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Биржа\"/>
    </mc:Choice>
  </mc:AlternateContent>
  <xr:revisionPtr revIDLastSave="0" documentId="13_ncr:1_{38C5CC39-1199-4435-807B-F395EC12602E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ОФП" sheetId="3" r:id="rId1"/>
    <sheet name="ОПиУ" sheetId="4" r:id="rId2"/>
    <sheet name="ОДДС" sheetId="1" r:id="rId3"/>
    <sheet name="ОСК" sheetId="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3" i="1" l="1"/>
  <c r="W22" i="2"/>
  <c r="T22" i="2"/>
  <c r="W21" i="2"/>
  <c r="R22" i="2"/>
  <c r="W44" i="1"/>
  <c r="W35" i="1"/>
  <c r="W17" i="1"/>
  <c r="W29" i="3"/>
  <c r="W28" i="3"/>
  <c r="W27" i="3" s="1"/>
  <c r="W31" i="3" s="1"/>
  <c r="W20" i="3"/>
  <c r="W19" i="3" s="1"/>
  <c r="W16" i="3"/>
  <c r="W18" i="3" s="1"/>
  <c r="W11" i="3"/>
  <c r="Q13" i="2"/>
  <c r="X28" i="3"/>
  <c r="Q22" i="2" l="1"/>
  <c r="W14" i="2"/>
  <c r="W15" i="2"/>
  <c r="W16" i="2"/>
  <c r="R18" i="2"/>
  <c r="W1" i="4"/>
  <c r="W1" i="1" s="1"/>
  <c r="X16" i="3"/>
  <c r="X18" i="3" s="1"/>
  <c r="X11" i="3"/>
  <c r="X27" i="3"/>
  <c r="T21" i="2" l="1"/>
  <c r="U1" i="2"/>
  <c r="X20" i="3"/>
  <c r="H3" i="2"/>
  <c r="H3" i="1"/>
  <c r="H3" i="4"/>
  <c r="X19" i="3" l="1"/>
  <c r="X31" i="3" s="1"/>
</calcChain>
</file>

<file path=xl/sharedStrings.xml><?xml version="1.0" encoding="utf-8"?>
<sst xmlns="http://schemas.openxmlformats.org/spreadsheetml/2006/main" count="266" uniqueCount="120">
  <si>
    <t>Наименование</t>
  </si>
  <si>
    <t>тыс. тенге</t>
  </si>
  <si>
    <t>Показатели</t>
  </si>
  <si>
    <t>I. Движение денежных средств от операционной деятельности</t>
  </si>
  <si>
    <t>1. Поступление денежных средств, всего</t>
  </si>
  <si>
    <t>в том числе:</t>
  </si>
  <si>
    <t>-</t>
  </si>
  <si>
    <t>реализация товаров</t>
  </si>
  <si>
    <t>авансы полученные</t>
  </si>
  <si>
    <t>прочие поступления</t>
  </si>
  <si>
    <t>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</si>
  <si>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</si>
  <si>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</si>
  <si>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</si>
  <si>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другие платежи в бюджет</t>
  </si>
  <si>
    <t>прочие выплаты</t>
  </si>
  <si>
    <t>3. Чистая сумма денежных средств от операционной деятельности (стр. 010 - стр. 020)</t>
  </si>
  <si>
    <t>II. Движение денежных средств от инвестиционной деятельности</t>
  </si>
  <si>
    <t>приобретение других долгосрочных активов</t>
  </si>
  <si>
    <t>предоставление займов другим организациям</t>
  </si>
  <si>
    <t>3. Чистая сумма денежных средств от инвестиционной деятельности (стр. 040 - стр. 050)</t>
  </si>
  <si>
    <t>III. Движение денежных средств от финансовой деятельности</t>
  </si>
  <si>
    <t>эмиссия акций и других ценных бумаг</t>
  </si>
  <si>
    <t>получение займов</t>
  </si>
  <si>
    <t>погашение займов</t>
  </si>
  <si>
    <t>прочие</t>
  </si>
  <si>
    <t>3. Чистая сумма денежных средств от финансовой деятельности (стр. 070 - стр. 080)</t>
  </si>
  <si>
    <t>Итого:            Увеличение +/- уменьшение денежных средств (стр. 030 +/- стр. 060 +/- стр. 090)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</si>
  <si>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</si>
  <si>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</si>
  <si>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Руководитель</t>
  </si>
  <si>
    <t>(фамилия, имя, отчество)</t>
  </si>
  <si>
    <t>(подпись)</t>
  </si>
  <si>
    <t>Главный бухгалтер</t>
  </si>
  <si>
    <t>М П</t>
  </si>
  <si>
    <t>Прим</t>
  </si>
  <si>
    <t>Показатель</t>
  </si>
  <si>
    <t>Капитал материнской организации</t>
  </si>
  <si>
    <t>Доля меньшинства</t>
  </si>
  <si>
    <t>Итого капитал</t>
  </si>
  <si>
    <t>Уставный капитал</t>
  </si>
  <si>
    <t>Резервный капитал</t>
  </si>
  <si>
    <t>Нераспределенная прибыль</t>
  </si>
  <si>
    <t>Всего</t>
  </si>
  <si>
    <t>1</t>
  </si>
  <si>
    <t>3</t>
  </si>
  <si>
    <t>4</t>
  </si>
  <si>
    <t>5</t>
  </si>
  <si>
    <t>6</t>
  </si>
  <si>
    <t>7</t>
  </si>
  <si>
    <t>8</t>
  </si>
  <si>
    <t>Изменения в учетной политике</t>
  </si>
  <si>
    <t>Пересчитанное сальдо   (стр.010+/-стр. 020)</t>
  </si>
  <si>
    <t>Прибыль/убыток, признанная/ый непосредственно  в  самом  капитале
(стр. 031+/-стр. 032+/- стр.033)</t>
  </si>
  <si>
    <t>Общий совокупный доход</t>
  </si>
  <si>
    <t>Прибыль/убыток за период</t>
  </si>
  <si>
    <t>Всего прибыль/убыток за период
(стр. 140+/-стр. 150)</t>
  </si>
  <si>
    <t>Прим.</t>
  </si>
  <si>
    <t>I. Краткосрочные активы</t>
  </si>
  <si>
    <t>Денежные средства и эквиваленты денежных средств</t>
  </si>
  <si>
    <t>Запасы</t>
  </si>
  <si>
    <t>Прочие краткосрочные активы</t>
  </si>
  <si>
    <t>II. Долгосрочные активы</t>
  </si>
  <si>
    <t>Основные средства</t>
  </si>
  <si>
    <t>БАЛАНС (строка 01 + строка 09)</t>
  </si>
  <si>
    <t>Обязательства</t>
  </si>
  <si>
    <t>III. Краткосрочные обязательства</t>
  </si>
  <si>
    <t>Краткосрочные финансовые обязательства</t>
  </si>
  <si>
    <t>Обязательства по налогам</t>
  </si>
  <si>
    <t>Обязательства по другим обязательным и добровольным платежам</t>
  </si>
  <si>
    <t>Краткосрочная кредиторская задолженность</t>
  </si>
  <si>
    <t>V. Капитал</t>
  </si>
  <si>
    <t>Нераспределенная прибыль (непокрытый убыток)</t>
  </si>
  <si>
    <t>БАЛАНС (строка 22 + строка 36)</t>
  </si>
  <si>
    <t>Доход от реализации продукции и оказания услуг</t>
  </si>
  <si>
    <t>Себестоимость реализованной продукции и оказанных услуг</t>
  </si>
  <si>
    <t>Валовая прибыль (стр. 010 - стр. 020)</t>
  </si>
  <si>
    <t>Доходы от финансирования</t>
  </si>
  <si>
    <t>Прочие доходы</t>
  </si>
  <si>
    <t>Расходы на реализацию продукции и оказание услуг</t>
  </si>
  <si>
    <t>Административные расходы</t>
  </si>
  <si>
    <t>Расходы на финансирование</t>
  </si>
  <si>
    <t>Прочие расходы</t>
  </si>
  <si>
    <t>Прибыль (убыток) за  период  от  продолжаемой деятельности (стр. 030+стр. 040+стр. 050-стр.060 – стр. 070 - стр.080 - стр. 090+/- стр. 100)</t>
  </si>
  <si>
    <t>Прибыль (убыток) до налогообложения  (стр.110+/-стр. 120)</t>
  </si>
  <si>
    <t>Чистая прибыль (убыток) за период (стр. 130 - стр.140) до вычета доли меньшинства</t>
  </si>
  <si>
    <t>Итоговая прибыль (итоговый убыток) за период (стр. 150-стр. 160)</t>
  </si>
  <si>
    <t>ТОО " AGRIQA Азия"</t>
  </si>
  <si>
    <t xml:space="preserve">Стыбаев С.С </t>
  </si>
  <si>
    <t>Катбекова А.К.</t>
  </si>
  <si>
    <t xml:space="preserve">Дополнительно оплаченный капитал </t>
  </si>
  <si>
    <t>Стыбаев С.С.</t>
  </si>
  <si>
    <t>Эмиссия облигаций</t>
  </si>
  <si>
    <t>Дополнительно оплаченный капитал/Прочий капитал</t>
  </si>
  <si>
    <t xml:space="preserve">Взносы собственников </t>
  </si>
  <si>
    <t>ФИНАНСОВАЯ ОТЧЕТНОСТЬ</t>
  </si>
  <si>
    <t xml:space="preserve">Прочие краткосрочная задолженность </t>
  </si>
  <si>
    <t xml:space="preserve">IV. Долгосрочные обязательства </t>
  </si>
  <si>
    <t xml:space="preserve">Прочие долгосрочные обязательства </t>
  </si>
  <si>
    <t>выплаты вознаграждений</t>
  </si>
  <si>
    <t>прочие выплаты от инвестиционной деятельности</t>
  </si>
  <si>
    <t>Отчет о финансовом положении (бухгалтерский баланс)</t>
  </si>
  <si>
    <t>по состоянию на 31 декабря 2023 года</t>
  </si>
  <si>
    <t>На конец отчетного периода 
31.12.2023</t>
  </si>
  <si>
    <t>На начало отчетного периода
30.08.2023</t>
  </si>
  <si>
    <t xml:space="preserve">Отчет о прибылях и убытке и прочем совокупном доходе </t>
  </si>
  <si>
    <t xml:space="preserve">ОТЧЕТ О ДВИЖЕНИИ ДЕНЕЖНЫХ СРЕДСТВ </t>
  </si>
  <si>
    <t xml:space="preserve">ОТЧЕТ ОБ ИЗМЕНЕНИЯХ В КАПИТАЛЕ </t>
  </si>
  <si>
    <t>Сальдо на 30.08.23.</t>
  </si>
  <si>
    <t>Сальдо на 31.12.23. (стр.130 + стр. 160-стр. 170+стр. 180-стр.
190)</t>
  </si>
  <si>
    <t>Прочие операции</t>
  </si>
  <si>
    <t>15</t>
  </si>
  <si>
    <t>10</t>
  </si>
  <si>
    <t>11</t>
  </si>
  <si>
    <t>13</t>
  </si>
  <si>
    <t>9</t>
  </si>
  <si>
    <t>12</t>
  </si>
  <si>
    <t>14</t>
  </si>
  <si>
    <t>16</t>
  </si>
  <si>
    <t>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</si>
</sst>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,"/>
    <numFmt numFmtId="165" formatCode="[=0]&quot;-&quot;;General"/>
  </numFmts>
  <fonts count="9" x14ac:knownFonts="1">
    <font>
      <sz val="8"/>
      <name val="Arial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i/>
      <sz val="8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2"/>
  </cellStyleXfs>
  <cellXfs count="116">
    <xf numFmtId="0" fontId="0" fillId="0" borderId="0" xfId="0"/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3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right" vertical="center"/>
    </xf>
    <xf numFmtId="164" fontId="1" fillId="2" borderId="5" xfId="0" applyNumberFormat="1" applyFont="1" applyFill="1" applyBorder="1" applyAlignment="1">
      <alignment horizontal="right" vertical="center"/>
    </xf>
    <xf numFmtId="165" fontId="1" fillId="2" borderId="5" xfId="0" applyNumberFormat="1" applyFont="1" applyFill="1" applyBorder="1" applyAlignment="1">
      <alignment horizontal="right" vertical="center"/>
    </xf>
    <xf numFmtId="165" fontId="3" fillId="2" borderId="5" xfId="0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/>
    <xf numFmtId="0" fontId="6" fillId="2" borderId="2" xfId="1" applyFill="1" applyAlignment="1">
      <alignment horizontal="left"/>
    </xf>
    <xf numFmtId="0" fontId="1" fillId="2" borderId="2" xfId="1" applyFont="1" applyFill="1" applyAlignment="1">
      <alignment horizontal="center" vertical="center"/>
    </xf>
    <xf numFmtId="0" fontId="6" fillId="2" borderId="2" xfId="1" applyFill="1"/>
    <xf numFmtId="0" fontId="1" fillId="2" borderId="2" xfId="1" applyFont="1" applyFill="1" applyAlignment="1">
      <alignment horizontal="left" vertical="center"/>
    </xf>
    <xf numFmtId="0" fontId="6" fillId="2" borderId="2" xfId="1" applyFill="1" applyAlignment="1">
      <alignment horizontal="center" vertical="center"/>
    </xf>
    <xf numFmtId="0" fontId="1" fillId="2" borderId="2" xfId="1" applyFont="1" applyFill="1" applyAlignment="1">
      <alignment horizontal="right" vertical="center"/>
    </xf>
    <xf numFmtId="0" fontId="1" fillId="2" borderId="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16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right" vertical="center"/>
    </xf>
    <xf numFmtId="0" fontId="3" fillId="2" borderId="19" xfId="1" applyFont="1" applyFill="1" applyBorder="1" applyAlignment="1">
      <alignment horizontal="right" vertical="center"/>
    </xf>
    <xf numFmtId="0" fontId="1" fillId="2" borderId="3" xfId="1" applyFont="1" applyFill="1" applyBorder="1" applyAlignment="1">
      <alignment horizontal="center" vertical="center"/>
    </xf>
    <xf numFmtId="0" fontId="4" fillId="2" borderId="2" xfId="1" applyFont="1" applyFill="1" applyAlignment="1">
      <alignment horizontal="center" vertical="center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right" vertical="center"/>
    </xf>
    <xf numFmtId="0" fontId="6" fillId="2" borderId="2" xfId="1" applyFill="1" applyAlignment="1">
      <alignment horizontal="left" wrapText="1"/>
    </xf>
    <xf numFmtId="0" fontId="1" fillId="2" borderId="21" xfId="1" applyFont="1" applyFill="1" applyBorder="1" applyAlignment="1">
      <alignment horizontal="left" vertical="center"/>
    </xf>
    <xf numFmtId="0" fontId="1" fillId="2" borderId="21" xfId="1" applyFont="1" applyFill="1" applyBorder="1" applyAlignment="1">
      <alignment horizontal="center" vertical="center"/>
    </xf>
    <xf numFmtId="4" fontId="3" fillId="2" borderId="5" xfId="1" applyNumberFormat="1" applyFont="1" applyFill="1" applyBorder="1" applyAlignment="1">
      <alignment horizontal="right" vertical="center"/>
    </xf>
    <xf numFmtId="4" fontId="3" fillId="2" borderId="5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" fontId="1" fillId="2" borderId="5" xfId="1" applyNumberFormat="1" applyFont="1" applyFill="1" applyBorder="1" applyAlignment="1">
      <alignment horizontal="right" vertical="center"/>
    </xf>
    <xf numFmtId="4" fontId="3" fillId="2" borderId="5" xfId="1" applyNumberFormat="1" applyFont="1" applyFill="1" applyBorder="1" applyAlignment="1">
      <alignment horizontal="center" vertical="center"/>
    </xf>
    <xf numFmtId="4" fontId="3" fillId="2" borderId="16" xfId="1" applyNumberFormat="1" applyFont="1" applyFill="1" applyBorder="1" applyAlignment="1">
      <alignment horizontal="center" vertical="center"/>
    </xf>
    <xf numFmtId="4" fontId="1" fillId="2" borderId="5" xfId="1" applyNumberFormat="1" applyFont="1" applyFill="1" applyBorder="1" applyAlignment="1">
      <alignment horizontal="center" vertical="center"/>
    </xf>
    <xf numFmtId="4" fontId="3" fillId="2" borderId="19" xfId="1" applyNumberFormat="1" applyFont="1" applyFill="1" applyBorder="1" applyAlignment="1">
      <alignment horizontal="right" vertical="center"/>
    </xf>
    <xf numFmtId="4" fontId="3" fillId="2" borderId="4" xfId="1" applyNumberFormat="1" applyFont="1" applyFill="1" applyBorder="1" applyAlignment="1">
      <alignment horizontal="right" vertical="center"/>
    </xf>
    <xf numFmtId="4" fontId="1" fillId="2" borderId="17" xfId="1" applyNumberFormat="1" applyFont="1" applyFill="1" applyBorder="1" applyAlignment="1">
      <alignment horizontal="right" vertical="center"/>
    </xf>
    <xf numFmtId="4" fontId="1" fillId="2" borderId="4" xfId="1" applyNumberFormat="1" applyFont="1" applyFill="1" applyBorder="1" applyAlignment="1">
      <alignment horizontal="right" vertical="center"/>
    </xf>
    <xf numFmtId="4" fontId="1" fillId="2" borderId="22" xfId="1" applyNumberFormat="1" applyFont="1" applyFill="1" applyBorder="1" applyAlignment="1">
      <alignment horizontal="right" vertical="center"/>
    </xf>
    <xf numFmtId="0" fontId="8" fillId="2" borderId="2" xfId="1" applyFont="1" applyFill="1" applyAlignment="1">
      <alignment vertical="center" wrapText="1"/>
    </xf>
    <xf numFmtId="0" fontId="8" fillId="2" borderId="2" xfId="1" applyFont="1" applyFill="1" applyAlignment="1">
      <alignment vertical="center"/>
    </xf>
    <xf numFmtId="4" fontId="6" fillId="2" borderId="2" xfId="1" applyNumberFormat="1" applyFill="1"/>
    <xf numFmtId="49" fontId="3" fillId="2" borderId="5" xfId="1" applyNumberFormat="1" applyFont="1" applyFill="1" applyBorder="1" applyAlignment="1">
      <alignment horizontal="center" vertical="center"/>
    </xf>
    <xf numFmtId="49" fontId="1" fillId="2" borderId="5" xfId="1" applyNumberFormat="1" applyFont="1" applyFill="1" applyBorder="1" applyAlignment="1">
      <alignment horizontal="center" vertical="center"/>
    </xf>
    <xf numFmtId="49" fontId="3" fillId="2" borderId="5" xfId="1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0" fontId="8" fillId="2" borderId="2" xfId="1" applyFont="1" applyFill="1" applyAlignment="1">
      <alignment horizontal="center" vertical="center" wrapText="1"/>
    </xf>
    <xf numFmtId="0" fontId="8" fillId="2" borderId="2" xfId="1" applyFont="1" applyFill="1" applyAlignment="1">
      <alignment horizontal="center" wrapText="1"/>
    </xf>
    <xf numFmtId="0" fontId="8" fillId="2" borderId="3" xfId="1" applyFont="1" applyFill="1" applyBorder="1" applyAlignment="1">
      <alignment horizontal="center" wrapText="1"/>
    </xf>
    <xf numFmtId="0" fontId="2" fillId="2" borderId="2" xfId="1" applyFont="1" applyFill="1" applyAlignment="1">
      <alignment horizontal="center" vertical="center"/>
    </xf>
    <xf numFmtId="0" fontId="3" fillId="2" borderId="2" xfId="1" applyFont="1" applyFill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4" fillId="2" borderId="2" xfId="1" applyFont="1" applyFill="1" applyAlignment="1">
      <alignment horizontal="center" vertical="center"/>
    </xf>
    <xf numFmtId="0" fontId="3" fillId="2" borderId="5" xfId="1" applyFont="1" applyFill="1" applyBorder="1" applyAlignment="1">
      <alignment horizontal="left" vertical="center"/>
    </xf>
    <xf numFmtId="0" fontId="1" fillId="2" borderId="5" xfId="1" applyFont="1" applyFill="1" applyBorder="1" applyAlignment="1">
      <alignment horizontal="left" vertical="center"/>
    </xf>
    <xf numFmtId="0" fontId="1" fillId="2" borderId="3" xfId="1" applyFont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left" vertical="center"/>
    </xf>
    <xf numFmtId="0" fontId="1" fillId="2" borderId="22" xfId="1" applyFont="1" applyFill="1" applyBorder="1" applyAlignment="1">
      <alignment horizontal="left" vertical="center"/>
    </xf>
    <xf numFmtId="0" fontId="1" fillId="2" borderId="17" xfId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 vertical="center"/>
    </xf>
    <xf numFmtId="0" fontId="1" fillId="2" borderId="5" xfId="1" applyFont="1" applyFill="1" applyBorder="1" applyAlignment="1">
      <alignment horizontal="left" vertical="center" wrapText="1"/>
    </xf>
    <xf numFmtId="0" fontId="3" fillId="2" borderId="20" xfId="1" applyFont="1" applyFill="1" applyBorder="1" applyAlignment="1">
      <alignment horizontal="left" vertical="center"/>
    </xf>
    <xf numFmtId="0" fontId="5" fillId="2" borderId="2" xfId="1" applyFont="1" applyFill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left" vertical="center" wrapText="1"/>
    </xf>
    <xf numFmtId="0" fontId="1" fillId="2" borderId="6" xfId="1" applyFont="1" applyFill="1" applyBorder="1" applyAlignment="1">
      <alignment horizontal="left" vertical="top"/>
    </xf>
    <xf numFmtId="0" fontId="3" fillId="2" borderId="6" xfId="1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indent="5"/>
    </xf>
    <xf numFmtId="0" fontId="3" fillId="2" borderId="5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left" vertical="center" indent="5"/>
    </xf>
    <xf numFmtId="0" fontId="3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1" fillId="2" borderId="15" xfId="1" applyFont="1" applyFill="1" applyBorder="1" applyAlignment="1">
      <alignment horizontal="left" vertical="top" wrapText="1"/>
    </xf>
    <xf numFmtId="49" fontId="1" fillId="2" borderId="5" xfId="1" applyNumberFormat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/>
    </xf>
    <xf numFmtId="0" fontId="1" fillId="2" borderId="8" xfId="1" applyFont="1" applyFill="1" applyBorder="1" applyAlignment="1">
      <alignment horizontal="center" vertical="top" wrapText="1"/>
    </xf>
    <xf numFmtId="0" fontId="1" fillId="2" borderId="13" xfId="1" applyFont="1" applyFill="1" applyBorder="1" applyAlignment="1">
      <alignment horizontal="center" vertical="top"/>
    </xf>
    <xf numFmtId="0" fontId="1" fillId="2" borderId="12" xfId="1" applyFont="1" applyFill="1" applyBorder="1" applyAlignment="1">
      <alignment horizontal="center" vertical="top"/>
    </xf>
    <xf numFmtId="0" fontId="1" fillId="2" borderId="9" xfId="1" applyFont="1" applyFill="1" applyBorder="1" applyAlignment="1">
      <alignment horizontal="center" vertical="top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0" fontId="7" fillId="2" borderId="15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3" fillId="2" borderId="15" xfId="1" applyFont="1" applyFill="1" applyBorder="1" applyAlignment="1">
      <alignment horizontal="left" vertical="center" wrapText="1"/>
    </xf>
    <xf numFmtId="0" fontId="1" fillId="2" borderId="8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0" fontId="1" fillId="2" borderId="15" xfId="1" applyFont="1" applyFill="1" applyBorder="1" applyAlignment="1">
      <alignment horizontal="left" vertical="center" wrapText="1"/>
    </xf>
    <xf numFmtId="49" fontId="3" fillId="2" borderId="5" xfId="1" applyNumberFormat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left" vertical="center" wrapText="1"/>
    </xf>
    <xf numFmtId="49" fontId="3" fillId="2" borderId="19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379773D1-0CFB-40C2-81E8-B78BF43125C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A0CA9-2CB8-40C8-8D0D-CB6616EE04CC}">
  <sheetPr>
    <outlinePr summaryBelow="0" summaryRight="0"/>
    <pageSetUpPr autoPageBreaks="0"/>
  </sheetPr>
  <dimension ref="A1:X36"/>
  <sheetViews>
    <sheetView workbookViewId="0">
      <selection activeCell="V31" sqref="V31"/>
    </sheetView>
  </sheetViews>
  <sheetFormatPr defaultColWidth="10.5" defaultRowHeight="11.45" customHeight="1" x14ac:dyDescent="0.2"/>
  <cols>
    <col min="1" max="17" width="3" style="15" customWidth="1"/>
    <col min="18" max="19" width="3.1640625" style="15" customWidth="1"/>
    <col min="20" max="20" width="4.1640625" style="15" customWidth="1"/>
    <col min="21" max="21" width="7.33203125" style="15" customWidth="1"/>
    <col min="22" max="22" width="9.1640625" style="15" customWidth="1"/>
    <col min="23" max="23" width="20.83203125" style="15" customWidth="1"/>
    <col min="24" max="24" width="20.5" style="15" customWidth="1"/>
    <col min="25" max="16384" width="10.5" style="16"/>
  </cols>
  <sheetData>
    <row r="1" spans="1:24" s="14" customFormat="1" ht="14.1" customHeight="1" x14ac:dyDescent="0.2">
      <c r="W1" s="55" t="s">
        <v>95</v>
      </c>
      <c r="X1" s="55"/>
    </row>
    <row r="2" spans="1:24" s="15" customFormat="1" ht="6.95" customHeight="1" x14ac:dyDescent="0.2">
      <c r="W2" s="55"/>
      <c r="X2" s="55"/>
    </row>
    <row r="3" spans="1:24" s="14" customFormat="1" ht="11.1" customHeight="1" x14ac:dyDescent="0.2">
      <c r="H3" s="56" t="s">
        <v>87</v>
      </c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</row>
    <row r="4" spans="1:24" ht="19.5" customHeight="1" x14ac:dyDescent="0.2">
      <c r="A4" s="17" t="s">
        <v>0</v>
      </c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</row>
    <row r="5" spans="1:24" s="14" customFormat="1" ht="9.6" customHeight="1" x14ac:dyDescent="0.2"/>
    <row r="6" spans="1:24" s="18" customFormat="1" ht="3.95" customHeight="1" x14ac:dyDescent="0.2"/>
    <row r="7" spans="1:24" s="14" customFormat="1" ht="12.95" customHeight="1" x14ac:dyDescent="0.2">
      <c r="A7" s="58" t="s">
        <v>101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</row>
    <row r="8" spans="1:24" s="14" customFormat="1" ht="11.1" customHeight="1" x14ac:dyDescent="0.2">
      <c r="A8" s="59" t="s">
        <v>102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19" t="s">
        <v>1</v>
      </c>
    </row>
    <row r="9" spans="1:24" s="14" customFormat="1" ht="3.95" customHeight="1" x14ac:dyDescent="0.2"/>
    <row r="10" spans="1:24" s="14" customFormat="1" ht="45" customHeight="1" x14ac:dyDescent="0.2">
      <c r="A10" s="60" t="s">
        <v>2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29" t="s">
        <v>57</v>
      </c>
      <c r="W10" s="29" t="s">
        <v>103</v>
      </c>
      <c r="X10" s="30" t="s">
        <v>104</v>
      </c>
    </row>
    <row r="11" spans="1:24" s="14" customFormat="1" ht="12.95" customHeight="1" x14ac:dyDescent="0.2">
      <c r="A11" s="62" t="s">
        <v>58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50"/>
      <c r="W11" s="35">
        <f>W12+W14+W15</f>
        <v>56716.53</v>
      </c>
      <c r="X11" s="35">
        <f>X12+X14+X15</f>
        <v>500</v>
      </c>
    </row>
    <row r="12" spans="1:24" s="14" customFormat="1" ht="12.95" customHeight="1" x14ac:dyDescent="0.2">
      <c r="A12" s="63" t="s">
        <v>59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51" t="s">
        <v>47</v>
      </c>
      <c r="W12" s="38">
        <v>55697.7</v>
      </c>
      <c r="X12" s="38"/>
    </row>
    <row r="13" spans="1:24" s="14" customFormat="1" ht="12.95" customHeight="1" x14ac:dyDescent="0.2">
      <c r="A13" s="68" t="s">
        <v>96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51"/>
      <c r="W13" s="38">
        <v>0</v>
      </c>
      <c r="X13" s="38"/>
    </row>
    <row r="14" spans="1:24" s="14" customFormat="1" ht="12.95" customHeight="1" x14ac:dyDescent="0.2">
      <c r="A14" s="63" t="s">
        <v>60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51"/>
      <c r="W14" s="38">
        <v>23.39</v>
      </c>
      <c r="X14" s="38"/>
    </row>
    <row r="15" spans="1:24" s="14" customFormat="1" ht="12.95" customHeight="1" x14ac:dyDescent="0.2">
      <c r="A15" s="68" t="s">
        <v>61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51" t="s">
        <v>48</v>
      </c>
      <c r="W15" s="38">
        <v>995.44</v>
      </c>
      <c r="X15" s="38">
        <v>500</v>
      </c>
    </row>
    <row r="16" spans="1:24" s="14" customFormat="1" ht="12.95" customHeight="1" x14ac:dyDescent="0.2">
      <c r="A16" s="62" t="s">
        <v>62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50"/>
      <c r="W16" s="35">
        <f>W17</f>
        <v>386.66</v>
      </c>
      <c r="X16" s="35">
        <f>X17</f>
        <v>0</v>
      </c>
    </row>
    <row r="17" spans="1:24" s="14" customFormat="1" ht="12.95" customHeight="1" x14ac:dyDescent="0.2">
      <c r="A17" s="63" t="s">
        <v>63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51" t="s">
        <v>49</v>
      </c>
      <c r="W17" s="38">
        <v>386.66</v>
      </c>
      <c r="X17" s="38"/>
    </row>
    <row r="18" spans="1:24" s="14" customFormat="1" ht="12.95" customHeight="1" x14ac:dyDescent="0.2">
      <c r="A18" s="70" t="s">
        <v>64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50"/>
      <c r="W18" s="35">
        <f>W16+W11</f>
        <v>57103.19</v>
      </c>
      <c r="X18" s="35">
        <f>X16+X11</f>
        <v>500</v>
      </c>
    </row>
    <row r="19" spans="1:24" s="14" customFormat="1" ht="12.95" customHeight="1" x14ac:dyDescent="0.2">
      <c r="A19" s="62" t="s">
        <v>65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50"/>
      <c r="W19" s="35">
        <f>W20</f>
        <v>2945.15</v>
      </c>
      <c r="X19" s="35">
        <f>X20</f>
        <v>0</v>
      </c>
    </row>
    <row r="20" spans="1:24" s="14" customFormat="1" ht="12.95" customHeight="1" x14ac:dyDescent="0.2">
      <c r="A20" s="62" t="s">
        <v>66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50"/>
      <c r="W20" s="35">
        <f>W21+W22+W23+W24</f>
        <v>2945.15</v>
      </c>
      <c r="X20" s="35">
        <f>X21+X22+X23+X24</f>
        <v>0</v>
      </c>
    </row>
    <row r="21" spans="1:24" s="14" customFormat="1" ht="12.95" customHeight="1" x14ac:dyDescent="0.2">
      <c r="A21" s="63" t="s">
        <v>67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51"/>
      <c r="W21" s="38">
        <v>1913.4</v>
      </c>
      <c r="X21" s="38"/>
    </row>
    <row r="22" spans="1:24" s="14" customFormat="1" ht="12.95" customHeight="1" x14ac:dyDescent="0.2">
      <c r="A22" s="63" t="s">
        <v>68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51" t="s">
        <v>115</v>
      </c>
      <c r="W22" s="38">
        <v>-3.78</v>
      </c>
      <c r="X22" s="38"/>
    </row>
    <row r="23" spans="1:24" ht="12" customHeight="1" x14ac:dyDescent="0.2">
      <c r="A23" s="69" t="s">
        <v>69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51" t="s">
        <v>112</v>
      </c>
      <c r="W23" s="38">
        <v>2.93</v>
      </c>
      <c r="X23" s="38"/>
    </row>
    <row r="24" spans="1:24" s="14" customFormat="1" ht="12.95" customHeight="1" x14ac:dyDescent="0.2">
      <c r="A24" s="63" t="s">
        <v>70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51" t="s">
        <v>113</v>
      </c>
      <c r="W24" s="38">
        <v>1032.5999999999999</v>
      </c>
      <c r="X24" s="38"/>
    </row>
    <row r="25" spans="1:24" s="14" customFormat="1" ht="12.95" customHeight="1" x14ac:dyDescent="0.2">
      <c r="A25" s="62" t="s">
        <v>97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50"/>
      <c r="W25" s="35"/>
      <c r="X25" s="35"/>
    </row>
    <row r="26" spans="1:24" s="14" customFormat="1" ht="12.95" customHeight="1" x14ac:dyDescent="0.2">
      <c r="A26" s="65" t="s">
        <v>98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7"/>
      <c r="V26" s="51"/>
      <c r="W26" s="38"/>
      <c r="X26" s="38"/>
    </row>
    <row r="27" spans="1:24" s="14" customFormat="1" ht="12.95" customHeight="1" x14ac:dyDescent="0.2">
      <c r="A27" s="62" t="s">
        <v>71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50"/>
      <c r="W27" s="35">
        <f>W28+W29+W30</f>
        <v>54158.039999999994</v>
      </c>
      <c r="X27" s="35">
        <f>X28+X29+X30</f>
        <v>500</v>
      </c>
    </row>
    <row r="28" spans="1:24" s="14" customFormat="1" ht="12.95" customHeight="1" x14ac:dyDescent="0.2">
      <c r="A28" s="63" t="s">
        <v>40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51" t="s">
        <v>116</v>
      </c>
      <c r="W28" s="38">
        <f>55329.14-54829.14</f>
        <v>500</v>
      </c>
      <c r="X28" s="38">
        <f>55329.14-54829.14</f>
        <v>500</v>
      </c>
    </row>
    <row r="29" spans="1:24" s="14" customFormat="1" ht="12.95" customHeight="1" x14ac:dyDescent="0.2">
      <c r="A29" s="63" t="s">
        <v>90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51" t="s">
        <v>117</v>
      </c>
      <c r="W29" s="38">
        <f>7020.88+54829.14</f>
        <v>61850.02</v>
      </c>
      <c r="X29" s="38"/>
    </row>
    <row r="30" spans="1:24" s="14" customFormat="1" ht="12.95" customHeight="1" x14ac:dyDescent="0.2">
      <c r="A30" s="63" t="s">
        <v>72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51" t="s">
        <v>114</v>
      </c>
      <c r="W30" s="38">
        <v>-8191.98</v>
      </c>
      <c r="X30" s="38"/>
    </row>
    <row r="31" spans="1:24" s="14" customFormat="1" ht="12.95" customHeight="1" x14ac:dyDescent="0.2">
      <c r="A31" s="62" t="s">
        <v>73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50"/>
      <c r="W31" s="35">
        <f>W27+W19</f>
        <v>57103.189999999995</v>
      </c>
      <c r="X31" s="35">
        <f>X27+X19</f>
        <v>500</v>
      </c>
    </row>
    <row r="32" spans="1:24" s="14" customFormat="1" ht="6" customHeight="1" x14ac:dyDescent="0.2"/>
    <row r="33" spans="1:23" s="14" customFormat="1" ht="12.95" customHeight="1" x14ac:dyDescent="0.2">
      <c r="A33" s="17" t="s">
        <v>30</v>
      </c>
      <c r="H33" s="64" t="s">
        <v>88</v>
      </c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W33" s="27"/>
    </row>
    <row r="34" spans="1:23" s="14" customFormat="1" ht="11.1" customHeight="1" x14ac:dyDescent="0.2">
      <c r="H34" s="61" t="s">
        <v>31</v>
      </c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W34" s="28" t="s">
        <v>32</v>
      </c>
    </row>
    <row r="35" spans="1:23" s="14" customFormat="1" ht="12.95" customHeight="1" x14ac:dyDescent="0.2">
      <c r="A35" s="17" t="s">
        <v>33</v>
      </c>
      <c r="H35" s="64" t="s">
        <v>89</v>
      </c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W35" s="27"/>
    </row>
    <row r="36" spans="1:23" s="14" customFormat="1" ht="9.9499999999999993" customHeight="1" x14ac:dyDescent="0.2">
      <c r="B36" s="15" t="s">
        <v>34</v>
      </c>
      <c r="H36" s="61" t="s">
        <v>31</v>
      </c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W36" s="28" t="s">
        <v>32</v>
      </c>
    </row>
  </sheetData>
  <mergeCells count="30">
    <mergeCell ref="A25:U25"/>
    <mergeCell ref="A26:U26"/>
    <mergeCell ref="A24:U24"/>
    <mergeCell ref="A11:U11"/>
    <mergeCell ref="A12:U12"/>
    <mergeCell ref="A14:U14"/>
    <mergeCell ref="A15:U15"/>
    <mergeCell ref="A21:U21"/>
    <mergeCell ref="A22:U22"/>
    <mergeCell ref="A23:U23"/>
    <mergeCell ref="A17:U17"/>
    <mergeCell ref="A18:U18"/>
    <mergeCell ref="A19:U19"/>
    <mergeCell ref="A13:U13"/>
    <mergeCell ref="A20:U20"/>
    <mergeCell ref="A16:U16"/>
    <mergeCell ref="H36:U36"/>
    <mergeCell ref="A27:U27"/>
    <mergeCell ref="A28:U28"/>
    <mergeCell ref="A30:U30"/>
    <mergeCell ref="A31:U31"/>
    <mergeCell ref="A29:U29"/>
    <mergeCell ref="H33:U33"/>
    <mergeCell ref="H34:U34"/>
    <mergeCell ref="H35:U35"/>
    <mergeCell ref="W1:X2"/>
    <mergeCell ref="H3:X4"/>
    <mergeCell ref="A7:W7"/>
    <mergeCell ref="A8:W8"/>
    <mergeCell ref="A10:U10"/>
  </mergeCells>
  <pageMargins left="0.39370078740157483" right="0.39370078740157483" top="0.39370078740157483" bottom="0.39370078740157483" header="0" footer="0"/>
  <pageSetup paperSize="9" pageOrder="overThenDown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C2B3E-32C9-4EDE-AF57-BCBF42F029AE}">
  <sheetPr>
    <outlinePr summaryBelow="0" summaryRight="0"/>
    <pageSetUpPr autoPageBreaks="0" fitToPage="1"/>
  </sheetPr>
  <dimension ref="A1:X31"/>
  <sheetViews>
    <sheetView topLeftCell="A5" workbookViewId="0">
      <selection activeCell="V16" sqref="V16"/>
    </sheetView>
  </sheetViews>
  <sheetFormatPr defaultColWidth="10.5" defaultRowHeight="11.45" customHeight="1" x14ac:dyDescent="0.2"/>
  <cols>
    <col min="1" max="17" width="3" style="15" customWidth="1"/>
    <col min="18" max="19" width="3.1640625" style="15" customWidth="1"/>
    <col min="20" max="20" width="4.1640625" style="15" customWidth="1"/>
    <col min="21" max="21" width="16.33203125" style="15" customWidth="1"/>
    <col min="22" max="22" width="9.1640625" style="15" customWidth="1"/>
    <col min="23" max="23" width="20.83203125" style="15" customWidth="1"/>
    <col min="24" max="24" width="20.5" style="15" customWidth="1"/>
    <col min="25" max="16384" width="10.5" style="16"/>
  </cols>
  <sheetData>
    <row r="1" spans="1:24" s="14" customFormat="1" ht="14.1" customHeight="1" x14ac:dyDescent="0.2">
      <c r="W1" s="55" t="str">
        <f>ОФП!W1</f>
        <v>ФИНАНСОВАЯ ОТЧЕТНОСТЬ</v>
      </c>
      <c r="X1" s="55"/>
    </row>
    <row r="2" spans="1:24" s="15" customFormat="1" ht="6.95" customHeight="1" x14ac:dyDescent="0.2">
      <c r="W2" s="55"/>
      <c r="X2" s="55"/>
    </row>
    <row r="3" spans="1:24" ht="12" customHeight="1" x14ac:dyDescent="0.2">
      <c r="H3" s="71" t="str">
        <f>ОФП!H3</f>
        <v>ТОО " AGRIQA Азия"</v>
      </c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</row>
    <row r="4" spans="1:24" ht="12" customHeight="1" x14ac:dyDescent="0.2">
      <c r="A4" s="17" t="s">
        <v>0</v>
      </c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</row>
    <row r="5" spans="1:24" s="14" customFormat="1" ht="6" customHeight="1" x14ac:dyDescent="0.2"/>
    <row r="6" spans="1:24" s="18" customFormat="1" ht="3.95" customHeight="1" x14ac:dyDescent="0.2"/>
    <row r="7" spans="1:24" s="14" customFormat="1" ht="12.95" customHeight="1" x14ac:dyDescent="0.2">
      <c r="A7" s="58" t="s">
        <v>105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</row>
    <row r="8" spans="1:24" s="14" customFormat="1" ht="12" customHeight="1" x14ac:dyDescent="0.2">
      <c r="A8" s="59" t="s">
        <v>102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</row>
    <row r="9" spans="1:24" s="14" customFormat="1" ht="12" customHeight="1" x14ac:dyDescent="0.2">
      <c r="X9" s="19" t="s">
        <v>1</v>
      </c>
    </row>
    <row r="10" spans="1:24" ht="49.5" customHeight="1" x14ac:dyDescent="0.2">
      <c r="A10" s="60" t="s">
        <v>2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29" t="s">
        <v>57</v>
      </c>
      <c r="W10" s="29" t="s">
        <v>103</v>
      </c>
      <c r="X10" s="30" t="s">
        <v>104</v>
      </c>
    </row>
    <row r="11" spans="1:24" s="14" customFormat="1" ht="12.95" customHeight="1" x14ac:dyDescent="0.2">
      <c r="A11" s="63" t="s">
        <v>74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51"/>
      <c r="W11" s="31" t="s">
        <v>6</v>
      </c>
      <c r="X11" s="31" t="s">
        <v>6</v>
      </c>
    </row>
    <row r="12" spans="1:24" s="14" customFormat="1" ht="12.95" customHeight="1" x14ac:dyDescent="0.2">
      <c r="A12" s="74" t="s">
        <v>75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51"/>
      <c r="W12" s="31" t="s">
        <v>6</v>
      </c>
      <c r="X12" s="31" t="s">
        <v>6</v>
      </c>
    </row>
    <row r="13" spans="1:24" s="14" customFormat="1" ht="12.95" customHeight="1" x14ac:dyDescent="0.2">
      <c r="A13" s="75" t="s">
        <v>76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50"/>
      <c r="W13" s="31" t="s">
        <v>6</v>
      </c>
      <c r="X13" s="31" t="s">
        <v>6</v>
      </c>
    </row>
    <row r="14" spans="1:24" s="14" customFormat="1" ht="12.95" customHeight="1" x14ac:dyDescent="0.2">
      <c r="A14" s="68" t="s">
        <v>77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51"/>
      <c r="W14" s="31" t="s">
        <v>6</v>
      </c>
      <c r="X14" s="31" t="s">
        <v>6</v>
      </c>
    </row>
    <row r="15" spans="1:24" s="14" customFormat="1" ht="12.95" customHeight="1" x14ac:dyDescent="0.2">
      <c r="A15" s="68" t="s">
        <v>78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51" t="s">
        <v>111</v>
      </c>
      <c r="W15" s="31">
        <v>130</v>
      </c>
      <c r="X15" s="31" t="s">
        <v>6</v>
      </c>
    </row>
    <row r="16" spans="1:24" s="14" customFormat="1" ht="12.95" customHeight="1" x14ac:dyDescent="0.2">
      <c r="A16" s="68" t="s">
        <v>79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51"/>
      <c r="W16" s="31" t="s">
        <v>6</v>
      </c>
      <c r="X16" s="31" t="s">
        <v>6</v>
      </c>
    </row>
    <row r="17" spans="1:24" s="14" customFormat="1" ht="12.95" customHeight="1" x14ac:dyDescent="0.2">
      <c r="A17" s="68" t="s">
        <v>80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51" t="s">
        <v>118</v>
      </c>
      <c r="W17" s="38">
        <v>8188.57</v>
      </c>
      <c r="X17" s="38" t="s">
        <v>6</v>
      </c>
    </row>
    <row r="18" spans="1:24" s="14" customFormat="1" ht="12.95" customHeight="1" x14ac:dyDescent="0.2">
      <c r="A18" s="68" t="s">
        <v>81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51" t="s">
        <v>119</v>
      </c>
      <c r="W18" s="38">
        <v>133.4</v>
      </c>
      <c r="X18" s="38" t="s">
        <v>6</v>
      </c>
    </row>
    <row r="19" spans="1:24" s="14" customFormat="1" ht="12.95" customHeight="1" x14ac:dyDescent="0.2">
      <c r="A19" s="74" t="s">
        <v>82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51"/>
      <c r="W19" s="38"/>
      <c r="X19" s="38"/>
    </row>
    <row r="20" spans="1:24" ht="24" customHeight="1" x14ac:dyDescent="0.2">
      <c r="A20" s="73" t="s">
        <v>83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50"/>
      <c r="W20" s="35">
        <v>-8191.97</v>
      </c>
      <c r="X20" s="35" t="s">
        <v>6</v>
      </c>
    </row>
    <row r="21" spans="1:24" s="14" customFormat="1" ht="12.95" customHeight="1" x14ac:dyDescent="0.2">
      <c r="A21" s="75" t="s">
        <v>84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50"/>
      <c r="W21" s="35">
        <v>-8191.97</v>
      </c>
      <c r="X21" s="35" t="s">
        <v>6</v>
      </c>
    </row>
    <row r="22" spans="1:24" s="32" customFormat="1" ht="24" customHeight="1" x14ac:dyDescent="0.2">
      <c r="A22" s="73" t="s">
        <v>85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52"/>
      <c r="W22" s="35">
        <v>-8191.97</v>
      </c>
      <c r="X22" s="35" t="s">
        <v>6</v>
      </c>
    </row>
    <row r="23" spans="1:24" s="14" customFormat="1" ht="21.95" customHeight="1" x14ac:dyDescent="0.2">
      <c r="A23" s="73" t="s">
        <v>86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50"/>
      <c r="W23" s="35">
        <v>-8191.97</v>
      </c>
      <c r="X23" s="35" t="s">
        <v>6</v>
      </c>
    </row>
    <row r="24" spans="1:24" s="14" customFormat="1" ht="12.95" customHeight="1" x14ac:dyDescent="0.2">
      <c r="A24" s="75" t="s">
        <v>54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50"/>
      <c r="W24" s="35">
        <v>-8191.97</v>
      </c>
      <c r="X24" s="35" t="s">
        <v>6</v>
      </c>
    </row>
    <row r="25" spans="1:24" s="14" customFormat="1" ht="18" customHeight="1" x14ac:dyDescent="0.2"/>
    <row r="26" spans="1:24" s="14" customFormat="1" ht="12.95" customHeight="1" x14ac:dyDescent="0.2">
      <c r="A26" s="17" t="s">
        <v>30</v>
      </c>
      <c r="H26" s="64" t="s">
        <v>91</v>
      </c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W26" s="27"/>
    </row>
    <row r="27" spans="1:24" s="14" customFormat="1" ht="11.1" customHeight="1" x14ac:dyDescent="0.2">
      <c r="H27" s="61" t="s">
        <v>31</v>
      </c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W27" s="28" t="s">
        <v>32</v>
      </c>
    </row>
    <row r="28" spans="1:24" s="14" customFormat="1" ht="12.95" customHeight="1" x14ac:dyDescent="0.2">
      <c r="A28" s="17" t="s">
        <v>33</v>
      </c>
      <c r="H28" s="64" t="s">
        <v>89</v>
      </c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W28" s="27"/>
    </row>
    <row r="29" spans="1:24" s="14" customFormat="1" ht="9.9499999999999993" customHeight="1" x14ac:dyDescent="0.2">
      <c r="H29" s="61" t="s">
        <v>31</v>
      </c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W29" s="28" t="s">
        <v>32</v>
      </c>
    </row>
    <row r="30" spans="1:24" s="14" customFormat="1" ht="12.95" customHeight="1" x14ac:dyDescent="0.2">
      <c r="B30" s="15" t="s">
        <v>34</v>
      </c>
    </row>
    <row r="31" spans="1:24" s="14" customFormat="1" ht="12.95" customHeight="1" x14ac:dyDescent="0.2"/>
  </sheetData>
  <mergeCells count="23">
    <mergeCell ref="A24:U24"/>
    <mergeCell ref="H26:U26"/>
    <mergeCell ref="H27:U27"/>
    <mergeCell ref="H28:U28"/>
    <mergeCell ref="H29:U29"/>
    <mergeCell ref="A23:U23"/>
    <mergeCell ref="A12:U12"/>
    <mergeCell ref="A13:U13"/>
    <mergeCell ref="A14:U14"/>
    <mergeCell ref="A15:U15"/>
    <mergeCell ref="A16:U16"/>
    <mergeCell ref="A17:U17"/>
    <mergeCell ref="A18:U18"/>
    <mergeCell ref="A19:U19"/>
    <mergeCell ref="A20:U20"/>
    <mergeCell ref="A21:U21"/>
    <mergeCell ref="A22:U22"/>
    <mergeCell ref="A11:U11"/>
    <mergeCell ref="W1:X2"/>
    <mergeCell ref="H3:X4"/>
    <mergeCell ref="A7:X7"/>
    <mergeCell ref="A8:X8"/>
    <mergeCell ref="A10:U10"/>
  </mergeCells>
  <pageMargins left="0.39370078740157483" right="0.39370078740157483" top="0.39370078740157483" bottom="0.39370078740157483" header="0" footer="0"/>
  <pageSetup paperSize="9" fitToHeight="0" pageOrder="overThenDown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X53"/>
  <sheetViews>
    <sheetView tabSelected="1" topLeftCell="A4" workbookViewId="0">
      <selection activeCell="V35" sqref="V35:V47"/>
    </sheetView>
  </sheetViews>
  <sheetFormatPr defaultColWidth="10.5" defaultRowHeight="11.45" customHeight="1" x14ac:dyDescent="0.2"/>
  <cols>
    <col min="1" max="17" width="3" style="2" customWidth="1"/>
    <col min="18" max="19" width="3.1640625" style="2" customWidth="1"/>
    <col min="20" max="20" width="4.1640625" style="2" customWidth="1"/>
    <col min="21" max="21" width="16.33203125" style="2" customWidth="1"/>
    <col min="22" max="22" width="9.1640625" style="2" customWidth="1"/>
    <col min="23" max="23" width="20.83203125" style="2" customWidth="1"/>
    <col min="24" max="24" width="20.5" style="2" customWidth="1"/>
    <col min="25" max="16384" width="10.5" style="13"/>
  </cols>
  <sheetData>
    <row r="1" spans="1:24" s="1" customFormat="1" ht="14.1" customHeight="1" x14ac:dyDescent="0.2">
      <c r="W1" s="55" t="str">
        <f>ОПиУ!W1</f>
        <v>ФИНАНСОВАЯ ОТЧЕТНОСТЬ</v>
      </c>
      <c r="X1" s="55"/>
    </row>
    <row r="2" spans="1:24" s="2" customFormat="1" ht="6.95" customHeight="1" x14ac:dyDescent="0.2">
      <c r="W2" s="55"/>
      <c r="X2" s="55"/>
    </row>
    <row r="3" spans="1:24" s="1" customFormat="1" ht="12" customHeight="1" x14ac:dyDescent="0.2">
      <c r="H3" s="89" t="str">
        <f>ОФП!H3</f>
        <v>ТОО " AGRIQA Азия"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</row>
    <row r="4" spans="1:24" s="16" customFormat="1" ht="19.5" customHeight="1" x14ac:dyDescent="0.2">
      <c r="A4" s="17" t="s">
        <v>0</v>
      </c>
      <c r="B4" s="15"/>
      <c r="C4" s="15"/>
      <c r="D4" s="15"/>
      <c r="E4" s="15"/>
      <c r="F4" s="15"/>
      <c r="G4" s="15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</row>
    <row r="5" spans="1:24" s="1" customFormat="1" ht="6" customHeight="1" x14ac:dyDescent="0.2"/>
    <row r="6" spans="1:24" s="4" customFormat="1" ht="3.95" customHeight="1" x14ac:dyDescent="0.2"/>
    <row r="7" spans="1:24" s="1" customFormat="1" ht="12.95" customHeight="1" x14ac:dyDescent="0.2">
      <c r="A7" s="91" t="s">
        <v>106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</row>
    <row r="8" spans="1:24" s="1" customFormat="1" ht="12" customHeight="1" x14ac:dyDescent="0.2">
      <c r="A8" s="92" t="s">
        <v>102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</row>
    <row r="9" spans="1:24" s="1" customFormat="1" ht="12" customHeight="1" x14ac:dyDescent="0.2">
      <c r="X9" s="5" t="s">
        <v>1</v>
      </c>
    </row>
    <row r="10" spans="1:24" s="1" customFormat="1" ht="36" customHeight="1" x14ac:dyDescent="0.2">
      <c r="A10" s="93" t="s">
        <v>2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6" t="s">
        <v>35</v>
      </c>
      <c r="W10" s="29" t="s">
        <v>103</v>
      </c>
      <c r="X10" s="30" t="s">
        <v>104</v>
      </c>
    </row>
    <row r="11" spans="1:24" s="1" customFormat="1" ht="12.95" customHeight="1" x14ac:dyDescent="0.2">
      <c r="A11" s="84" t="s">
        <v>3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</row>
    <row r="12" spans="1:24" s="1" customFormat="1" ht="12.95" customHeight="1" x14ac:dyDescent="0.2">
      <c r="A12" s="85" t="s">
        <v>4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53"/>
      <c r="W12" s="7" t="s">
        <v>6</v>
      </c>
      <c r="X12" s="7" t="s">
        <v>6</v>
      </c>
    </row>
    <row r="13" spans="1:24" s="1" customFormat="1" ht="12.95" customHeight="1" x14ac:dyDescent="0.2">
      <c r="A13" s="88" t="s">
        <v>5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54"/>
      <c r="W13" s="7" t="s">
        <v>6</v>
      </c>
      <c r="X13" s="7" t="s">
        <v>6</v>
      </c>
    </row>
    <row r="14" spans="1:24" s="1" customFormat="1" ht="12.95" customHeight="1" x14ac:dyDescent="0.2">
      <c r="A14" s="83" t="s">
        <v>7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54"/>
      <c r="W14" s="7" t="s">
        <v>6</v>
      </c>
      <c r="X14" s="7" t="s">
        <v>6</v>
      </c>
    </row>
    <row r="15" spans="1:24" s="1" customFormat="1" ht="12.95" customHeight="1" x14ac:dyDescent="0.2">
      <c r="A15" s="83" t="s">
        <v>8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54"/>
      <c r="W15" s="7" t="s">
        <v>6</v>
      </c>
      <c r="X15" s="7" t="s">
        <v>6</v>
      </c>
    </row>
    <row r="16" spans="1:24" s="1" customFormat="1" ht="12.95" customHeight="1" x14ac:dyDescent="0.2">
      <c r="A16" s="83" t="s">
        <v>9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54"/>
      <c r="W16" s="7" t="s">
        <v>6</v>
      </c>
      <c r="X16" s="7" t="s">
        <v>6</v>
      </c>
    </row>
    <row r="17" spans="1:24" s="1" customFormat="1" ht="12.95" customHeight="1" x14ac:dyDescent="0.2">
      <c r="A17" s="87" t="s">
        <v>10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53"/>
      <c r="W17" s="36">
        <f>W19+W20+W21+W23+W24</f>
        <v>8162.3099999999995</v>
      </c>
      <c r="X17" s="36" t="s">
        <v>6</v>
      </c>
    </row>
    <row r="18" spans="1:24" s="1" customFormat="1" ht="12.95" customHeight="1" x14ac:dyDescent="0.2">
      <c r="A18" s="88" t="s">
        <v>5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54"/>
      <c r="W18" s="9">
        <v>0</v>
      </c>
      <c r="X18" s="9">
        <v>0</v>
      </c>
    </row>
    <row r="19" spans="1:24" s="1" customFormat="1" ht="12.95" customHeight="1" x14ac:dyDescent="0.2">
      <c r="A19" s="83" t="s">
        <v>11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54"/>
      <c r="W19" s="37">
        <v>4077.66</v>
      </c>
      <c r="X19" s="37" t="s">
        <v>6</v>
      </c>
    </row>
    <row r="20" spans="1:24" s="1" customFormat="1" ht="12.95" customHeight="1" x14ac:dyDescent="0.2">
      <c r="A20" s="83" t="s">
        <v>12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54"/>
      <c r="W20" s="37">
        <v>995.44</v>
      </c>
      <c r="X20" s="37" t="s">
        <v>6</v>
      </c>
    </row>
    <row r="21" spans="1:24" s="1" customFormat="1" ht="12.95" customHeight="1" x14ac:dyDescent="0.2">
      <c r="A21" s="83" t="s">
        <v>13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54"/>
      <c r="W21" s="37">
        <v>1294.06</v>
      </c>
      <c r="X21" s="37" t="s">
        <v>6</v>
      </c>
    </row>
    <row r="22" spans="1:24" s="1" customFormat="1" ht="12.95" customHeight="1" x14ac:dyDescent="0.2">
      <c r="A22" s="83" t="s">
        <v>99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54"/>
      <c r="W22" s="37"/>
      <c r="X22" s="37" t="s">
        <v>6</v>
      </c>
    </row>
    <row r="23" spans="1:24" s="1" customFormat="1" ht="12.95" customHeight="1" x14ac:dyDescent="0.2">
      <c r="A23" s="83" t="s">
        <v>14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54"/>
      <c r="W23" s="37">
        <v>344.05</v>
      </c>
      <c r="X23" s="37" t="s">
        <v>6</v>
      </c>
    </row>
    <row r="24" spans="1:24" s="1" customFormat="1" ht="12.95" customHeight="1" x14ac:dyDescent="0.2">
      <c r="A24" s="83" t="s">
        <v>15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54"/>
      <c r="W24" s="37">
        <v>1451.1</v>
      </c>
      <c r="X24" s="37" t="s">
        <v>6</v>
      </c>
    </row>
    <row r="25" spans="1:24" s="1" customFormat="1" ht="21.95" customHeight="1" x14ac:dyDescent="0.2">
      <c r="A25" s="86" t="s">
        <v>16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53"/>
      <c r="W25" s="36">
        <v>-8162.31</v>
      </c>
      <c r="X25" s="36" t="s">
        <v>6</v>
      </c>
    </row>
    <row r="26" spans="1:24" s="1" customFormat="1" ht="12.95" customHeight="1" x14ac:dyDescent="0.2">
      <c r="A26" s="84" t="s">
        <v>17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</row>
    <row r="27" spans="1:24" s="1" customFormat="1" ht="12.95" customHeight="1" x14ac:dyDescent="0.2">
      <c r="A27" s="85" t="s">
        <v>4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53"/>
      <c r="W27" s="10">
        <v>0</v>
      </c>
      <c r="X27" s="10">
        <v>0</v>
      </c>
    </row>
    <row r="28" spans="1:24" s="1" customFormat="1" ht="12.95" customHeight="1" x14ac:dyDescent="0.2">
      <c r="A28" s="85" t="s">
        <v>10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53"/>
      <c r="W28" s="36">
        <v>400</v>
      </c>
      <c r="X28" s="36" t="s">
        <v>6</v>
      </c>
    </row>
    <row r="29" spans="1:24" s="1" customFormat="1" ht="12.95" customHeight="1" x14ac:dyDescent="0.2">
      <c r="A29" s="82" t="s">
        <v>5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54"/>
      <c r="W29" s="9">
        <v>0</v>
      </c>
      <c r="X29" s="9">
        <v>0</v>
      </c>
    </row>
    <row r="30" spans="1:24" s="1" customFormat="1" ht="12.95" customHeight="1" x14ac:dyDescent="0.2">
      <c r="A30" s="83" t="s">
        <v>18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54"/>
      <c r="W30" s="37">
        <v>400</v>
      </c>
      <c r="X30" s="37" t="s">
        <v>6</v>
      </c>
    </row>
    <row r="31" spans="1:24" s="1" customFormat="1" ht="12.95" customHeight="1" x14ac:dyDescent="0.2">
      <c r="A31" s="83" t="s">
        <v>100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54"/>
      <c r="W31" s="37"/>
      <c r="X31" s="37"/>
    </row>
    <row r="32" spans="1:24" s="1" customFormat="1" ht="12.95" customHeight="1" x14ac:dyDescent="0.2">
      <c r="A32" s="83" t="s">
        <v>19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54"/>
      <c r="W32" s="9">
        <v>0</v>
      </c>
      <c r="X32" s="9">
        <v>0</v>
      </c>
    </row>
    <row r="33" spans="1:24" s="1" customFormat="1" ht="26.1" customHeight="1" x14ac:dyDescent="0.2">
      <c r="A33" s="79" t="s">
        <v>20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53"/>
      <c r="W33" s="36">
        <f>-400</f>
        <v>-400</v>
      </c>
      <c r="X33" s="36" t="s">
        <v>6</v>
      </c>
    </row>
    <row r="34" spans="1:24" s="1" customFormat="1" ht="12.95" customHeight="1" x14ac:dyDescent="0.2">
      <c r="A34" s="84" t="s">
        <v>21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</row>
    <row r="35" spans="1:24" s="1" customFormat="1" ht="12.95" customHeight="1" x14ac:dyDescent="0.2">
      <c r="A35" s="81" t="s">
        <v>4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53"/>
      <c r="W35" s="36">
        <f>W38+W39</f>
        <v>64260.02</v>
      </c>
      <c r="X35" s="36" t="s">
        <v>6</v>
      </c>
    </row>
    <row r="36" spans="1:24" s="1" customFormat="1" ht="12.95" customHeight="1" x14ac:dyDescent="0.2">
      <c r="A36" s="82" t="s">
        <v>5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54"/>
      <c r="W36" s="7" t="s">
        <v>6</v>
      </c>
      <c r="X36" s="7" t="s">
        <v>6</v>
      </c>
    </row>
    <row r="37" spans="1:24" s="1" customFormat="1" ht="12.95" customHeight="1" x14ac:dyDescent="0.2">
      <c r="A37" s="80" t="s">
        <v>22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54"/>
      <c r="W37" s="7" t="s">
        <v>6</v>
      </c>
      <c r="X37" s="7" t="s">
        <v>6</v>
      </c>
    </row>
    <row r="38" spans="1:24" s="1" customFormat="1" ht="12.95" customHeight="1" x14ac:dyDescent="0.2">
      <c r="A38" s="80" t="s">
        <v>23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54"/>
      <c r="W38" s="37">
        <v>1780</v>
      </c>
      <c r="X38" s="37" t="s">
        <v>6</v>
      </c>
    </row>
    <row r="39" spans="1:24" s="1" customFormat="1" ht="12.95" customHeight="1" x14ac:dyDescent="0.2">
      <c r="A39" s="80" t="s">
        <v>9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54"/>
      <c r="W39" s="37">
        <v>62480.02</v>
      </c>
      <c r="X39" s="37" t="s">
        <v>6</v>
      </c>
    </row>
    <row r="40" spans="1:24" s="1" customFormat="1" ht="12.95" customHeight="1" x14ac:dyDescent="0.2">
      <c r="A40" s="81" t="s">
        <v>10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53"/>
      <c r="W40" s="7" t="s">
        <v>6</v>
      </c>
      <c r="X40" s="7" t="s">
        <v>6</v>
      </c>
    </row>
    <row r="41" spans="1:24" s="1" customFormat="1" ht="12.95" customHeight="1" x14ac:dyDescent="0.2">
      <c r="A41" s="82" t="s">
        <v>5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54"/>
      <c r="W41" s="7" t="s">
        <v>6</v>
      </c>
      <c r="X41" s="7" t="s">
        <v>6</v>
      </c>
    </row>
    <row r="42" spans="1:24" s="1" customFormat="1" ht="12.95" customHeight="1" x14ac:dyDescent="0.2">
      <c r="A42" s="83" t="s">
        <v>24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54"/>
      <c r="W42" s="8"/>
      <c r="X42" s="8"/>
    </row>
    <row r="43" spans="1:24" s="1" customFormat="1" ht="12.95" customHeight="1" x14ac:dyDescent="0.2">
      <c r="A43" s="83" t="s">
        <v>25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54"/>
      <c r="W43" s="9">
        <v>0</v>
      </c>
      <c r="X43" s="9">
        <v>0</v>
      </c>
    </row>
    <row r="44" spans="1:24" s="1" customFormat="1" ht="24.95" customHeight="1" x14ac:dyDescent="0.2">
      <c r="A44" s="78" t="s">
        <v>26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53"/>
      <c r="W44" s="36">
        <f>64260.02</f>
        <v>64260.02</v>
      </c>
      <c r="X44" s="36" t="s">
        <v>6</v>
      </c>
    </row>
    <row r="45" spans="1:24" s="1" customFormat="1" ht="24" customHeight="1" x14ac:dyDescent="0.2">
      <c r="A45" s="78" t="s">
        <v>27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53"/>
      <c r="W45" s="36">
        <v>55697.71</v>
      </c>
      <c r="X45" s="36" t="s">
        <v>6</v>
      </c>
    </row>
    <row r="46" spans="1:24" s="1" customFormat="1" ht="12" customHeight="1" x14ac:dyDescent="0.2">
      <c r="A46" s="79" t="s">
        <v>28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54"/>
      <c r="W46" s="37">
        <v>0</v>
      </c>
      <c r="X46" s="37" t="s">
        <v>6</v>
      </c>
    </row>
    <row r="47" spans="1:24" s="1" customFormat="1" ht="12" customHeight="1" x14ac:dyDescent="0.2">
      <c r="A47" s="79" t="s">
        <v>29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54"/>
      <c r="W47" s="37">
        <v>55697.7</v>
      </c>
      <c r="X47" s="37" t="s">
        <v>6</v>
      </c>
    </row>
    <row r="48" spans="1:24" s="1" customFormat="1" ht="18" customHeight="1" x14ac:dyDescent="0.2"/>
    <row r="49" spans="1:23" s="1" customFormat="1" ht="12.95" customHeight="1" x14ac:dyDescent="0.2">
      <c r="A49" s="3" t="s">
        <v>30</v>
      </c>
      <c r="H49" s="77" t="s">
        <v>91</v>
      </c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W49" s="11"/>
    </row>
    <row r="50" spans="1:23" s="1" customFormat="1" ht="11.1" customHeight="1" x14ac:dyDescent="0.2">
      <c r="H50" s="76" t="s">
        <v>31</v>
      </c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W50" s="12" t="s">
        <v>32</v>
      </c>
    </row>
    <row r="51" spans="1:23" s="1" customFormat="1" ht="12.95" customHeight="1" x14ac:dyDescent="0.2">
      <c r="A51" s="3" t="s">
        <v>33</v>
      </c>
      <c r="H51" s="77" t="s">
        <v>89</v>
      </c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W51" s="11"/>
    </row>
    <row r="52" spans="1:23" s="1" customFormat="1" ht="9.9499999999999993" customHeight="1" x14ac:dyDescent="0.2">
      <c r="H52" s="76" t="s">
        <v>31</v>
      </c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W52" s="12" t="s">
        <v>32</v>
      </c>
    </row>
    <row r="53" spans="1:23" s="1" customFormat="1" ht="12.95" customHeight="1" x14ac:dyDescent="0.2">
      <c r="B53" s="2" t="s">
        <v>34</v>
      </c>
    </row>
  </sheetData>
  <mergeCells count="46">
    <mergeCell ref="W1:X2"/>
    <mergeCell ref="H3:X4"/>
    <mergeCell ref="A7:X7"/>
    <mergeCell ref="A8:X8"/>
    <mergeCell ref="A10:U10"/>
    <mergeCell ref="A11:X11"/>
    <mergeCell ref="A12:U12"/>
    <mergeCell ref="A13:U13"/>
    <mergeCell ref="A14:U14"/>
    <mergeCell ref="A15:U15"/>
    <mergeCell ref="A16:U16"/>
    <mergeCell ref="A17:U17"/>
    <mergeCell ref="A18:U18"/>
    <mergeCell ref="A19:U19"/>
    <mergeCell ref="A20:U20"/>
    <mergeCell ref="A21:U21"/>
    <mergeCell ref="A23:U23"/>
    <mergeCell ref="A24:U24"/>
    <mergeCell ref="A25:U25"/>
    <mergeCell ref="A26:X26"/>
    <mergeCell ref="A22:U22"/>
    <mergeCell ref="A27:U27"/>
    <mergeCell ref="A28:U28"/>
    <mergeCell ref="A29:U29"/>
    <mergeCell ref="A30:U30"/>
    <mergeCell ref="A32:U32"/>
    <mergeCell ref="A31:U31"/>
    <mergeCell ref="A33:U33"/>
    <mergeCell ref="A34:X34"/>
    <mergeCell ref="A35:U35"/>
    <mergeCell ref="A36:U36"/>
    <mergeCell ref="A37:U37"/>
    <mergeCell ref="A38:U38"/>
    <mergeCell ref="A40:U40"/>
    <mergeCell ref="A41:U41"/>
    <mergeCell ref="A42:U42"/>
    <mergeCell ref="A43:U43"/>
    <mergeCell ref="A39:U39"/>
    <mergeCell ref="H50:U50"/>
    <mergeCell ref="H51:U51"/>
    <mergeCell ref="H52:U52"/>
    <mergeCell ref="A44:U44"/>
    <mergeCell ref="A45:U45"/>
    <mergeCell ref="A46:U46"/>
    <mergeCell ref="A47:U47"/>
    <mergeCell ref="H49:U49"/>
  </mergeCells>
  <pageMargins left="0.39370078740157483" right="0.39370078740157483" top="0.39370078740157483" bottom="0.39370078740157483" header="0" footer="0"/>
  <pageSetup paperSize="9" scale="94" fitToHeight="0" pageOrder="overThenDown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49436-98DD-4175-9E08-67A35EE7BE34}">
  <sheetPr>
    <outlinePr summaryBelow="0" summaryRight="0"/>
    <pageSetUpPr autoPageBreaks="0" fitToPage="1"/>
  </sheetPr>
  <dimension ref="A1:X29"/>
  <sheetViews>
    <sheetView topLeftCell="A10" workbookViewId="0">
      <selection activeCell="T19" sqref="T19"/>
    </sheetView>
  </sheetViews>
  <sheetFormatPr defaultColWidth="10.5" defaultRowHeight="11.45" customHeight="1" x14ac:dyDescent="0.2"/>
  <cols>
    <col min="1" max="12" width="3" style="15" customWidth="1"/>
    <col min="13" max="13" width="7.1640625" style="15" customWidth="1"/>
    <col min="14" max="15" width="3" style="15" customWidth="1"/>
    <col min="16" max="16" width="3.83203125" style="15" customWidth="1"/>
    <col min="17" max="17" width="14.1640625" style="15" customWidth="1"/>
    <col min="18" max="18" width="16.83203125" style="15" customWidth="1"/>
    <col min="19" max="19" width="14.83203125" style="15" customWidth="1"/>
    <col min="20" max="20" width="20.1640625" style="15" customWidth="1"/>
    <col min="21" max="21" width="15" style="15" customWidth="1"/>
    <col min="22" max="22" width="10.5" style="15" customWidth="1"/>
    <col min="23" max="23" width="16" style="15" customWidth="1"/>
    <col min="24" max="16384" width="10.5" style="16"/>
  </cols>
  <sheetData>
    <row r="1" spans="1:23" s="14" customFormat="1" ht="14.1" customHeight="1" x14ac:dyDescent="0.2">
      <c r="U1" s="48" t="str">
        <f>ОДДС!W1</f>
        <v>ФИНАНСОВАЯ ОТЧЕТНОСТЬ</v>
      </c>
      <c r="V1" s="48"/>
      <c r="W1" s="47"/>
    </row>
    <row r="2" spans="1:23" s="15" customFormat="1" ht="13.5" customHeight="1" x14ac:dyDescent="0.2">
      <c r="U2" s="48"/>
      <c r="V2" s="48"/>
      <c r="W2" s="47"/>
    </row>
    <row r="3" spans="1:23" ht="12" customHeight="1" x14ac:dyDescent="0.2">
      <c r="H3" s="71" t="str">
        <f>ОФП!H3</f>
        <v>ТОО " AGRIQA Азия"</v>
      </c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</row>
    <row r="4" spans="1:23" ht="17.45" customHeight="1" x14ac:dyDescent="0.2">
      <c r="A4" s="33" t="s">
        <v>0</v>
      </c>
      <c r="B4" s="34"/>
      <c r="C4" s="34"/>
      <c r="D4" s="34"/>
      <c r="E4" s="34"/>
      <c r="F4" s="34"/>
      <c r="G4" s="3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</row>
    <row r="5" spans="1:23" s="14" customFormat="1" ht="6" customHeight="1" x14ac:dyDescent="0.2"/>
    <row r="6" spans="1:23" s="18" customFormat="1" ht="3.95" customHeight="1" x14ac:dyDescent="0.2"/>
    <row r="7" spans="1:23" s="14" customFormat="1" ht="12.95" customHeight="1" x14ac:dyDescent="0.2">
      <c r="A7" s="58" t="s">
        <v>107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</row>
    <row r="8" spans="1:23" s="14" customFormat="1" ht="12" customHeight="1" x14ac:dyDescent="0.2">
      <c r="A8" s="59" t="s">
        <v>102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1:23" s="14" customFormat="1" ht="12" customHeight="1" thickBot="1" x14ac:dyDescent="0.25">
      <c r="W9" s="19" t="s">
        <v>1</v>
      </c>
    </row>
    <row r="10" spans="1:23" s="14" customFormat="1" ht="18" customHeight="1" x14ac:dyDescent="0.2">
      <c r="A10" s="97" t="s">
        <v>36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101" t="s">
        <v>35</v>
      </c>
      <c r="P10" s="101"/>
      <c r="Q10" s="104" t="s">
        <v>37</v>
      </c>
      <c r="R10" s="104"/>
      <c r="S10" s="104"/>
      <c r="T10" s="104"/>
      <c r="U10" s="104"/>
      <c r="V10" s="110" t="s">
        <v>38</v>
      </c>
      <c r="W10" s="105" t="s">
        <v>39</v>
      </c>
    </row>
    <row r="11" spans="1:23" s="14" customFormat="1" ht="50.25" customHeight="1" x14ac:dyDescent="0.2">
      <c r="A11" s="98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  <c r="O11" s="102"/>
      <c r="P11" s="103"/>
      <c r="Q11" s="20" t="s">
        <v>40</v>
      </c>
      <c r="R11" s="20" t="s">
        <v>93</v>
      </c>
      <c r="S11" s="20" t="s">
        <v>41</v>
      </c>
      <c r="T11" s="21" t="s">
        <v>42</v>
      </c>
      <c r="U11" s="21" t="s">
        <v>43</v>
      </c>
      <c r="V11" s="111"/>
      <c r="W11" s="106"/>
    </row>
    <row r="12" spans="1:23" s="14" customFormat="1" ht="18" customHeight="1" x14ac:dyDescent="0.2">
      <c r="A12" s="107" t="s">
        <v>44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8"/>
      <c r="P12" s="108"/>
      <c r="Q12" s="23" t="s">
        <v>45</v>
      </c>
      <c r="R12" s="23"/>
      <c r="S12" s="23" t="s">
        <v>46</v>
      </c>
      <c r="T12" s="22" t="s">
        <v>47</v>
      </c>
      <c r="U12" s="22" t="s">
        <v>48</v>
      </c>
      <c r="V12" s="22" t="s">
        <v>49</v>
      </c>
      <c r="W12" s="24" t="s">
        <v>50</v>
      </c>
    </row>
    <row r="13" spans="1:23" s="14" customFormat="1" ht="18" customHeight="1" x14ac:dyDescent="0.2">
      <c r="A13" s="109" t="s">
        <v>108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96" t="s">
        <v>116</v>
      </c>
      <c r="P13" s="96"/>
      <c r="Q13" s="43">
        <f>55329.14-54829.14</f>
        <v>500</v>
      </c>
      <c r="R13" s="43" t="s">
        <v>6</v>
      </c>
      <c r="S13" s="45" t="s">
        <v>6</v>
      </c>
      <c r="T13" s="43" t="s">
        <v>6</v>
      </c>
      <c r="U13" s="45" t="s">
        <v>6</v>
      </c>
      <c r="V13" s="39">
        <v>0</v>
      </c>
      <c r="W13" s="40">
        <v>500</v>
      </c>
    </row>
    <row r="14" spans="1:23" ht="12" customHeight="1" x14ac:dyDescent="0.2">
      <c r="A14" s="95" t="s">
        <v>51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6"/>
      <c r="P14" s="96"/>
      <c r="Q14" s="45" t="s">
        <v>6</v>
      </c>
      <c r="R14" s="45" t="s">
        <v>6</v>
      </c>
      <c r="S14" s="45" t="s">
        <v>6</v>
      </c>
      <c r="T14" s="45" t="s">
        <v>6</v>
      </c>
      <c r="U14" s="45" t="s">
        <v>6</v>
      </c>
      <c r="V14" s="41">
        <v>0</v>
      </c>
      <c r="W14" s="40" t="str">
        <f t="shared" ref="W14:W16" si="0">U14</f>
        <v>-</v>
      </c>
    </row>
    <row r="15" spans="1:23" ht="22.5" customHeight="1" x14ac:dyDescent="0.2">
      <c r="A15" s="109" t="s">
        <v>52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13"/>
      <c r="P15" s="113"/>
      <c r="Q15" s="43" t="s">
        <v>6</v>
      </c>
      <c r="R15" s="43" t="s">
        <v>6</v>
      </c>
      <c r="S15" s="43" t="s">
        <v>6</v>
      </c>
      <c r="T15" s="43" t="s">
        <v>6</v>
      </c>
      <c r="U15" s="45" t="s">
        <v>6</v>
      </c>
      <c r="V15" s="39">
        <v>0</v>
      </c>
      <c r="W15" s="40" t="str">
        <f t="shared" si="0"/>
        <v>-</v>
      </c>
    </row>
    <row r="16" spans="1:23" ht="36" customHeight="1" x14ac:dyDescent="0.2">
      <c r="A16" s="109" t="s">
        <v>53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13"/>
      <c r="P16" s="113"/>
      <c r="Q16" s="43" t="s">
        <v>6</v>
      </c>
      <c r="R16" s="43" t="s">
        <v>6</v>
      </c>
      <c r="S16" s="43" t="s">
        <v>6</v>
      </c>
      <c r="T16" s="43" t="s">
        <v>6</v>
      </c>
      <c r="U16" s="45" t="s">
        <v>6</v>
      </c>
      <c r="V16" s="39">
        <v>0</v>
      </c>
      <c r="W16" s="40" t="str">
        <f t="shared" si="0"/>
        <v>-</v>
      </c>
    </row>
    <row r="17" spans="1:24" ht="12" customHeight="1" x14ac:dyDescent="0.2">
      <c r="A17" s="112" t="s">
        <v>92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96"/>
      <c r="P17" s="96"/>
      <c r="Q17" s="44"/>
      <c r="R17" s="46"/>
      <c r="S17" s="45"/>
      <c r="T17" s="41"/>
      <c r="U17" s="45" t="s">
        <v>6</v>
      </c>
      <c r="V17" s="39">
        <v>0</v>
      </c>
      <c r="W17" s="40" t="s">
        <v>6</v>
      </c>
    </row>
    <row r="18" spans="1:24" ht="12" customHeight="1" x14ac:dyDescent="0.2">
      <c r="A18" s="112" t="s">
        <v>94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96" t="s">
        <v>117</v>
      </c>
      <c r="P18" s="96"/>
      <c r="Q18" s="44"/>
      <c r="R18" s="46">
        <f>7020.87</f>
        <v>7020.87</v>
      </c>
      <c r="S18" s="45"/>
      <c r="T18" s="41"/>
      <c r="U18" s="45" t="s">
        <v>6</v>
      </c>
      <c r="V18" s="39">
        <v>0</v>
      </c>
      <c r="W18" s="40">
        <v>7020.87</v>
      </c>
    </row>
    <row r="19" spans="1:24" ht="36" customHeight="1" x14ac:dyDescent="0.2">
      <c r="A19" s="112" t="s">
        <v>110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96" t="s">
        <v>117</v>
      </c>
      <c r="P19" s="96"/>
      <c r="Q19" s="44"/>
      <c r="R19" s="44">
        <v>54829.14</v>
      </c>
      <c r="S19" s="25" t="s">
        <v>6</v>
      </c>
      <c r="T19" s="25" t="s">
        <v>6</v>
      </c>
      <c r="U19" s="45" t="s">
        <v>6</v>
      </c>
      <c r="V19" s="39">
        <v>0</v>
      </c>
      <c r="W19" s="40">
        <v>54829.14</v>
      </c>
    </row>
    <row r="20" spans="1:24" s="14" customFormat="1" ht="18" customHeight="1" x14ac:dyDescent="0.2">
      <c r="A20" s="112" t="s">
        <v>55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96" t="s">
        <v>114</v>
      </c>
      <c r="P20" s="96"/>
      <c r="Q20" s="25" t="s">
        <v>6</v>
      </c>
      <c r="R20" s="25"/>
      <c r="S20" s="25" t="s">
        <v>6</v>
      </c>
      <c r="T20" s="38">
        <v>-8191.98</v>
      </c>
      <c r="U20" s="45" t="s">
        <v>6</v>
      </c>
      <c r="V20" s="39">
        <v>0</v>
      </c>
      <c r="W20" s="40" t="s">
        <v>6</v>
      </c>
    </row>
    <row r="21" spans="1:24" ht="24" customHeight="1" x14ac:dyDescent="0.2">
      <c r="A21" s="109" t="s">
        <v>56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13"/>
      <c r="P21" s="113"/>
      <c r="Q21" s="25" t="s">
        <v>6</v>
      </c>
      <c r="R21" s="25"/>
      <c r="S21" s="25" t="s">
        <v>6</v>
      </c>
      <c r="T21" s="35">
        <f>T20</f>
        <v>-8191.98</v>
      </c>
      <c r="U21" s="45" t="s">
        <v>6</v>
      </c>
      <c r="V21" s="39">
        <v>0</v>
      </c>
      <c r="W21" s="40">
        <f>T21</f>
        <v>-8191.98</v>
      </c>
    </row>
    <row r="22" spans="1:24" ht="36" customHeight="1" thickBot="1" x14ac:dyDescent="0.25">
      <c r="A22" s="114" t="s">
        <v>109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5"/>
      <c r="P22" s="115"/>
      <c r="Q22" s="42">
        <f>Q13+Q19</f>
        <v>500</v>
      </c>
      <c r="R22" s="42">
        <f>R18+R19</f>
        <v>61850.01</v>
      </c>
      <c r="S22" s="26" t="s">
        <v>6</v>
      </c>
      <c r="T22" s="42">
        <f>T21</f>
        <v>-8191.98</v>
      </c>
      <c r="U22" s="35"/>
      <c r="V22" s="39">
        <v>0</v>
      </c>
      <c r="W22" s="40">
        <f>Q22+R22+T22</f>
        <v>54158.03</v>
      </c>
      <c r="X22" s="49"/>
    </row>
    <row r="23" spans="1:24" s="14" customFormat="1" ht="18" customHeight="1" x14ac:dyDescent="0.2"/>
    <row r="24" spans="1:24" s="14" customFormat="1" ht="18" customHeight="1" x14ac:dyDescent="0.2"/>
    <row r="25" spans="1:24" s="14" customFormat="1" ht="12.95" customHeight="1" x14ac:dyDescent="0.2">
      <c r="A25" s="17" t="s">
        <v>30</v>
      </c>
      <c r="H25" s="64" t="s">
        <v>91</v>
      </c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</row>
    <row r="26" spans="1:24" s="14" customFormat="1" ht="11.1" customHeight="1" x14ac:dyDescent="0.2">
      <c r="H26" s="61" t="s">
        <v>31</v>
      </c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</row>
    <row r="27" spans="1:24" s="14" customFormat="1" ht="12.95" customHeight="1" x14ac:dyDescent="0.2">
      <c r="A27" s="17" t="s">
        <v>33</v>
      </c>
      <c r="H27" s="64" t="s">
        <v>89</v>
      </c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</row>
    <row r="28" spans="1:24" s="14" customFormat="1" ht="9.9499999999999993" customHeight="1" x14ac:dyDescent="0.2">
      <c r="H28" s="61" t="s">
        <v>31</v>
      </c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</row>
    <row r="29" spans="1:24" s="14" customFormat="1" ht="12.95" customHeight="1" x14ac:dyDescent="0.2">
      <c r="B29" s="15" t="s">
        <v>34</v>
      </c>
    </row>
  </sheetData>
  <mergeCells count="34">
    <mergeCell ref="A18:N18"/>
    <mergeCell ref="O18:P18"/>
    <mergeCell ref="H25:S25"/>
    <mergeCell ref="H26:S26"/>
    <mergeCell ref="H27:S27"/>
    <mergeCell ref="A19:N19"/>
    <mergeCell ref="O19:P19"/>
    <mergeCell ref="H28:S28"/>
    <mergeCell ref="A20:N20"/>
    <mergeCell ref="O20:P20"/>
    <mergeCell ref="A21:N21"/>
    <mergeCell ref="O21:P21"/>
    <mergeCell ref="A22:N22"/>
    <mergeCell ref="O22:P22"/>
    <mergeCell ref="A17:N17"/>
    <mergeCell ref="O17:P17"/>
    <mergeCell ref="A15:N15"/>
    <mergeCell ref="O15:P15"/>
    <mergeCell ref="A16:N16"/>
    <mergeCell ref="O16:P16"/>
    <mergeCell ref="H3:W4"/>
    <mergeCell ref="A14:N14"/>
    <mergeCell ref="O14:P14"/>
    <mergeCell ref="A7:T7"/>
    <mergeCell ref="A8:T8"/>
    <mergeCell ref="A10:N11"/>
    <mergeCell ref="O10:P11"/>
    <mergeCell ref="Q10:U10"/>
    <mergeCell ref="W10:W11"/>
    <mergeCell ref="A12:N12"/>
    <mergeCell ref="O12:P12"/>
    <mergeCell ref="A13:N13"/>
    <mergeCell ref="O13:P13"/>
    <mergeCell ref="V10:V11"/>
  </mergeCells>
  <pageMargins left="0.39370078740157483" right="0.39370078740157483" top="0.39370078740157483" bottom="0.39370078740157483" header="0" footer="0"/>
  <pageSetup paperSize="9" fitToHeight="0" pageOrder="overThenDown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ОФП</vt:lpstr>
      <vt:lpstr>ОПиУ</vt:lpstr>
      <vt:lpstr>ОДДС</vt:lpstr>
      <vt:lpstr>ОСК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gumenyuk.oksana@mail.ru</cp:lastModifiedBy>
  <cp:lastPrinted>2024-05-04T05:29:01Z</cp:lastPrinted>
  <dcterms:created xsi:type="dcterms:W3CDTF">2023-12-12T10:50:52Z</dcterms:created>
  <dcterms:modified xsi:type="dcterms:W3CDTF">2024-07-04T08:41:12Z</dcterms:modified>
</cp:coreProperties>
</file>