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ьжанова\SynologyDrive\ТОО\Резиденты\AgroFinance\ОТЧЕТЫ\Финансовая отчетность_KASE\2020 год _KASE\3кв_2020г_KASE\"/>
    </mc:Choice>
  </mc:AlternateContent>
  <xr:revisionPtr revIDLastSave="0" documentId="8_{987B7611-60D4-424D-80DD-811371F44856}" xr6:coauthVersionLast="43" xr6:coauthVersionMax="43" xr10:uidLastSave="{00000000-0000-0000-0000-000000000000}"/>
  <bookViews>
    <workbookView xWindow="1060" yWindow="1060" windowWidth="14400" windowHeight="7360" tabRatio="601"/>
  </bookViews>
  <sheets>
    <sheet name="ББ" sheetId="1" r:id="rId1"/>
    <sheet name="ОПиУ" sheetId="10" r:id="rId2"/>
    <sheet name="ОДДС" sheetId="12" r:id="rId3"/>
    <sheet name="Изм в капитале" sheetId="6" r:id="rId4"/>
  </sheets>
  <definedNames>
    <definedName name="_xlnm.Print_Titles" localSheetId="0">ББ!$14:$14</definedName>
    <definedName name="_xlnm.Print_Area" localSheetId="0">ББ!#REF!</definedName>
    <definedName name="_xlnm.Print_Area" localSheetId="3">'Изм в капитале'!$A$1:$E$37</definedName>
    <definedName name="_xlnm.Print_Area" localSheetId="2">ОДДС!$A$1:$D$73</definedName>
    <definedName name="_xlnm.Print_Area" localSheetId="1">ОПиУ!$A$1:$D$73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7" i="12" l="1"/>
  <c r="E90" i="1"/>
  <c r="E92" i="1"/>
  <c r="E82" i="1"/>
  <c r="E67" i="1"/>
  <c r="E93" i="1"/>
  <c r="E50" i="1"/>
  <c r="E29" i="1"/>
  <c r="D90" i="1"/>
  <c r="D22" i="6"/>
  <c r="D24" i="6"/>
  <c r="B20" i="6"/>
  <c r="C66" i="12"/>
  <c r="C58" i="12"/>
  <c r="C32" i="12"/>
  <c r="C41" i="12"/>
  <c r="C21" i="12"/>
  <c r="B24" i="6"/>
  <c r="B26" i="6"/>
  <c r="D82" i="1"/>
  <c r="D93" i="1"/>
  <c r="D58" i="12"/>
  <c r="D64" i="12"/>
  <c r="D52" i="12"/>
  <c r="C52" i="12"/>
  <c r="D41" i="12"/>
  <c r="D32" i="12"/>
  <c r="D21" i="12"/>
  <c r="D30" i="12"/>
  <c r="D14" i="12"/>
  <c r="C14" i="12"/>
  <c r="C17" i="6"/>
  <c r="B17" i="6"/>
  <c r="C26" i="6"/>
  <c r="C22" i="6"/>
  <c r="C30" i="6"/>
  <c r="B22" i="6"/>
  <c r="E22" i="6"/>
  <c r="D30" i="10"/>
  <c r="D36" i="10"/>
  <c r="D38" i="10"/>
  <c r="D40" i="10"/>
  <c r="D56" i="10"/>
  <c r="D15" i="6"/>
  <c r="C30" i="10"/>
  <c r="C36" i="10"/>
  <c r="C38" i="10"/>
  <c r="C40" i="10"/>
  <c r="C56" i="10"/>
  <c r="C13" i="6"/>
  <c r="C20" i="6"/>
  <c r="E20" i="6"/>
  <c r="D92" i="1"/>
  <c r="D67" i="1"/>
  <c r="D29" i="1"/>
  <c r="D51" i="1"/>
  <c r="D50" i="1"/>
  <c r="C30" i="12"/>
  <c r="D50" i="12"/>
  <c r="D65" i="12"/>
  <c r="D67" i="12"/>
  <c r="D17" i="6"/>
  <c r="E15" i="6"/>
  <c r="E17" i="6"/>
  <c r="D20" i="6"/>
  <c r="D26" i="6"/>
  <c r="C64" i="12"/>
  <c r="C65" i="12"/>
  <c r="C50" i="12"/>
  <c r="E13" i="6"/>
  <c r="D30" i="6"/>
  <c r="E26" i="6"/>
  <c r="B30" i="6"/>
  <c r="E30" i="6"/>
  <c r="E24" i="6"/>
</calcChain>
</file>

<file path=xl/sharedStrings.xml><?xml version="1.0" encoding="utf-8"?>
<sst xmlns="http://schemas.openxmlformats.org/spreadsheetml/2006/main" count="404" uniqueCount="223">
  <si>
    <t/>
  </si>
  <si>
    <t>Форма 1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</si>
  <si>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</si>
  <si>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</si>
  <si>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</si>
  <si>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</si>
  <si>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</si>
  <si>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</si>
  <si>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</si>
  <si>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</si>
  <si>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</si>
  <si>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011</t>
  </si>
  <si>
    <t>012</t>
  </si>
  <si>
    <t>013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</si>
  <si>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</si>
  <si>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</si>
  <si>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</si>
  <si>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</si>
  <si>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</si>
  <si>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</si>
  <si>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</si>
  <si>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</si>
  <si>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</si>
  <si>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</si>
  <si>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</si>
  <si>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</si>
  <si>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</si>
  <si>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</si>
  <si>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</si>
  <si>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</si>
  <si>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</si>
  <si>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</si>
  <si>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</si>
  <si>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</si>
  <si>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</si>
  <si>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</si>
  <si>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</si>
  <si>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100 +строка 101+ строка 200)</t>
  </si>
  <si>
    <t>Обязательство и капитал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</si>
  <si>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</si>
  <si>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</si>
  <si>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</si>
  <si>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</si>
  <si>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</si>
  <si>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</si>
  <si>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</si>
  <si>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</si>
  <si>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</si>
  <si>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</si>
  <si>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</si>
  <si>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</si>
  <si>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</si>
  <si>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</si>
  <si>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</si>
  <si>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</si>
  <si>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</si>
  <si>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</si>
  <si>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</si>
  <si>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</si>
  <si>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</si>
  <si>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</si>
  <si>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</si>
  <si>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</si>
  <si>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</si>
  <si>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</si>
  <si>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</si>
  <si>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</si>
  <si>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</si>
  <si>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</si>
  <si>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</si>
  <si>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</si>
  <si>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</si>
  <si>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</si>
  <si>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</si>
  <si>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</si>
  <si>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</si>
  <si>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</si>
  <si>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</si>
  <si>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</si>
  <si>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</si>
  <si>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</si>
  <si>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</si>
  <si>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</si>
  <si>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</si>
  <si>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</si>
  <si>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</si>
  <si>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</si>
  <si>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</si>
  <si>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</si>
  <si>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</si>
  <si>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</si>
  <si>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</si>
  <si>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</si>
  <si>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</si>
  <si>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</si>
  <si>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</si>
  <si>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</si>
  <si>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</si>
  <si>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</si>
  <si>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</si>
  <si>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</si>
  <si>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</si>
  <si>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</si>
  <si>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</si>
  <si>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</si>
  <si>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</si>
  <si>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</si>
  <si>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</si>
  <si>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</si>
  <si>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</si>
  <si>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</si>
  <si>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</si>
  <si>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</si>
  <si>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</si>
  <si>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</si>
  <si>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составлен в соответствии с требованиями к содержанию и раскрытию информации МСФО для предприятий МСБ</t>
  </si>
  <si>
    <t>ОТЧЕТ О ДВИЖЕНИИ ДЕНЕЖНЫХ СРЕДСТВ</t>
  </si>
  <si>
    <t>Показатели</t>
  </si>
  <si>
    <t>I. Движение денежных средств от операционной деятельности</t>
  </si>
  <si>
    <t>1. Поступление денежных средств, всего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</si>
  <si>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</si>
  <si>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</si>
  <si>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</si>
  <si>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</si>
  <si>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</si>
  <si>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</si>
  <si>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</si>
  <si>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</si>
  <si>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</si>
  <si>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</si>
  <si>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</si>
  <si>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</si>
  <si>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</si>
  <si>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</si>
  <si>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</si>
  <si>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</si>
  <si>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</si>
  <si>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</si>
  <si>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</si>
  <si>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</si>
  <si>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</si>
  <si>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</si>
  <si>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</si>
  <si>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</si>
  <si>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</si>
  <si>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</si>
  <si>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</si>
  <si>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</si>
  <si>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</si>
  <si>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</si>
  <si>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</si>
  <si>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</si>
  <si>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</si>
  <si>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</si>
  <si>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</si>
  <si>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</si>
  <si>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</si>
  <si>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</si>
  <si>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Итого капитал</t>
  </si>
  <si>
    <t>В тысячах казахстанских тенге</t>
  </si>
  <si>
    <t>Итого совокупный убыток за период</t>
  </si>
  <si>
    <t>Дивиденды объявленные</t>
  </si>
  <si>
    <t>Отчет об изменениях в капитале</t>
  </si>
  <si>
    <t>Отчет о совокупном доходе</t>
  </si>
  <si>
    <t>Бухгалтерский баланс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</si>
  <si>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</si>
  <si>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</si>
  <si>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</si>
  <si>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</si>
  <si>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Краткосрочная дебиторская задолженность по аренде</t>
  </si>
  <si>
    <t>Краткосрочные активы по договорам с покупателями</t>
  </si>
  <si>
    <t>Итого краткосрочных активов (сумма строк с 010 по 022)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</si>
  <si>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</si>
  <si>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</si>
  <si>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</si>
  <si>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</si>
  <si>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</si>
  <si>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Долгосрочная дебиторская задолженность по аренде</t>
  </si>
  <si>
    <t>Долгосрочные активы по договорам с покупателями</t>
  </si>
  <si>
    <t>Актив в форме права пользования</t>
  </si>
  <si>
    <t>Итого долгосрочных активов (сумма строк с 110 по 127)</t>
  </si>
  <si>
    <t>2 011 621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</si>
  <si>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</si>
  <si>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</si>
  <si>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 xml:space="preserve">Краткосрочные оценочные обязательства 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</si>
  <si>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</si>
  <si>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</si>
  <si>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</si>
  <si>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</si>
  <si>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Итого краткосрочных обязательств (сумма строк с 210 по 222)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</si>
  <si>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</si>
  <si>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</si>
  <si>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Долгосрочные оценочные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</si>
  <si>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</si>
  <si>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</si>
  <si>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Итого долгосрочных обязательств (сумма строк с 310 по 321)</t>
  </si>
  <si>
    <t>Компоненты прочего совокупного дохода</t>
  </si>
  <si>
    <t>Прочий капитал</t>
  </si>
  <si>
    <t>Итого капитал, относимый на собственников (сумма строк с 410 по 415)</t>
  </si>
  <si>
    <t>тыс.тенге</t>
  </si>
  <si>
    <t>Итого: Увеличение +/- уменьшение денежных средств (стр. 030 +/- стр. 060 +/- стр. 090)</t>
  </si>
  <si>
    <t>Остаток на 31 декабря 2018г.</t>
  </si>
  <si>
    <t xml:space="preserve">Остаток на 31 декабря 2019г. </t>
  </si>
  <si>
    <t>Нераспределенная прибыль</t>
  </si>
  <si>
    <r>
      <t xml:space="preserve">Наименование: </t>
    </r>
    <r>
      <rPr>
        <b/>
        <sz val="9"/>
        <rFont val="Times New Roman"/>
        <family val="1"/>
        <charset val="204"/>
      </rPr>
      <t>Товарищество с ограниченной ответственностью "AgroFinance"</t>
    </r>
  </si>
  <si>
    <r>
      <t xml:space="preserve">Вид деятельности: </t>
    </r>
    <r>
      <rPr>
        <b/>
        <sz val="9"/>
        <rFont val="Times New Roman"/>
        <family val="1"/>
        <charset val="204"/>
      </rPr>
      <t>Смешанное сельское хозяйство</t>
    </r>
  </si>
  <si>
    <r>
      <t>Субъект предпринимательства:</t>
    </r>
    <r>
      <rPr>
        <b/>
        <sz val="9"/>
        <color indexed="8"/>
        <rFont val="Times New Roman"/>
        <family val="1"/>
        <charset val="204"/>
      </rPr>
      <t xml:space="preserve"> Малый</t>
    </r>
  </si>
  <si>
    <r>
      <t xml:space="preserve">Тип отчета: </t>
    </r>
    <r>
      <rPr>
        <b/>
        <sz val="9"/>
        <color indexed="8"/>
        <rFont val="Times New Roman"/>
        <family val="1"/>
        <charset val="204"/>
      </rPr>
      <t>Не консолидированный</t>
    </r>
  </si>
  <si>
    <r>
      <t xml:space="preserve">Вид деятельности организации: </t>
    </r>
    <r>
      <rPr>
        <b/>
        <sz val="9"/>
        <color indexed="8"/>
        <rFont val="Times New Roman"/>
        <family val="1"/>
        <charset val="204"/>
      </rPr>
      <t>Смешанное сельское хозяйство</t>
    </r>
  </si>
  <si>
    <r>
      <t xml:space="preserve">Наименование организации: </t>
    </r>
    <r>
      <rPr>
        <b/>
        <sz val="9"/>
        <color indexed="8"/>
        <rFont val="Times New Roman"/>
        <family val="1"/>
        <charset val="204"/>
      </rPr>
      <t>Товарищество с ограниченной ответственностью "AgroFinance"</t>
    </r>
  </si>
  <si>
    <r>
      <t>Среднегодовая численность работников: 2</t>
    </r>
    <r>
      <rPr>
        <b/>
        <sz val="9"/>
        <color indexed="8"/>
        <rFont val="Times New Roman"/>
        <family val="1"/>
        <charset val="204"/>
      </rPr>
      <t xml:space="preserve"> человек</t>
    </r>
  </si>
  <si>
    <t>Главный бухгалтер:                        Иманбаева Г.Ж.</t>
  </si>
  <si>
    <r>
      <t>Среднегодовая численность работников: 2</t>
    </r>
    <r>
      <rPr>
        <b/>
        <sz val="9"/>
        <rFont val="Times New Roman"/>
        <family val="1"/>
        <charset val="204"/>
      </rPr>
      <t xml:space="preserve"> человек</t>
    </r>
  </si>
  <si>
    <r>
      <t xml:space="preserve">Юридический адрес (организации): </t>
    </r>
    <r>
      <rPr>
        <b/>
        <sz val="9"/>
        <color indexed="8"/>
        <rFont val="Times New Roman"/>
        <family val="1"/>
        <charset val="204"/>
      </rPr>
      <t>Казахстан, г.Алматы, Бостандыкский район, улица Розыбакиева, дом 127</t>
    </r>
  </si>
  <si>
    <r>
      <t xml:space="preserve">Юридический адрес, БИН: </t>
    </r>
    <r>
      <rPr>
        <b/>
        <sz val="9"/>
        <rFont val="Times New Roman"/>
        <family val="1"/>
        <charset val="204"/>
      </rPr>
      <t>Казахстан, г.Алматы, Бостандыкский район, улица Розыбакиева, дом 127, 150840002649</t>
    </r>
  </si>
  <si>
    <t>Чистый прибыль/убыток с начала года</t>
  </si>
  <si>
    <t>по состоянию на 30.09.2020</t>
  </si>
  <si>
    <t>Руководитель:                                   Балалаев А.В.</t>
  </si>
  <si>
    <t>Руководитель:                                  Балалаев А.В.</t>
  </si>
  <si>
    <t>Главный бухгалтер:                   Иманбаева Г.Ж.</t>
  </si>
  <si>
    <t>Чистый прибыль/убыток за 3 квартал 2019г.</t>
  </si>
  <si>
    <t xml:space="preserve">Остаток на 30 сентября 2019г. </t>
  </si>
  <si>
    <t>Остаток на 30 сентября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</si>
</sst>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8" formatCode="#,##0,"/>
    <numFmt numFmtId="169" formatCode="[=0]&quot;-&quot;;General"/>
    <numFmt numFmtId="182" formatCode="_(* #,##0_);_(* \(#,##0\);_(* &quot;-&quot;??_);_(@_)"/>
    <numFmt numFmtId="185" formatCode="_-* #,##0_-;\-* #,##0_-;_-* &quot;-&quot;??_-;_-@_-"/>
    <numFmt numFmtId="187" formatCode="#,##0_ ;\-#,##0\ 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</font>
    <font>
      <b/>
      <sz val="11"/>
      <color indexed="8"/>
      <name val="Times New Roman"/>
    </font>
    <font>
      <sz val="11"/>
      <color indexed="8"/>
      <name val="Calibri"/>
    </font>
    <font>
      <b/>
      <sz val="9"/>
      <color indexed="8"/>
      <name val="Times New Roman"/>
    </font>
    <font>
      <b/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3" applyNumberFormat="0" applyAlignment="0" applyProtection="0"/>
    <xf numFmtId="0" fontId="21" fillId="27" borderId="14" applyNumberFormat="0" applyAlignment="0" applyProtection="0"/>
    <xf numFmtId="0" fontId="22" fillId="27" borderId="13" applyNumberFormat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7" fillId="28" borderId="19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31" borderId="20" applyNumberFormat="0" applyFont="0" applyAlignment="0" applyProtection="0"/>
    <xf numFmtId="0" fontId="32" fillId="0" borderId="21" applyNumberFormat="0" applyFill="0" applyAlignment="0" applyProtection="0"/>
    <xf numFmtId="0" fontId="3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2">
    <xf numFmtId="0" fontId="0" fillId="0" borderId="0" xfId="0"/>
    <xf numFmtId="0" fontId="2" fillId="33" borderId="0" xfId="0" applyFont="1" applyFill="1" applyAlignment="1">
      <alignment horizontal="left" wrapText="1"/>
    </xf>
    <xf numFmtId="0" fontId="3" fillId="33" borderId="1" xfId="0" applyFont="1" applyFill="1" applyBorder="1" applyAlignment="1">
      <alignment horizontal="center" vertical="center" wrapText="1"/>
    </xf>
    <xf numFmtId="0" fontId="35" fillId="0" borderId="0" xfId="0" applyFont="1" applyFill="1"/>
    <xf numFmtId="3" fontId="7" fillId="0" borderId="22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1" fillId="0" borderId="2" xfId="0" applyFont="1" applyFill="1" applyBorder="1" applyAlignment="1">
      <alignment horizontal="left" wrapText="1" indent="1"/>
    </xf>
    <xf numFmtId="0" fontId="6" fillId="0" borderId="2" xfId="0" applyFont="1" applyFill="1" applyBorder="1" applyAlignment="1">
      <alignment horizontal="left" wrapText="1" indent="1"/>
    </xf>
    <xf numFmtId="4" fontId="11" fillId="0" borderId="0" xfId="0" applyNumberFormat="1" applyFont="1" applyFill="1"/>
    <xf numFmtId="0" fontId="7" fillId="0" borderId="2" xfId="0" applyFont="1" applyFill="1" applyBorder="1" applyAlignment="1">
      <alignment horizontal="justify" wrapText="1"/>
    </xf>
    <xf numFmtId="4" fontId="35" fillId="0" borderId="0" xfId="0" applyNumberFormat="1" applyFont="1" applyFill="1"/>
    <xf numFmtId="0" fontId="7" fillId="0" borderId="0" xfId="0" applyFont="1" applyFill="1"/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wrapText="1"/>
    </xf>
    <xf numFmtId="0" fontId="35" fillId="0" borderId="0" xfId="0" applyFont="1" applyFill="1" applyBorder="1"/>
    <xf numFmtId="0" fontId="36" fillId="0" borderId="0" xfId="0" applyFont="1" applyFill="1"/>
    <xf numFmtId="0" fontId="11" fillId="34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85" fontId="16" fillId="0" borderId="1" xfId="41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3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1" fontId="6" fillId="0" borderId="22" xfId="0" applyNumberFormat="1" applyFont="1" applyBorder="1" applyAlignment="1">
      <alignment horizontal="center" vertical="center"/>
    </xf>
    <xf numFmtId="169" fontId="6" fillId="0" borderId="22" xfId="0" applyNumberFormat="1" applyFont="1" applyBorder="1" applyAlignment="1">
      <alignment horizontal="right" vertical="center"/>
    </xf>
    <xf numFmtId="168" fontId="6" fillId="0" borderId="22" xfId="0" applyNumberFormat="1" applyFont="1" applyBorder="1" applyAlignment="1">
      <alignment horizontal="right" vertical="center"/>
    </xf>
    <xf numFmtId="1" fontId="6" fillId="0" borderId="22" xfId="0" applyNumberFormat="1" applyFont="1" applyBorder="1" applyAlignment="1">
      <alignment horizontal="center" vertical="top" wrapText="1"/>
    </xf>
    <xf numFmtId="0" fontId="35" fillId="0" borderId="0" xfId="0" applyFont="1" applyAlignment="1">
      <alignment horizontal="left" vertical="top" wrapText="1"/>
    </xf>
    <xf numFmtId="169" fontId="6" fillId="0" borderId="22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187" fontId="7" fillId="0" borderId="22" xfId="41" applyNumberFormat="1" applyFont="1" applyBorder="1" applyAlignment="1">
      <alignment horizontal="right" vertical="center"/>
    </xf>
    <xf numFmtId="187" fontId="6" fillId="0" borderId="22" xfId="41" applyNumberFormat="1" applyFont="1" applyBorder="1" applyAlignment="1">
      <alignment horizontal="right" vertical="center"/>
    </xf>
    <xf numFmtId="187" fontId="7" fillId="35" borderId="22" xfId="4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 wrapText="1"/>
    </xf>
    <xf numFmtId="182" fontId="6" fillId="0" borderId="2" xfId="0" applyNumberFormat="1" applyFont="1" applyFill="1" applyBorder="1" applyAlignment="1">
      <alignment horizontal="right" vertical="center" wrapText="1"/>
    </xf>
    <xf numFmtId="182" fontId="7" fillId="0" borderId="2" xfId="0" applyNumberFormat="1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center" indent="5"/>
    </xf>
    <xf numFmtId="0" fontId="6" fillId="0" borderId="22" xfId="0" applyFont="1" applyBorder="1" applyAlignment="1">
      <alignment horizontal="left" vertical="center" indent="5"/>
    </xf>
    <xf numFmtId="0" fontId="6" fillId="0" borderId="24" xfId="0" applyFont="1" applyBorder="1" applyAlignment="1">
      <alignment horizontal="left" vertical="center" wrapText="1" indent="5"/>
    </xf>
    <xf numFmtId="0" fontId="6" fillId="0" borderId="24" xfId="0" applyFont="1" applyBorder="1" applyAlignment="1">
      <alignment horizontal="left" vertical="top" wrapText="1" indent="5"/>
    </xf>
    <xf numFmtId="0" fontId="6" fillId="0" borderId="22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 wrapText="1" indent="5"/>
    </xf>
    <xf numFmtId="0" fontId="6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3" fontId="4" fillId="33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left" wrapText="1"/>
    </xf>
    <xf numFmtId="3" fontId="6" fillId="0" borderId="22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185" fontId="7" fillId="0" borderId="22" xfId="41" applyNumberFormat="1" applyFont="1" applyBorder="1" applyAlignment="1">
      <alignment horizontal="right" vertical="center"/>
    </xf>
    <xf numFmtId="187" fontId="13" fillId="0" borderId="0" xfId="0" applyNumberFormat="1" applyFont="1" applyFill="1" applyAlignment="1">
      <alignment horizontal="left" vertical="center" wrapText="1"/>
    </xf>
    <xf numFmtId="187" fontId="2" fillId="0" borderId="0" xfId="0" applyNumberFormat="1" applyFont="1" applyFill="1" applyAlignment="1">
      <alignment horizontal="left" wrapText="1"/>
    </xf>
    <xf numFmtId="3" fontId="13" fillId="0" borderId="0" xfId="0" applyNumberFormat="1" applyFont="1" applyFill="1" applyAlignment="1">
      <alignment horizontal="left" wrapText="1"/>
    </xf>
    <xf numFmtId="187" fontId="35" fillId="0" borderId="0" xfId="0" applyNumberFormat="1" applyFont="1" applyFill="1"/>
    <xf numFmtId="3" fontId="1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6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zoomScaleNormal="100" workbookViewId="0">
      <selection sqref="A1:E1"/>
    </sheetView>
  </sheetViews>
  <sheetFormatPr defaultColWidth="9.1796875" defaultRowHeight="14.5" x14ac:dyDescent="0.35"/>
  <cols>
    <col min="1" max="1" width="25.6328125" style="46" customWidth="1"/>
    <col min="2" max="2" width="29" style="46" customWidth="1"/>
    <col min="3" max="3" width="9.36328125" style="46" customWidth="1"/>
    <col min="4" max="4" width="15.26953125" style="46" customWidth="1"/>
    <col min="5" max="5" width="15.36328125" style="46" customWidth="1"/>
    <col min="6" max="6" width="9.1796875" style="31"/>
    <col min="7" max="7" width="9.1796875" style="31" customWidth="1"/>
    <col min="8" max="16384" width="9.1796875" style="31"/>
  </cols>
  <sheetData>
    <row r="1" spans="1:5" ht="12" customHeight="1" x14ac:dyDescent="0.35">
      <c r="A1" s="122" t="s">
        <v>0</v>
      </c>
      <c r="B1" s="122"/>
      <c r="C1" s="122"/>
      <c r="D1" s="122"/>
      <c r="E1" s="122"/>
    </row>
    <row r="2" spans="1:5" ht="12" customHeight="1" x14ac:dyDescent="0.35">
      <c r="A2" s="123" t="s">
        <v>1</v>
      </c>
      <c r="B2" s="123"/>
      <c r="C2" s="123"/>
      <c r="D2" s="123"/>
      <c r="E2" s="123"/>
    </row>
    <row r="3" spans="1:5" ht="12" customHeight="1" x14ac:dyDescent="0.35">
      <c r="A3" s="121" t="s">
        <v>209</v>
      </c>
      <c r="B3" s="122"/>
      <c r="C3" s="122"/>
      <c r="D3" s="122"/>
      <c r="E3" s="122"/>
    </row>
    <row r="4" spans="1:5" ht="12" customHeight="1" x14ac:dyDescent="0.35">
      <c r="A4" s="121" t="s">
        <v>208</v>
      </c>
      <c r="B4" s="122"/>
      <c r="C4" s="122"/>
      <c r="D4" s="122"/>
      <c r="E4" s="122"/>
    </row>
    <row r="5" spans="1:5" ht="12" customHeight="1" x14ac:dyDescent="0.35">
      <c r="A5" s="121" t="s">
        <v>207</v>
      </c>
      <c r="B5" s="122"/>
      <c r="C5" s="122"/>
      <c r="D5" s="122"/>
      <c r="E5" s="122"/>
    </row>
    <row r="6" spans="1:5" ht="12" customHeight="1" x14ac:dyDescent="0.35">
      <c r="A6" s="121" t="s">
        <v>210</v>
      </c>
      <c r="B6" s="122"/>
      <c r="C6" s="122"/>
      <c r="D6" s="122"/>
      <c r="E6" s="122"/>
    </row>
    <row r="7" spans="1:5" ht="12" customHeight="1" x14ac:dyDescent="0.35">
      <c r="A7" s="121" t="s">
        <v>206</v>
      </c>
      <c r="B7" s="122"/>
      <c r="C7" s="122"/>
      <c r="D7" s="122"/>
      <c r="E7" s="122"/>
    </row>
    <row r="8" spans="1:5" ht="14.5" customHeight="1" x14ac:dyDescent="0.35">
      <c r="A8" s="129" t="s">
        <v>213</v>
      </c>
      <c r="B8" s="129"/>
      <c r="C8" s="129"/>
      <c r="D8" s="129"/>
      <c r="E8" s="129"/>
    </row>
    <row r="9" spans="1:5" ht="13" customHeight="1" x14ac:dyDescent="0.35">
      <c r="A9" s="30" t="s">
        <v>0</v>
      </c>
      <c r="B9" s="30" t="s">
        <v>0</v>
      </c>
      <c r="C9" s="29" t="s">
        <v>0</v>
      </c>
      <c r="D9" s="29" t="s">
        <v>0</v>
      </c>
      <c r="E9" s="28" t="s">
        <v>0</v>
      </c>
    </row>
    <row r="10" spans="1:5" ht="12" customHeight="1" x14ac:dyDescent="0.35">
      <c r="A10" s="124" t="s">
        <v>164</v>
      </c>
      <c r="B10" s="124"/>
      <c r="C10" s="124"/>
      <c r="D10" s="124"/>
      <c r="E10" s="124"/>
    </row>
    <row r="11" spans="1:5" ht="14.25" customHeight="1" x14ac:dyDescent="0.35">
      <c r="A11" s="125" t="s">
        <v>216</v>
      </c>
      <c r="B11" s="125"/>
      <c r="C11" s="125"/>
      <c r="D11" s="125"/>
      <c r="E11" s="125"/>
    </row>
    <row r="12" spans="1:5" ht="12" customHeight="1" x14ac:dyDescent="0.35">
      <c r="A12" s="29" t="s">
        <v>0</v>
      </c>
      <c r="B12" s="29" t="s">
        <v>0</v>
      </c>
      <c r="C12" s="29" t="s">
        <v>0</v>
      </c>
      <c r="D12" s="29" t="s">
        <v>0</v>
      </c>
      <c r="E12" s="28" t="s">
        <v>2</v>
      </c>
    </row>
    <row r="13" spans="1:5" s="47" customFormat="1" ht="41.5" customHeight="1" x14ac:dyDescent="0.35">
      <c r="A13" s="130" t="s">
        <v>3</v>
      </c>
      <c r="B13" s="131"/>
      <c r="C13" s="2" t="s">
        <v>4</v>
      </c>
      <c r="D13" s="2" t="s">
        <v>5</v>
      </c>
      <c r="E13" s="2" t="s">
        <v>6</v>
      </c>
    </row>
    <row r="14" spans="1:5" ht="12.5" customHeight="1" x14ac:dyDescent="0.35">
      <c r="A14" s="126" t="s">
        <v>7</v>
      </c>
      <c r="B14" s="127"/>
      <c r="C14" s="127"/>
      <c r="D14" s="127"/>
      <c r="E14" s="128"/>
    </row>
    <row r="15" spans="1:5" ht="14.5" customHeight="1" x14ac:dyDescent="0.35">
      <c r="A15" s="132" t="s">
        <v>8</v>
      </c>
      <c r="B15" s="133"/>
      <c r="C15" s="33" t="s">
        <v>0</v>
      </c>
      <c r="D15" s="34" t="s">
        <v>0</v>
      </c>
      <c r="E15" s="34" t="s">
        <v>0</v>
      </c>
    </row>
    <row r="16" spans="1:5" ht="12" customHeight="1" x14ac:dyDescent="0.35">
      <c r="A16" s="134" t="s">
        <v>9</v>
      </c>
      <c r="B16" s="135"/>
      <c r="C16" s="35" t="s">
        <v>10</v>
      </c>
      <c r="D16" s="36">
        <v>87675</v>
      </c>
      <c r="E16" s="36">
        <v>5078</v>
      </c>
    </row>
    <row r="17" spans="1:5" ht="12" customHeight="1" x14ac:dyDescent="0.35">
      <c r="A17" s="134" t="s">
        <v>165</v>
      </c>
      <c r="B17" s="135"/>
      <c r="C17" s="35" t="s">
        <v>11</v>
      </c>
      <c r="D17" s="36"/>
      <c r="E17" s="36"/>
    </row>
    <row r="18" spans="1:5" ht="12" customHeight="1" x14ac:dyDescent="0.35">
      <c r="A18" s="134" t="s">
        <v>166</v>
      </c>
      <c r="B18" s="135"/>
      <c r="C18" s="35" t="s">
        <v>12</v>
      </c>
      <c r="D18" s="36"/>
      <c r="E18" s="36"/>
    </row>
    <row r="19" spans="1:5" ht="12" customHeight="1" x14ac:dyDescent="0.35">
      <c r="A19" s="134" t="s">
        <v>167</v>
      </c>
      <c r="B19" s="135"/>
      <c r="C19" s="35" t="s">
        <v>13</v>
      </c>
      <c r="D19" s="36"/>
      <c r="E19" s="36">
        <v>12548</v>
      </c>
    </row>
    <row r="20" spans="1:5" ht="12" customHeight="1" x14ac:dyDescent="0.35">
      <c r="A20" s="134" t="s">
        <v>168</v>
      </c>
      <c r="B20" s="135"/>
      <c r="C20" s="35" t="s">
        <v>14</v>
      </c>
      <c r="D20" s="36"/>
      <c r="E20" s="36"/>
    </row>
    <row r="21" spans="1:5" ht="11" customHeight="1" x14ac:dyDescent="0.35">
      <c r="A21" s="134" t="s">
        <v>15</v>
      </c>
      <c r="B21" s="135"/>
      <c r="C21" s="35" t="s">
        <v>16</v>
      </c>
      <c r="D21" s="36"/>
      <c r="E21" s="36">
        <v>5</v>
      </c>
    </row>
    <row r="22" spans="1:5" ht="12" customHeight="1" x14ac:dyDescent="0.35">
      <c r="A22" s="134" t="s">
        <v>17</v>
      </c>
      <c r="B22" s="135"/>
      <c r="C22" s="35" t="s">
        <v>18</v>
      </c>
      <c r="D22" s="36">
        <v>10</v>
      </c>
      <c r="E22" s="36">
        <v>489</v>
      </c>
    </row>
    <row r="23" spans="1:5" ht="12" customHeight="1" x14ac:dyDescent="0.35">
      <c r="A23" s="134" t="s">
        <v>169</v>
      </c>
      <c r="B23" s="135"/>
      <c r="C23" s="35" t="s">
        <v>20</v>
      </c>
      <c r="D23" s="36"/>
      <c r="E23" s="36"/>
    </row>
    <row r="24" spans="1:5" ht="12" customHeight="1" x14ac:dyDescent="0.35">
      <c r="A24" s="134" t="s">
        <v>170</v>
      </c>
      <c r="B24" s="135"/>
      <c r="C24" s="35" t="s">
        <v>22</v>
      </c>
      <c r="D24" s="36"/>
      <c r="E24" s="36"/>
    </row>
    <row r="25" spans="1:5" ht="12" customHeight="1" x14ac:dyDescent="0.35">
      <c r="A25" s="134" t="s">
        <v>19</v>
      </c>
      <c r="B25" s="135"/>
      <c r="C25" s="35" t="s">
        <v>24</v>
      </c>
      <c r="D25" s="36"/>
      <c r="E25" s="36"/>
    </row>
    <row r="26" spans="1:5" ht="12" customHeight="1" x14ac:dyDescent="0.35">
      <c r="A26" s="134" t="s">
        <v>21</v>
      </c>
      <c r="B26" s="135"/>
      <c r="C26" s="35" t="s">
        <v>76</v>
      </c>
      <c r="D26" s="36">
        <v>220229</v>
      </c>
      <c r="E26" s="36"/>
    </row>
    <row r="27" spans="1:5" ht="12" customHeight="1" x14ac:dyDescent="0.35">
      <c r="A27" s="134" t="s">
        <v>32</v>
      </c>
      <c r="B27" s="135"/>
      <c r="C27" s="35" t="s">
        <v>78</v>
      </c>
      <c r="D27" s="36"/>
      <c r="E27" s="36"/>
    </row>
    <row r="28" spans="1:5" ht="12.5" customHeight="1" x14ac:dyDescent="0.35">
      <c r="A28" s="134" t="s">
        <v>23</v>
      </c>
      <c r="B28" s="135"/>
      <c r="C28" s="35" t="s">
        <v>80</v>
      </c>
      <c r="D28" s="36">
        <v>689812</v>
      </c>
      <c r="E28" s="36">
        <v>400283</v>
      </c>
    </row>
    <row r="29" spans="1:5" ht="12" customHeight="1" x14ac:dyDescent="0.35">
      <c r="A29" s="132" t="s">
        <v>171</v>
      </c>
      <c r="B29" s="133"/>
      <c r="C29" s="37">
        <v>100</v>
      </c>
      <c r="D29" s="38">
        <f>SUM(D16:D28)</f>
        <v>997726</v>
      </c>
      <c r="E29" s="38">
        <f>SUM(E16:E28)</f>
        <v>418403</v>
      </c>
    </row>
    <row r="30" spans="1:5" ht="12" customHeight="1" x14ac:dyDescent="0.35">
      <c r="A30" s="134" t="s">
        <v>25</v>
      </c>
      <c r="B30" s="135"/>
      <c r="C30" s="33">
        <v>101</v>
      </c>
      <c r="D30" s="36"/>
      <c r="E30" s="36"/>
    </row>
    <row r="31" spans="1:5" ht="12" customHeight="1" x14ac:dyDescent="0.35">
      <c r="A31" s="132" t="s">
        <v>26</v>
      </c>
      <c r="B31" s="133"/>
      <c r="C31" s="37" t="s">
        <v>0</v>
      </c>
      <c r="D31" s="39"/>
      <c r="E31" s="39"/>
    </row>
    <row r="32" spans="1:5" ht="12" customHeight="1" x14ac:dyDescent="0.35">
      <c r="A32" s="134" t="s">
        <v>172</v>
      </c>
      <c r="B32" s="135"/>
      <c r="C32" s="33">
        <v>110</v>
      </c>
      <c r="D32" s="36"/>
      <c r="E32" s="36"/>
    </row>
    <row r="33" spans="1:5" ht="24" customHeight="1" x14ac:dyDescent="0.35">
      <c r="A33" s="134" t="s">
        <v>173</v>
      </c>
      <c r="B33" s="135"/>
      <c r="C33" s="33">
        <v>111</v>
      </c>
      <c r="D33" s="36"/>
      <c r="E33" s="36"/>
    </row>
    <row r="34" spans="1:5" ht="12" customHeight="1" x14ac:dyDescent="0.35">
      <c r="A34" s="134" t="s">
        <v>174</v>
      </c>
      <c r="B34" s="135"/>
      <c r="C34" s="33">
        <v>112</v>
      </c>
      <c r="D34" s="36"/>
      <c r="E34" s="36"/>
    </row>
    <row r="35" spans="1:5" ht="12" customHeight="1" x14ac:dyDescent="0.35">
      <c r="A35" s="134" t="s">
        <v>175</v>
      </c>
      <c r="B35" s="135"/>
      <c r="C35" s="33">
        <v>113</v>
      </c>
      <c r="D35" s="36"/>
      <c r="E35" s="36"/>
    </row>
    <row r="36" spans="1:5" ht="14" customHeight="1" x14ac:dyDescent="0.35">
      <c r="A36" s="134" t="s">
        <v>176</v>
      </c>
      <c r="B36" s="135"/>
      <c r="C36" s="33">
        <v>114</v>
      </c>
      <c r="D36" s="36"/>
      <c r="E36" s="36"/>
    </row>
    <row r="37" spans="1:5" ht="12" customHeight="1" x14ac:dyDescent="0.35">
      <c r="A37" s="134" t="s">
        <v>29</v>
      </c>
      <c r="B37" s="135"/>
      <c r="C37" s="33">
        <v>115</v>
      </c>
      <c r="D37" s="36">
        <v>1429164</v>
      </c>
      <c r="E37" s="36">
        <v>1429164</v>
      </c>
    </row>
    <row r="38" spans="1:5" ht="12" customHeight="1" x14ac:dyDescent="0.35">
      <c r="A38" s="134" t="s">
        <v>27</v>
      </c>
      <c r="B38" s="135"/>
      <c r="C38" s="33">
        <v>116</v>
      </c>
      <c r="D38" s="36"/>
      <c r="E38" s="36"/>
    </row>
    <row r="39" spans="1:5" ht="12" customHeight="1" x14ac:dyDescent="0.35">
      <c r="A39" s="134" t="s">
        <v>28</v>
      </c>
      <c r="B39" s="135"/>
      <c r="C39" s="33">
        <v>117</v>
      </c>
      <c r="D39" s="36"/>
      <c r="E39" s="36"/>
    </row>
    <row r="40" spans="1:5" ht="12" customHeight="1" x14ac:dyDescent="0.35">
      <c r="A40" s="134" t="s">
        <v>177</v>
      </c>
      <c r="B40" s="135"/>
      <c r="C40" s="33">
        <v>118</v>
      </c>
      <c r="D40" s="36"/>
      <c r="E40" s="36"/>
    </row>
    <row r="41" spans="1:5" ht="12" customHeight="1" x14ac:dyDescent="0.35">
      <c r="A41" s="134" t="s">
        <v>178</v>
      </c>
      <c r="B41" s="135"/>
      <c r="C41" s="33">
        <v>119</v>
      </c>
      <c r="D41" s="36"/>
      <c r="E41" s="36"/>
    </row>
    <row r="42" spans="1:5" ht="12" customHeight="1" x14ac:dyDescent="0.35">
      <c r="A42" s="134" t="s">
        <v>30</v>
      </c>
      <c r="B42" s="135"/>
      <c r="C42" s="33">
        <v>120</v>
      </c>
      <c r="D42" s="36"/>
      <c r="E42" s="36"/>
    </row>
    <row r="43" spans="1:5" ht="12" customHeight="1" x14ac:dyDescent="0.35">
      <c r="A43" s="134" t="s">
        <v>31</v>
      </c>
      <c r="B43" s="135"/>
      <c r="C43" s="33">
        <v>121</v>
      </c>
      <c r="D43" s="36">
        <v>164054</v>
      </c>
      <c r="E43" s="36">
        <v>164054</v>
      </c>
    </row>
    <row r="44" spans="1:5" ht="12" customHeight="1" x14ac:dyDescent="0.35">
      <c r="A44" s="134" t="s">
        <v>179</v>
      </c>
      <c r="B44" s="135"/>
      <c r="C44" s="33">
        <v>122</v>
      </c>
      <c r="D44" s="36"/>
      <c r="E44" s="36"/>
    </row>
    <row r="45" spans="1:5" ht="12" customHeight="1" x14ac:dyDescent="0.35">
      <c r="A45" s="134" t="s">
        <v>32</v>
      </c>
      <c r="B45" s="135"/>
      <c r="C45" s="33">
        <v>123</v>
      </c>
      <c r="D45" s="36"/>
      <c r="E45" s="36"/>
    </row>
    <row r="46" spans="1:5" ht="12" customHeight="1" x14ac:dyDescent="0.35">
      <c r="A46" s="134" t="s">
        <v>33</v>
      </c>
      <c r="B46" s="135"/>
      <c r="C46" s="33">
        <v>124</v>
      </c>
      <c r="D46" s="36"/>
      <c r="E46" s="36"/>
    </row>
    <row r="47" spans="1:5" ht="12" customHeight="1" x14ac:dyDescent="0.35">
      <c r="A47" s="134" t="s">
        <v>34</v>
      </c>
      <c r="B47" s="135"/>
      <c r="C47" s="33">
        <v>125</v>
      </c>
      <c r="D47" s="36"/>
      <c r="E47" s="36"/>
    </row>
    <row r="48" spans="1:5" ht="12" customHeight="1" x14ac:dyDescent="0.35">
      <c r="A48" s="134" t="s">
        <v>35</v>
      </c>
      <c r="B48" s="135"/>
      <c r="C48" s="33">
        <v>126</v>
      </c>
      <c r="D48" s="36"/>
      <c r="E48" s="36"/>
    </row>
    <row r="49" spans="1:5" ht="12" customHeight="1" x14ac:dyDescent="0.35">
      <c r="A49" s="134" t="s">
        <v>36</v>
      </c>
      <c r="B49" s="135"/>
      <c r="C49" s="33">
        <v>127</v>
      </c>
      <c r="D49" s="36"/>
      <c r="E49" s="36"/>
    </row>
    <row r="50" spans="1:5" ht="12" customHeight="1" x14ac:dyDescent="0.35">
      <c r="A50" s="132" t="s">
        <v>180</v>
      </c>
      <c r="B50" s="133"/>
      <c r="C50" s="37">
        <v>200</v>
      </c>
      <c r="D50" s="38">
        <f>SUM(D32:D49)</f>
        <v>1593218</v>
      </c>
      <c r="E50" s="38">
        <f>SUM(E32:E49)</f>
        <v>1593218</v>
      </c>
    </row>
    <row r="51" spans="1:5" ht="12" customHeight="1" x14ac:dyDescent="0.35">
      <c r="A51" s="132" t="s">
        <v>37</v>
      </c>
      <c r="B51" s="133"/>
      <c r="C51" s="37" t="s">
        <v>0</v>
      </c>
      <c r="D51" s="38">
        <f>D29+D30+D50</f>
        <v>2590944</v>
      </c>
      <c r="E51" s="39" t="s">
        <v>181</v>
      </c>
    </row>
    <row r="52" spans="1:5" ht="12" customHeight="1" x14ac:dyDescent="0.35">
      <c r="A52" s="126" t="s">
        <v>38</v>
      </c>
      <c r="B52" s="127"/>
      <c r="C52" s="127"/>
      <c r="D52" s="127"/>
      <c r="E52" s="128"/>
    </row>
    <row r="53" spans="1:5" ht="12" customHeight="1" x14ac:dyDescent="0.35">
      <c r="A53" s="132" t="s">
        <v>39</v>
      </c>
      <c r="B53" s="133"/>
      <c r="C53" s="37" t="s">
        <v>0</v>
      </c>
      <c r="D53" s="37" t="s">
        <v>0</v>
      </c>
      <c r="E53" s="37" t="s">
        <v>0</v>
      </c>
    </row>
    <row r="54" spans="1:5" ht="12" customHeight="1" x14ac:dyDescent="0.35">
      <c r="A54" s="134" t="s">
        <v>182</v>
      </c>
      <c r="B54" s="135"/>
      <c r="C54" s="33">
        <v>210</v>
      </c>
      <c r="D54" s="36"/>
      <c r="E54" s="36"/>
    </row>
    <row r="55" spans="1:5" ht="12" customHeight="1" x14ac:dyDescent="0.35">
      <c r="A55" s="134" t="s">
        <v>183</v>
      </c>
      <c r="B55" s="135"/>
      <c r="C55" s="33">
        <v>211</v>
      </c>
      <c r="D55" s="36"/>
      <c r="E55" s="36"/>
    </row>
    <row r="56" spans="1:5" ht="12" customHeight="1" x14ac:dyDescent="0.35">
      <c r="A56" s="134" t="s">
        <v>168</v>
      </c>
      <c r="B56" s="135"/>
      <c r="C56" s="33">
        <v>212</v>
      </c>
      <c r="D56" s="36"/>
      <c r="E56" s="36"/>
    </row>
    <row r="57" spans="1:5" ht="12" customHeight="1" x14ac:dyDescent="0.35">
      <c r="A57" s="134" t="s">
        <v>40</v>
      </c>
      <c r="B57" s="135"/>
      <c r="C57" s="33">
        <v>213</v>
      </c>
      <c r="D57" s="36"/>
      <c r="E57" s="36"/>
    </row>
    <row r="58" spans="1:5" ht="12" customHeight="1" x14ac:dyDescent="0.35">
      <c r="A58" s="134" t="s">
        <v>41</v>
      </c>
      <c r="B58" s="135"/>
      <c r="C58" s="33">
        <v>214</v>
      </c>
      <c r="D58" s="36">
        <v>382083</v>
      </c>
      <c r="E58" s="36">
        <v>319672</v>
      </c>
    </row>
    <row r="59" spans="1:5" ht="12" customHeight="1" x14ac:dyDescent="0.35">
      <c r="A59" s="134" t="s">
        <v>184</v>
      </c>
      <c r="B59" s="135"/>
      <c r="C59" s="33">
        <v>215</v>
      </c>
      <c r="D59" s="36"/>
      <c r="E59" s="36">
        <v>621</v>
      </c>
    </row>
    <row r="60" spans="1:5" ht="12" customHeight="1" x14ac:dyDescent="0.35">
      <c r="A60" s="134" t="s">
        <v>42</v>
      </c>
      <c r="B60" s="135"/>
      <c r="C60" s="33">
        <v>216</v>
      </c>
      <c r="D60" s="36"/>
      <c r="E60" s="36"/>
    </row>
    <row r="61" spans="1:5" ht="12" customHeight="1" x14ac:dyDescent="0.35">
      <c r="A61" s="134" t="s">
        <v>43</v>
      </c>
      <c r="B61" s="135"/>
      <c r="C61" s="33">
        <v>217</v>
      </c>
      <c r="D61" s="36"/>
      <c r="E61" s="36"/>
    </row>
    <row r="62" spans="1:5" ht="12" customHeight="1" x14ac:dyDescent="0.35">
      <c r="A62" s="134" t="s">
        <v>185</v>
      </c>
      <c r="B62" s="135"/>
      <c r="C62" s="33">
        <v>218</v>
      </c>
      <c r="D62" s="36"/>
      <c r="E62" s="36"/>
    </row>
    <row r="63" spans="1:5" ht="12" customHeight="1" x14ac:dyDescent="0.35">
      <c r="A63" s="134" t="s">
        <v>186</v>
      </c>
      <c r="B63" s="135"/>
      <c r="C63" s="33">
        <v>219</v>
      </c>
      <c r="D63" s="36"/>
      <c r="E63" s="36"/>
    </row>
    <row r="64" spans="1:5" ht="12" customHeight="1" x14ac:dyDescent="0.35">
      <c r="A64" s="134" t="s">
        <v>187</v>
      </c>
      <c r="B64" s="135"/>
      <c r="C64" s="33">
        <v>220</v>
      </c>
      <c r="D64" s="36"/>
      <c r="E64" s="36"/>
    </row>
    <row r="65" spans="1:6" ht="12" customHeight="1" x14ac:dyDescent="0.35">
      <c r="A65" s="134" t="s">
        <v>188</v>
      </c>
      <c r="B65" s="135"/>
      <c r="C65" s="33">
        <v>221</v>
      </c>
      <c r="D65" s="36"/>
      <c r="E65" s="36"/>
    </row>
    <row r="66" spans="1:6" ht="12" customHeight="1" x14ac:dyDescent="0.35">
      <c r="A66" s="134" t="s">
        <v>44</v>
      </c>
      <c r="B66" s="135"/>
      <c r="C66" s="33">
        <v>222</v>
      </c>
      <c r="D66" s="36">
        <v>835736</v>
      </c>
      <c r="E66" s="36">
        <v>638796</v>
      </c>
      <c r="F66" s="107"/>
    </row>
    <row r="67" spans="1:6" ht="14.5" customHeight="1" x14ac:dyDescent="0.35">
      <c r="A67" s="132" t="s">
        <v>189</v>
      </c>
      <c r="B67" s="133"/>
      <c r="C67" s="37">
        <v>300</v>
      </c>
      <c r="D67" s="38">
        <f>SUM(D54:D66)</f>
        <v>1217819</v>
      </c>
      <c r="E67" s="38">
        <f>SUM(E54:E66)</f>
        <v>959089</v>
      </c>
    </row>
    <row r="68" spans="1:6" ht="12" customHeight="1" x14ac:dyDescent="0.35">
      <c r="A68" s="134" t="s">
        <v>45</v>
      </c>
      <c r="B68" s="135"/>
      <c r="C68" s="33">
        <v>301</v>
      </c>
      <c r="D68" s="36"/>
      <c r="E68" s="40"/>
    </row>
    <row r="69" spans="1:6" ht="12" customHeight="1" x14ac:dyDescent="0.35">
      <c r="A69" s="132" t="s">
        <v>46</v>
      </c>
      <c r="B69" s="133"/>
      <c r="C69" s="37" t="s">
        <v>0</v>
      </c>
      <c r="D69" s="39"/>
      <c r="E69" s="39"/>
    </row>
    <row r="70" spans="1:6" ht="12" customHeight="1" x14ac:dyDescent="0.35">
      <c r="A70" s="134" t="s">
        <v>190</v>
      </c>
      <c r="B70" s="135"/>
      <c r="C70" s="33">
        <v>310</v>
      </c>
      <c r="D70" s="36"/>
      <c r="E70" s="36"/>
    </row>
    <row r="71" spans="1:6" ht="12" customHeight="1" x14ac:dyDescent="0.35">
      <c r="A71" s="134" t="s">
        <v>191</v>
      </c>
      <c r="B71" s="135"/>
      <c r="C71" s="33">
        <v>311</v>
      </c>
      <c r="D71" s="36"/>
      <c r="E71" s="36"/>
    </row>
    <row r="72" spans="1:6" ht="12" customHeight="1" x14ac:dyDescent="0.35">
      <c r="A72" s="134" t="s">
        <v>175</v>
      </c>
      <c r="B72" s="135"/>
      <c r="C72" s="33">
        <v>312</v>
      </c>
      <c r="D72" s="36"/>
      <c r="E72" s="36"/>
    </row>
    <row r="73" spans="1:6" ht="12" customHeight="1" x14ac:dyDescent="0.35">
      <c r="A73" s="134" t="s">
        <v>47</v>
      </c>
      <c r="B73" s="135"/>
      <c r="C73" s="33">
        <v>313</v>
      </c>
      <c r="D73" s="36">
        <v>1368531</v>
      </c>
      <c r="E73" s="36">
        <v>1321155</v>
      </c>
    </row>
    <row r="74" spans="1:6" ht="12" customHeight="1" x14ac:dyDescent="0.35">
      <c r="A74" s="134" t="s">
        <v>48</v>
      </c>
      <c r="B74" s="135"/>
      <c r="C74" s="33">
        <v>314</v>
      </c>
      <c r="D74" s="36"/>
      <c r="E74" s="36"/>
    </row>
    <row r="75" spans="1:6" ht="12" customHeight="1" x14ac:dyDescent="0.35">
      <c r="A75" s="134" t="s">
        <v>192</v>
      </c>
      <c r="B75" s="135"/>
      <c r="C75" s="33">
        <v>315</v>
      </c>
      <c r="D75" s="36"/>
      <c r="E75" s="36"/>
    </row>
    <row r="76" spans="1:6" ht="12" customHeight="1" x14ac:dyDescent="0.35">
      <c r="A76" s="134" t="s">
        <v>49</v>
      </c>
      <c r="B76" s="135"/>
      <c r="C76" s="33">
        <v>316</v>
      </c>
      <c r="D76" s="36">
        <v>31495</v>
      </c>
      <c r="E76" s="36">
        <v>31494</v>
      </c>
    </row>
    <row r="77" spans="1:6" ht="12" customHeight="1" x14ac:dyDescent="0.35">
      <c r="A77" s="134" t="s">
        <v>43</v>
      </c>
      <c r="B77" s="135"/>
      <c r="C77" s="33">
        <v>317</v>
      </c>
      <c r="D77" s="36"/>
      <c r="E77" s="36"/>
    </row>
    <row r="78" spans="1:6" ht="12" customHeight="1" x14ac:dyDescent="0.35">
      <c r="A78" s="134" t="s">
        <v>193</v>
      </c>
      <c r="B78" s="135"/>
      <c r="C78" s="33">
        <v>318</v>
      </c>
      <c r="D78" s="36"/>
      <c r="E78" s="36"/>
    </row>
    <row r="79" spans="1:6" ht="12" customHeight="1" x14ac:dyDescent="0.35">
      <c r="A79" s="134" t="s">
        <v>194</v>
      </c>
      <c r="B79" s="135"/>
      <c r="C79" s="33">
        <v>319</v>
      </c>
      <c r="D79" s="36"/>
      <c r="E79" s="36"/>
    </row>
    <row r="80" spans="1:6" ht="12" customHeight="1" x14ac:dyDescent="0.35">
      <c r="A80" s="134" t="s">
        <v>187</v>
      </c>
      <c r="B80" s="135"/>
      <c r="C80" s="33">
        <v>320</v>
      </c>
      <c r="D80" s="36"/>
      <c r="E80" s="36"/>
    </row>
    <row r="81" spans="1:6" ht="12" customHeight="1" x14ac:dyDescent="0.35">
      <c r="A81" s="134" t="s">
        <v>50</v>
      </c>
      <c r="B81" s="135"/>
      <c r="C81" s="33">
        <v>321</v>
      </c>
      <c r="D81" s="36"/>
      <c r="E81" s="36"/>
    </row>
    <row r="82" spans="1:6" ht="12" customHeight="1" x14ac:dyDescent="0.35">
      <c r="A82" s="132" t="s">
        <v>195</v>
      </c>
      <c r="B82" s="133"/>
      <c r="C82" s="37">
        <v>400</v>
      </c>
      <c r="D82" s="38">
        <f>SUM(D70:D81)</f>
        <v>1400026</v>
      </c>
      <c r="E82" s="38">
        <f>SUM(E70:E81)</f>
        <v>1352649</v>
      </c>
    </row>
    <row r="83" spans="1:6" ht="12" customHeight="1" x14ac:dyDescent="0.35">
      <c r="A83" s="132" t="s">
        <v>51</v>
      </c>
      <c r="B83" s="133"/>
      <c r="C83" s="37" t="s">
        <v>0</v>
      </c>
      <c r="D83" s="39"/>
      <c r="E83" s="39"/>
    </row>
    <row r="84" spans="1:6" ht="12" customHeight="1" x14ac:dyDescent="0.35">
      <c r="A84" s="134" t="s">
        <v>52</v>
      </c>
      <c r="B84" s="135"/>
      <c r="C84" s="33">
        <v>410</v>
      </c>
      <c r="D84" s="36">
        <v>646850</v>
      </c>
      <c r="E84" s="36">
        <v>192850</v>
      </c>
    </row>
    <row r="85" spans="1:6" ht="12" customHeight="1" x14ac:dyDescent="0.35">
      <c r="A85" s="134" t="s">
        <v>53</v>
      </c>
      <c r="B85" s="135"/>
      <c r="C85" s="33">
        <v>411</v>
      </c>
      <c r="D85" s="36"/>
      <c r="E85" s="36"/>
    </row>
    <row r="86" spans="1:6" ht="12.5" customHeight="1" x14ac:dyDescent="0.35">
      <c r="A86" s="134" t="s">
        <v>54</v>
      </c>
      <c r="B86" s="135"/>
      <c r="C86" s="33">
        <v>412</v>
      </c>
      <c r="D86" s="36"/>
      <c r="E86" s="36"/>
    </row>
    <row r="87" spans="1:6" ht="11" customHeight="1" x14ac:dyDescent="0.35">
      <c r="A87" s="134" t="s">
        <v>196</v>
      </c>
      <c r="B87" s="135"/>
      <c r="C87" s="33">
        <v>413</v>
      </c>
      <c r="D87" s="36">
        <v>126843</v>
      </c>
      <c r="E87" s="36">
        <v>126843</v>
      </c>
    </row>
    <row r="88" spans="1:6" ht="13.5" customHeight="1" x14ac:dyDescent="0.35">
      <c r="A88" s="134" t="s">
        <v>56</v>
      </c>
      <c r="B88" s="135"/>
      <c r="C88" s="33">
        <v>414</v>
      </c>
      <c r="D88" s="36">
        <v>-800594</v>
      </c>
      <c r="E88" s="36">
        <v>-619810</v>
      </c>
      <c r="F88" s="107"/>
    </row>
    <row r="89" spans="1:6" ht="13.5" customHeight="1" x14ac:dyDescent="0.35">
      <c r="A89" s="134" t="s">
        <v>197</v>
      </c>
      <c r="B89" s="135"/>
      <c r="C89" s="33">
        <v>415</v>
      </c>
      <c r="D89" s="36"/>
      <c r="E89" s="36"/>
    </row>
    <row r="90" spans="1:6" ht="14" customHeight="1" x14ac:dyDescent="0.35">
      <c r="A90" s="134" t="s">
        <v>198</v>
      </c>
      <c r="B90" s="135"/>
      <c r="C90" s="33">
        <v>420</v>
      </c>
      <c r="D90" s="36">
        <f>SUM(D84:D89)</f>
        <v>-26901</v>
      </c>
      <c r="E90" s="36">
        <f>SUM(E84:E89)</f>
        <v>-300117</v>
      </c>
    </row>
    <row r="91" spans="1:6" ht="12" customHeight="1" x14ac:dyDescent="0.35">
      <c r="A91" s="134" t="s">
        <v>57</v>
      </c>
      <c r="B91" s="135"/>
      <c r="C91" s="33">
        <v>421</v>
      </c>
      <c r="D91" s="34"/>
      <c r="E91" s="34"/>
    </row>
    <row r="92" spans="1:6" ht="12.5" customHeight="1" x14ac:dyDescent="0.35">
      <c r="A92" s="132" t="s">
        <v>58</v>
      </c>
      <c r="B92" s="133"/>
      <c r="C92" s="37">
        <v>500</v>
      </c>
      <c r="D92" s="41">
        <f>D90</f>
        <v>-26901</v>
      </c>
      <c r="E92" s="38">
        <f>E90</f>
        <v>-300117</v>
      </c>
    </row>
    <row r="93" spans="1:6" x14ac:dyDescent="0.35">
      <c r="A93" s="132" t="s">
        <v>59</v>
      </c>
      <c r="B93" s="133"/>
      <c r="C93" s="37" t="s">
        <v>0</v>
      </c>
      <c r="D93" s="42">
        <f>D67+D68+D82+D92</f>
        <v>2590944</v>
      </c>
      <c r="E93" s="42">
        <f>E67+E68+E82+E92</f>
        <v>2011621</v>
      </c>
    </row>
    <row r="94" spans="1:6" x14ac:dyDescent="0.35">
      <c r="A94" s="29" t="s">
        <v>0</v>
      </c>
      <c r="B94" s="29" t="s">
        <v>0</v>
      </c>
      <c r="C94" s="29" t="s">
        <v>0</v>
      </c>
      <c r="D94" s="29" t="s">
        <v>0</v>
      </c>
      <c r="E94" s="29" t="s">
        <v>0</v>
      </c>
    </row>
    <row r="95" spans="1:6" ht="19.5" customHeight="1" x14ac:dyDescent="0.35">
      <c r="A95" s="136" t="s">
        <v>217</v>
      </c>
      <c r="B95" s="137"/>
      <c r="C95" s="44" t="s">
        <v>0</v>
      </c>
      <c r="D95" s="43" t="s">
        <v>0</v>
      </c>
      <c r="E95" s="44" t="s">
        <v>0</v>
      </c>
      <c r="F95" s="107"/>
    </row>
    <row r="96" spans="1:6" x14ac:dyDescent="0.35">
      <c r="A96" s="138" t="s">
        <v>60</v>
      </c>
      <c r="B96" s="138"/>
      <c r="C96" s="44" t="s">
        <v>0</v>
      </c>
      <c r="D96" s="45" t="s">
        <v>61</v>
      </c>
      <c r="E96" s="44" t="s">
        <v>0</v>
      </c>
    </row>
    <row r="97" spans="1:5" ht="24" customHeight="1" x14ac:dyDescent="0.35">
      <c r="A97" s="136" t="s">
        <v>211</v>
      </c>
      <c r="B97" s="137"/>
      <c r="C97" s="44" t="s">
        <v>0</v>
      </c>
      <c r="D97" s="43" t="s">
        <v>0</v>
      </c>
      <c r="E97" s="44" t="s">
        <v>0</v>
      </c>
    </row>
    <row r="98" spans="1:5" x14ac:dyDescent="0.35">
      <c r="A98" s="138" t="s">
        <v>62</v>
      </c>
      <c r="B98" s="138"/>
      <c r="C98" s="44" t="s">
        <v>0</v>
      </c>
      <c r="D98" s="45" t="s">
        <v>61</v>
      </c>
      <c r="E98" s="44" t="s">
        <v>0</v>
      </c>
    </row>
    <row r="99" spans="1:5" x14ac:dyDescent="0.35">
      <c r="A99" s="122" t="s">
        <v>63</v>
      </c>
      <c r="B99" s="122"/>
      <c r="C99" s="122"/>
      <c r="D99" s="122"/>
      <c r="E99" s="122"/>
    </row>
  </sheetData>
  <mergeCells count="96">
    <mergeCell ref="A93:B93"/>
    <mergeCell ref="A95:B95"/>
    <mergeCell ref="A96:B96"/>
    <mergeCell ref="A97:B97"/>
    <mergeCell ref="A98:B98"/>
    <mergeCell ref="A99:E99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E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7:E7"/>
    <mergeCell ref="A10:E10"/>
    <mergeCell ref="A11:E11"/>
    <mergeCell ref="A14:E14"/>
    <mergeCell ref="A8:E8"/>
    <mergeCell ref="A13:B13"/>
    <mergeCell ref="A3:E3"/>
    <mergeCell ref="A4:E4"/>
    <mergeCell ref="A5:E5"/>
    <mergeCell ref="A6:E6"/>
    <mergeCell ref="A1:E1"/>
    <mergeCell ref="A2:E2"/>
  </mergeCells>
  <pageMargins left="0.70866141732283505" right="0.70866141732283505" top="0.74803149606299202" bottom="0.74803149606299202" header="0.31496062992126" footer="0.31496062992126"/>
  <pageSetup paperSize="9" scale="88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Normal="100" workbookViewId="0">
      <selection activeCell="D28" sqref="D28"/>
    </sheetView>
  </sheetViews>
  <sheetFormatPr defaultColWidth="9.1796875" defaultRowHeight="14.5" x14ac:dyDescent="0.35"/>
  <cols>
    <col min="1" max="1" width="57" style="48" customWidth="1"/>
    <col min="2" max="2" width="9.453125" style="48" customWidth="1"/>
    <col min="3" max="3" width="17.54296875" style="48" customWidth="1"/>
    <col min="4" max="4" width="17" style="48" customWidth="1"/>
    <col min="5" max="5" width="4.1796875" style="48" customWidth="1"/>
    <col min="6" max="7" width="9.7265625" style="48" bestFit="1" customWidth="1"/>
    <col min="8" max="16384" width="9.1796875" style="48"/>
  </cols>
  <sheetData>
    <row r="1" spans="1:5" ht="12" customHeight="1" x14ac:dyDescent="0.35">
      <c r="A1" s="25" t="s">
        <v>0</v>
      </c>
      <c r="B1" s="116" t="s">
        <v>0</v>
      </c>
      <c r="C1" s="116"/>
      <c r="D1" s="116"/>
      <c r="E1" s="25"/>
    </row>
    <row r="2" spans="1:5" ht="12" customHeight="1" x14ac:dyDescent="0.35">
      <c r="A2" s="25" t="s">
        <v>0</v>
      </c>
      <c r="B2" s="139" t="s">
        <v>64</v>
      </c>
      <c r="C2" s="139"/>
      <c r="D2" s="139"/>
      <c r="E2" s="25"/>
    </row>
    <row r="3" spans="1:5" ht="12" customHeight="1" x14ac:dyDescent="0.35">
      <c r="A3" s="25" t="s">
        <v>0</v>
      </c>
      <c r="B3" s="26" t="s">
        <v>0</v>
      </c>
      <c r="C3" s="26" t="s">
        <v>0</v>
      </c>
      <c r="D3" s="26" t="s">
        <v>0</v>
      </c>
      <c r="E3" s="25"/>
    </row>
    <row r="4" spans="1:5" ht="12" customHeight="1" x14ac:dyDescent="0.35">
      <c r="A4" s="121" t="s">
        <v>209</v>
      </c>
      <c r="B4" s="121"/>
      <c r="C4" s="121"/>
      <c r="D4" s="121"/>
      <c r="E4" s="25"/>
    </row>
    <row r="5" spans="1:5" ht="12" customHeight="1" x14ac:dyDescent="0.35">
      <c r="A5" s="26" t="s">
        <v>0</v>
      </c>
      <c r="B5" s="25" t="s">
        <v>0</v>
      </c>
      <c r="C5" s="25" t="s">
        <v>0</v>
      </c>
      <c r="D5" s="25" t="s">
        <v>0</v>
      </c>
      <c r="E5" s="25"/>
    </row>
    <row r="6" spans="1:5" ht="14.25" customHeight="1" x14ac:dyDescent="0.35">
      <c r="A6" s="140" t="s">
        <v>163</v>
      </c>
      <c r="B6" s="140"/>
      <c r="C6" s="140"/>
      <c r="D6" s="140"/>
      <c r="E6" s="25"/>
    </row>
    <row r="7" spans="1:5" ht="12" customHeight="1" x14ac:dyDescent="0.35">
      <c r="A7" s="125" t="s">
        <v>216</v>
      </c>
      <c r="B7" s="125"/>
      <c r="C7" s="125"/>
      <c r="D7" s="125"/>
      <c r="E7" s="25"/>
    </row>
    <row r="8" spans="1:5" ht="12" customHeight="1" x14ac:dyDescent="0.35">
      <c r="A8" s="25" t="s">
        <v>0</v>
      </c>
      <c r="B8" s="25" t="s">
        <v>0</v>
      </c>
      <c r="C8" s="25" t="s">
        <v>0</v>
      </c>
      <c r="D8" s="26" t="s">
        <v>2</v>
      </c>
      <c r="E8" s="25"/>
    </row>
    <row r="9" spans="1:5" hidden="1" x14ac:dyDescent="0.35"/>
    <row r="10" spans="1:5" hidden="1" x14ac:dyDescent="0.35"/>
    <row r="11" spans="1:5" hidden="1" x14ac:dyDescent="0.35"/>
    <row r="12" spans="1:5" hidden="1" x14ac:dyDescent="0.35"/>
    <row r="13" spans="1:5" hidden="1" x14ac:dyDescent="0.35"/>
    <row r="14" spans="1:5" hidden="1" x14ac:dyDescent="0.35"/>
    <row r="15" spans="1:5" hidden="1" x14ac:dyDescent="0.35"/>
    <row r="16" spans="1:5" hidden="1" x14ac:dyDescent="0.35"/>
    <row r="17" spans="1:8" hidden="1" x14ac:dyDescent="0.35"/>
    <row r="18" spans="1:8" hidden="1" x14ac:dyDescent="0.35"/>
    <row r="19" spans="1:8" hidden="1" x14ac:dyDescent="0.35"/>
    <row r="20" spans="1:8" hidden="1" x14ac:dyDescent="0.35"/>
    <row r="21" spans="1:8" ht="24" customHeight="1" x14ac:dyDescent="0.35">
      <c r="A21" s="49" t="s">
        <v>65</v>
      </c>
      <c r="B21" s="49" t="s">
        <v>4</v>
      </c>
      <c r="C21" s="49" t="s">
        <v>66</v>
      </c>
      <c r="D21" s="49" t="s">
        <v>67</v>
      </c>
    </row>
    <row r="22" spans="1:8" hidden="1" x14ac:dyDescent="0.35"/>
    <row r="23" spans="1:8" ht="12" customHeight="1" x14ac:dyDescent="0.35">
      <c r="A23" s="32" t="s">
        <v>68</v>
      </c>
      <c r="B23" s="50" t="s">
        <v>10</v>
      </c>
      <c r="C23" s="51"/>
      <c r="D23" s="51"/>
    </row>
    <row r="24" spans="1:8" ht="12" customHeight="1" x14ac:dyDescent="0.35">
      <c r="A24" s="32" t="s">
        <v>69</v>
      </c>
      <c r="B24" s="50" t="s">
        <v>11</v>
      </c>
      <c r="C24" s="51"/>
      <c r="D24" s="51"/>
    </row>
    <row r="25" spans="1:8" ht="12" customHeight="1" x14ac:dyDescent="0.35">
      <c r="A25" s="52" t="s">
        <v>70</v>
      </c>
      <c r="B25" s="53" t="s">
        <v>12</v>
      </c>
      <c r="C25" s="54"/>
      <c r="D25" s="54"/>
    </row>
    <row r="26" spans="1:8" ht="12" customHeight="1" x14ac:dyDescent="0.35">
      <c r="A26" s="32" t="s">
        <v>71</v>
      </c>
      <c r="B26" s="50" t="s">
        <v>13</v>
      </c>
      <c r="C26" s="51"/>
      <c r="D26" s="51"/>
    </row>
    <row r="27" spans="1:8" ht="12" customHeight="1" x14ac:dyDescent="0.35">
      <c r="A27" s="32" t="s">
        <v>72</v>
      </c>
      <c r="B27" s="50" t="s">
        <v>14</v>
      </c>
      <c r="C27" s="40">
        <v>23139</v>
      </c>
      <c r="D27" s="106">
        <v>2526</v>
      </c>
    </row>
    <row r="28" spans="1:8" ht="12" customHeight="1" x14ac:dyDescent="0.35">
      <c r="A28" s="32" t="s">
        <v>73</v>
      </c>
      <c r="B28" s="50" t="s">
        <v>16</v>
      </c>
      <c r="C28" s="40">
        <v>28046</v>
      </c>
      <c r="D28" s="106">
        <v>12</v>
      </c>
    </row>
    <row r="29" spans="1:8" ht="12" customHeight="1" x14ac:dyDescent="0.35">
      <c r="A29" s="32" t="s">
        <v>74</v>
      </c>
      <c r="B29" s="50" t="s">
        <v>18</v>
      </c>
      <c r="C29" s="40">
        <v>5216</v>
      </c>
      <c r="D29" s="106">
        <v>285</v>
      </c>
    </row>
    <row r="30" spans="1:8" ht="24" customHeight="1" x14ac:dyDescent="0.35">
      <c r="A30" s="52" t="s">
        <v>75</v>
      </c>
      <c r="B30" s="53" t="s">
        <v>76</v>
      </c>
      <c r="C30" s="41">
        <f>C29-C28-C27</f>
        <v>-45969</v>
      </c>
      <c r="D30" s="41">
        <f>D29-D28-D27</f>
        <v>-2253</v>
      </c>
      <c r="F30" s="55"/>
    </row>
    <row r="31" spans="1:8" ht="12" customHeight="1" x14ac:dyDescent="0.35">
      <c r="A31" s="32" t="s">
        <v>77</v>
      </c>
      <c r="B31" s="50" t="s">
        <v>78</v>
      </c>
      <c r="C31" s="40">
        <v>388</v>
      </c>
      <c r="D31" s="106">
        <v>403</v>
      </c>
    </row>
    <row r="32" spans="1:8" ht="12" customHeight="1" x14ac:dyDescent="0.35">
      <c r="A32" s="32" t="s">
        <v>79</v>
      </c>
      <c r="B32" s="50" t="s">
        <v>80</v>
      </c>
      <c r="C32" s="40">
        <v>135203</v>
      </c>
      <c r="D32" s="106">
        <v>44241</v>
      </c>
      <c r="F32" s="55"/>
      <c r="G32" s="55"/>
      <c r="H32" s="55"/>
    </row>
    <row r="33" spans="1:8" ht="24" customHeight="1" x14ac:dyDescent="0.35">
      <c r="A33" s="32" t="s">
        <v>81</v>
      </c>
      <c r="B33" s="50" t="s">
        <v>82</v>
      </c>
      <c r="C33" s="51"/>
      <c r="D33" s="51"/>
      <c r="H33" s="55"/>
    </row>
    <row r="34" spans="1:8" ht="12" customHeight="1" x14ac:dyDescent="0.35">
      <c r="A34" s="32" t="s">
        <v>83</v>
      </c>
      <c r="B34" s="50" t="s">
        <v>84</v>
      </c>
      <c r="C34" s="51"/>
      <c r="D34" s="51"/>
    </row>
    <row r="35" spans="1:8" ht="12" customHeight="1" x14ac:dyDescent="0.35">
      <c r="A35" s="32" t="s">
        <v>85</v>
      </c>
      <c r="B35" s="50" t="s">
        <v>86</v>
      </c>
      <c r="C35" s="51"/>
      <c r="D35" s="51"/>
      <c r="H35" s="55"/>
    </row>
    <row r="36" spans="1:8" ht="24" customHeight="1" x14ac:dyDescent="0.35">
      <c r="A36" s="52" t="s">
        <v>87</v>
      </c>
      <c r="B36" s="49">
        <v>100</v>
      </c>
      <c r="C36" s="41">
        <f>C31-C32+C30+C34</f>
        <v>-180784</v>
      </c>
      <c r="D36" s="41">
        <f>D31-D32+D30</f>
        <v>-46091</v>
      </c>
      <c r="F36" s="55"/>
      <c r="G36" s="55"/>
      <c r="H36" s="55"/>
    </row>
    <row r="37" spans="1:8" ht="12" customHeight="1" x14ac:dyDescent="0.35">
      <c r="A37" s="32" t="s">
        <v>88</v>
      </c>
      <c r="B37" s="56">
        <v>101</v>
      </c>
      <c r="C37" s="40"/>
      <c r="D37" s="40"/>
    </row>
    <row r="38" spans="1:8" ht="24" customHeight="1" x14ac:dyDescent="0.35">
      <c r="A38" s="52" t="s">
        <v>89</v>
      </c>
      <c r="B38" s="49">
        <v>200</v>
      </c>
      <c r="C38" s="41">
        <f>C36-C37</f>
        <v>-180784</v>
      </c>
      <c r="D38" s="41">
        <f>D36-D37</f>
        <v>-46091</v>
      </c>
    </row>
    <row r="39" spans="1:8" ht="12" customHeight="1" x14ac:dyDescent="0.35">
      <c r="A39" s="32" t="s">
        <v>90</v>
      </c>
      <c r="B39" s="56">
        <v>201</v>
      </c>
      <c r="C39" s="40"/>
      <c r="D39" s="40"/>
    </row>
    <row r="40" spans="1:8" ht="12" customHeight="1" x14ac:dyDescent="0.35">
      <c r="A40" s="52" t="s">
        <v>91</v>
      </c>
      <c r="B40" s="49">
        <v>300</v>
      </c>
      <c r="C40" s="41">
        <f>C38-C39</f>
        <v>-180784</v>
      </c>
      <c r="D40" s="41">
        <f>D38-D39</f>
        <v>-46091</v>
      </c>
    </row>
    <row r="41" spans="1:8" ht="12" customHeight="1" x14ac:dyDescent="0.35">
      <c r="A41" s="32" t="s">
        <v>92</v>
      </c>
      <c r="B41" s="56" t="s">
        <v>0</v>
      </c>
      <c r="C41" s="51"/>
      <c r="D41" s="51"/>
    </row>
    <row r="42" spans="1:8" ht="12" customHeight="1" x14ac:dyDescent="0.35">
      <c r="A42" s="32" t="s">
        <v>93</v>
      </c>
      <c r="B42" s="56" t="s">
        <v>0</v>
      </c>
      <c r="C42" s="51"/>
      <c r="D42" s="51"/>
    </row>
    <row r="43" spans="1:8" ht="14.25" customHeight="1" x14ac:dyDescent="0.35">
      <c r="A43" s="57" t="s">
        <v>94</v>
      </c>
      <c r="B43" s="58">
        <v>400</v>
      </c>
      <c r="C43" s="59"/>
      <c r="D43" s="59"/>
    </row>
    <row r="44" spans="1:8" ht="12" customHeight="1" x14ac:dyDescent="0.35">
      <c r="A44" s="63" t="s">
        <v>95</v>
      </c>
      <c r="B44" s="64"/>
      <c r="C44" s="64"/>
      <c r="D44" s="65"/>
    </row>
    <row r="45" spans="1:8" ht="12" customHeight="1" x14ac:dyDescent="0.35">
      <c r="A45" s="60" t="s">
        <v>96</v>
      </c>
      <c r="B45" s="61">
        <v>410</v>
      </c>
      <c r="C45" s="62"/>
      <c r="D45" s="62"/>
    </row>
    <row r="46" spans="1:8" ht="12" customHeight="1" x14ac:dyDescent="0.35">
      <c r="A46" s="32" t="s">
        <v>97</v>
      </c>
      <c r="B46" s="56">
        <v>411</v>
      </c>
      <c r="C46" s="51"/>
      <c r="D46" s="51"/>
    </row>
    <row r="47" spans="1:8" ht="26.25" customHeight="1" x14ac:dyDescent="0.35">
      <c r="A47" s="32" t="s">
        <v>98</v>
      </c>
      <c r="B47" s="56">
        <v>412</v>
      </c>
      <c r="C47" s="51"/>
      <c r="D47" s="51"/>
    </row>
    <row r="48" spans="1:8" ht="12" customHeight="1" x14ac:dyDescent="0.35">
      <c r="A48" s="32" t="s">
        <v>99</v>
      </c>
      <c r="B48" s="56">
        <v>413</v>
      </c>
      <c r="C48" s="51"/>
      <c r="D48" s="51"/>
    </row>
    <row r="49" spans="1:4" ht="24" customHeight="1" x14ac:dyDescent="0.35">
      <c r="A49" s="32" t="s">
        <v>100</v>
      </c>
      <c r="B49" s="56">
        <v>414</v>
      </c>
      <c r="C49" s="51"/>
      <c r="D49" s="51"/>
    </row>
    <row r="50" spans="1:4" ht="12" customHeight="1" x14ac:dyDescent="0.35">
      <c r="A50" s="32" t="s">
        <v>101</v>
      </c>
      <c r="B50" s="56">
        <v>415</v>
      </c>
      <c r="C50" s="51"/>
      <c r="D50" s="51"/>
    </row>
    <row r="51" spans="1:4" ht="12" customHeight="1" x14ac:dyDescent="0.35">
      <c r="A51" s="32" t="s">
        <v>102</v>
      </c>
      <c r="B51" s="56">
        <v>416</v>
      </c>
      <c r="C51" s="51"/>
      <c r="D51" s="51"/>
    </row>
    <row r="52" spans="1:4" ht="12" customHeight="1" x14ac:dyDescent="0.35">
      <c r="A52" s="32" t="s">
        <v>103</v>
      </c>
      <c r="B52" s="56">
        <v>417</v>
      </c>
      <c r="C52" s="51"/>
      <c r="D52" s="51"/>
    </row>
    <row r="53" spans="1:4" ht="12" customHeight="1" x14ac:dyDescent="0.35">
      <c r="A53" s="32" t="s">
        <v>104</v>
      </c>
      <c r="B53" s="56">
        <v>418</v>
      </c>
      <c r="C53" s="51"/>
      <c r="D53" s="51"/>
    </row>
    <row r="54" spans="1:4" ht="12" customHeight="1" x14ac:dyDescent="0.35">
      <c r="A54" s="32" t="s">
        <v>105</v>
      </c>
      <c r="B54" s="56">
        <v>419</v>
      </c>
      <c r="C54" s="51"/>
      <c r="D54" s="51"/>
    </row>
    <row r="55" spans="1:4" ht="12" customHeight="1" x14ac:dyDescent="0.35">
      <c r="A55" s="32" t="s">
        <v>106</v>
      </c>
      <c r="B55" s="56">
        <v>420</v>
      </c>
      <c r="C55" s="51"/>
      <c r="D55" s="51"/>
    </row>
    <row r="56" spans="1:4" ht="12" customHeight="1" x14ac:dyDescent="0.35">
      <c r="A56" s="52" t="s">
        <v>107</v>
      </c>
      <c r="B56" s="49">
        <v>500</v>
      </c>
      <c r="C56" s="41">
        <f>C40+C43</f>
        <v>-180784</v>
      </c>
      <c r="D56" s="41">
        <f>D40+D43</f>
        <v>-46091</v>
      </c>
    </row>
    <row r="57" spans="1:4" ht="12" customHeight="1" x14ac:dyDescent="0.35">
      <c r="A57" s="32" t="s">
        <v>108</v>
      </c>
      <c r="B57" s="56" t="s">
        <v>0</v>
      </c>
      <c r="C57" s="51" t="s">
        <v>0</v>
      </c>
      <c r="D57" s="51" t="s">
        <v>0</v>
      </c>
    </row>
    <row r="58" spans="1:4" ht="12" customHeight="1" x14ac:dyDescent="0.35">
      <c r="A58" s="32" t="s">
        <v>92</v>
      </c>
      <c r="B58" s="56" t="s">
        <v>0</v>
      </c>
      <c r="C58" s="51"/>
      <c r="D58" s="51"/>
    </row>
    <row r="59" spans="1:4" ht="12" customHeight="1" x14ac:dyDescent="0.35">
      <c r="A59" s="32" t="s">
        <v>109</v>
      </c>
      <c r="B59" s="56" t="s">
        <v>0</v>
      </c>
      <c r="C59" s="51"/>
      <c r="D59" s="51"/>
    </row>
    <row r="60" spans="1:4" ht="12" customHeight="1" x14ac:dyDescent="0.35">
      <c r="A60" s="57" t="s">
        <v>110</v>
      </c>
      <c r="B60" s="58">
        <v>600</v>
      </c>
      <c r="C60" s="59"/>
      <c r="D60" s="59"/>
    </row>
    <row r="61" spans="1:4" ht="12" customHeight="1" x14ac:dyDescent="0.35">
      <c r="A61" s="63" t="s">
        <v>95</v>
      </c>
      <c r="B61" s="64"/>
      <c r="C61" s="64"/>
      <c r="D61" s="65"/>
    </row>
    <row r="62" spans="1:4" ht="12" customHeight="1" x14ac:dyDescent="0.35">
      <c r="A62" s="60" t="s">
        <v>111</v>
      </c>
      <c r="B62" s="61" t="s">
        <v>0</v>
      </c>
      <c r="C62" s="62" t="s">
        <v>0</v>
      </c>
      <c r="D62" s="62" t="s">
        <v>0</v>
      </c>
    </row>
    <row r="63" spans="1:4" ht="12" customHeight="1" x14ac:dyDescent="0.35">
      <c r="A63" s="32" t="s">
        <v>112</v>
      </c>
      <c r="B63" s="56" t="s">
        <v>0</v>
      </c>
      <c r="C63" s="51"/>
      <c r="D63" s="51"/>
    </row>
    <row r="64" spans="1:4" ht="12" customHeight="1" x14ac:dyDescent="0.35">
      <c r="A64" s="32" t="s">
        <v>113</v>
      </c>
      <c r="B64" s="56" t="s">
        <v>0</v>
      </c>
      <c r="C64" s="51"/>
      <c r="D64" s="51"/>
    </row>
    <row r="65" spans="1:5" ht="12" customHeight="1" x14ac:dyDescent="0.35">
      <c r="A65" s="32" t="s">
        <v>114</v>
      </c>
      <c r="B65" s="56" t="s">
        <v>0</v>
      </c>
      <c r="C65" s="51" t="s">
        <v>0</v>
      </c>
      <c r="D65" s="51" t="s">
        <v>0</v>
      </c>
    </row>
    <row r="66" spans="1:5" ht="12" customHeight="1" x14ac:dyDescent="0.35">
      <c r="A66" s="32" t="s">
        <v>112</v>
      </c>
      <c r="B66" s="56" t="s">
        <v>0</v>
      </c>
      <c r="C66" s="51"/>
      <c r="D66" s="51"/>
    </row>
    <row r="67" spans="1:5" ht="12" customHeight="1" x14ac:dyDescent="0.35">
      <c r="A67" s="32" t="s">
        <v>113</v>
      </c>
      <c r="B67" s="56" t="s">
        <v>0</v>
      </c>
      <c r="C67" s="51"/>
      <c r="D67" s="51"/>
    </row>
    <row r="68" spans="1:5" s="31" customFormat="1" x14ac:dyDescent="0.35">
      <c r="A68" s="29" t="s">
        <v>0</v>
      </c>
      <c r="B68" s="29" t="s">
        <v>0</v>
      </c>
      <c r="C68" s="29" t="s">
        <v>0</v>
      </c>
      <c r="D68" s="29" t="s">
        <v>0</v>
      </c>
      <c r="E68" s="29" t="s">
        <v>0</v>
      </c>
    </row>
    <row r="69" spans="1:5" s="31" customFormat="1" ht="19.5" customHeight="1" x14ac:dyDescent="0.35">
      <c r="A69" s="136" t="s">
        <v>218</v>
      </c>
      <c r="B69" s="137"/>
      <c r="C69" s="44" t="s">
        <v>0</v>
      </c>
      <c r="D69" s="43" t="s">
        <v>0</v>
      </c>
      <c r="E69" s="44" t="s">
        <v>0</v>
      </c>
    </row>
    <row r="70" spans="1:5" s="31" customFormat="1" x14ac:dyDescent="0.35">
      <c r="A70" s="138" t="s">
        <v>60</v>
      </c>
      <c r="B70" s="138"/>
      <c r="C70" s="44" t="s">
        <v>0</v>
      </c>
      <c r="D70" s="45" t="s">
        <v>61</v>
      </c>
      <c r="E70" s="44" t="s">
        <v>0</v>
      </c>
    </row>
    <row r="71" spans="1:5" s="31" customFormat="1" ht="24" customHeight="1" x14ac:dyDescent="0.35">
      <c r="A71" s="136" t="s">
        <v>219</v>
      </c>
      <c r="B71" s="137"/>
      <c r="C71" s="44" t="s">
        <v>0</v>
      </c>
      <c r="D71" s="43" t="s">
        <v>0</v>
      </c>
      <c r="E71" s="44" t="s">
        <v>0</v>
      </c>
    </row>
    <row r="72" spans="1:5" s="31" customFormat="1" x14ac:dyDescent="0.35">
      <c r="A72" s="138" t="s">
        <v>62</v>
      </c>
      <c r="B72" s="138"/>
      <c r="C72" s="44" t="s">
        <v>0</v>
      </c>
      <c r="D72" s="45" t="s">
        <v>61</v>
      </c>
      <c r="E72" s="44" t="s">
        <v>0</v>
      </c>
    </row>
    <row r="73" spans="1:5" s="31" customFormat="1" x14ac:dyDescent="0.35">
      <c r="A73" s="122" t="s">
        <v>63</v>
      </c>
      <c r="B73" s="122"/>
      <c r="C73" s="122"/>
      <c r="D73" s="122"/>
      <c r="E73" s="122"/>
    </row>
  </sheetData>
  <mergeCells count="9">
    <mergeCell ref="A72:B72"/>
    <mergeCell ref="B2:D2"/>
    <mergeCell ref="A73:E73"/>
    <mergeCell ref="A4:D4"/>
    <mergeCell ref="A6:D6"/>
    <mergeCell ref="A7:D7"/>
    <mergeCell ref="A69:B69"/>
    <mergeCell ref="A70:B70"/>
    <mergeCell ref="A71:B71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zoomScaleNormal="100" workbookViewId="0">
      <selection activeCell="C71" sqref="C71"/>
    </sheetView>
  </sheetViews>
  <sheetFormatPr defaultColWidth="9" defaultRowHeight="11.5" x14ac:dyDescent="0.25"/>
  <cols>
    <col min="1" max="1" width="54.54296875" style="67" customWidth="1"/>
    <col min="2" max="2" width="9.7265625" style="67" customWidth="1"/>
    <col min="3" max="3" width="17.81640625" style="67" customWidth="1"/>
    <col min="4" max="4" width="19.453125" style="67" customWidth="1"/>
    <col min="5" max="16384" width="9" style="68"/>
  </cols>
  <sheetData>
    <row r="1" spans="1:4" s="66" customFormat="1" ht="14.15" customHeight="1" x14ac:dyDescent="0.25">
      <c r="C1" s="141" t="s">
        <v>115</v>
      </c>
      <c r="D1" s="141"/>
    </row>
    <row r="2" spans="1:4" s="67" customFormat="1" ht="27.75" customHeight="1" x14ac:dyDescent="0.35">
      <c r="C2" s="141"/>
      <c r="D2" s="141"/>
    </row>
    <row r="3" spans="1:4" ht="12" customHeight="1" x14ac:dyDescent="0.25">
      <c r="B3" s="84"/>
      <c r="C3" s="84"/>
      <c r="D3" s="84"/>
    </row>
    <row r="4" spans="1:4" ht="16" customHeight="1" x14ac:dyDescent="0.25">
      <c r="A4" s="69" t="s">
        <v>204</v>
      </c>
      <c r="B4" s="84"/>
      <c r="C4" s="84"/>
      <c r="D4" s="84"/>
    </row>
    <row r="5" spans="1:4" ht="16" customHeight="1" x14ac:dyDescent="0.25">
      <c r="A5" s="69" t="s">
        <v>205</v>
      </c>
      <c r="B5" s="27"/>
      <c r="C5" s="27"/>
      <c r="D5" s="27"/>
    </row>
    <row r="6" spans="1:4" ht="16" customHeight="1" x14ac:dyDescent="0.25">
      <c r="A6" s="69" t="s">
        <v>212</v>
      </c>
      <c r="B6" s="83"/>
      <c r="C6" s="83"/>
      <c r="D6" s="83"/>
    </row>
    <row r="7" spans="1:4" s="66" customFormat="1" ht="16" customHeight="1" x14ac:dyDescent="0.25">
      <c r="A7" s="144" t="s">
        <v>214</v>
      </c>
      <c r="B7" s="144"/>
      <c r="C7" s="144"/>
      <c r="D7" s="144"/>
    </row>
    <row r="8" spans="1:4" ht="12" customHeight="1" x14ac:dyDescent="0.25">
      <c r="A8" s="102"/>
      <c r="B8" s="103"/>
      <c r="C8" s="103"/>
      <c r="D8" s="103"/>
    </row>
    <row r="9" spans="1:4" s="66" customFormat="1" ht="13" customHeight="1" x14ac:dyDescent="0.25">
      <c r="A9" s="142" t="s">
        <v>116</v>
      </c>
      <c r="B9" s="142"/>
      <c r="C9" s="142"/>
      <c r="D9" s="142"/>
    </row>
    <row r="10" spans="1:4" s="66" customFormat="1" ht="12" customHeight="1" x14ac:dyDescent="0.25">
      <c r="A10" s="143" t="s">
        <v>216</v>
      </c>
      <c r="B10" s="143"/>
      <c r="C10" s="143"/>
      <c r="D10" s="143"/>
    </row>
    <row r="11" spans="1:4" s="66" customFormat="1" ht="12" customHeight="1" x14ac:dyDescent="0.25">
      <c r="D11" s="70" t="s">
        <v>2</v>
      </c>
    </row>
    <row r="12" spans="1:4" ht="24" customHeight="1" x14ac:dyDescent="0.25">
      <c r="A12" s="85" t="s">
        <v>117</v>
      </c>
      <c r="B12" s="71" t="s">
        <v>4</v>
      </c>
      <c r="C12" s="71" t="s">
        <v>66</v>
      </c>
      <c r="D12" s="72" t="s">
        <v>67</v>
      </c>
    </row>
    <row r="13" spans="1:4" s="66" customFormat="1" ht="13" customHeight="1" x14ac:dyDescent="0.25">
      <c r="A13" s="148" t="s">
        <v>118</v>
      </c>
      <c r="B13" s="148"/>
      <c r="C13" s="148"/>
      <c r="D13" s="148"/>
    </row>
    <row r="14" spans="1:4" s="66" customFormat="1" ht="13" customHeight="1" x14ac:dyDescent="0.25">
      <c r="A14" s="100" t="s">
        <v>119</v>
      </c>
      <c r="B14" s="73">
        <v>10</v>
      </c>
      <c r="C14" s="86">
        <f>SUM(C16:C20)</f>
        <v>452697</v>
      </c>
      <c r="D14" s="86">
        <f>SUM(D16:D20)</f>
        <v>0</v>
      </c>
    </row>
    <row r="15" spans="1:4" s="66" customFormat="1" ht="13" customHeight="1" x14ac:dyDescent="0.25">
      <c r="A15" s="92" t="s">
        <v>95</v>
      </c>
      <c r="B15" s="75"/>
      <c r="C15" s="74"/>
      <c r="D15" s="74"/>
    </row>
    <row r="16" spans="1:4" s="66" customFormat="1" ht="13" customHeight="1" x14ac:dyDescent="0.25">
      <c r="A16" s="93" t="s">
        <v>120</v>
      </c>
      <c r="B16" s="77">
        <v>11</v>
      </c>
      <c r="C16" s="74"/>
      <c r="D16" s="74"/>
    </row>
    <row r="17" spans="1:4" s="66" customFormat="1" ht="13" customHeight="1" x14ac:dyDescent="0.25">
      <c r="A17" s="93" t="s">
        <v>121</v>
      </c>
      <c r="B17" s="77">
        <v>12</v>
      </c>
      <c r="C17" s="74"/>
      <c r="D17" s="74"/>
    </row>
    <row r="18" spans="1:4" s="66" customFormat="1" ht="13" customHeight="1" x14ac:dyDescent="0.25">
      <c r="A18" s="93" t="s">
        <v>122</v>
      </c>
      <c r="B18" s="77">
        <v>13</v>
      </c>
      <c r="C18" s="74"/>
      <c r="D18" s="74"/>
    </row>
    <row r="19" spans="1:4" s="66" customFormat="1" ht="13" customHeight="1" x14ac:dyDescent="0.25">
      <c r="A19" s="93" t="s">
        <v>123</v>
      </c>
      <c r="B19" s="77">
        <v>14</v>
      </c>
      <c r="C19" s="74"/>
      <c r="D19" s="74"/>
    </row>
    <row r="20" spans="1:4" s="66" customFormat="1" ht="13" customHeight="1" x14ac:dyDescent="0.25">
      <c r="A20" s="93" t="s">
        <v>124</v>
      </c>
      <c r="B20" s="77">
        <v>15</v>
      </c>
      <c r="C20" s="108">
        <v>452697</v>
      </c>
      <c r="D20" s="74"/>
    </row>
    <row r="21" spans="1:4" s="66" customFormat="1" ht="13" customHeight="1" x14ac:dyDescent="0.25">
      <c r="A21" s="104" t="s">
        <v>125</v>
      </c>
      <c r="B21" s="73">
        <v>20</v>
      </c>
      <c r="C21" s="4">
        <f>SUM(C23:C29)</f>
        <v>524141</v>
      </c>
      <c r="D21" s="4">
        <f>SUM(D23:D29)</f>
        <v>3753</v>
      </c>
    </row>
    <row r="22" spans="1:4" s="66" customFormat="1" ht="13" customHeight="1" x14ac:dyDescent="0.25">
      <c r="A22" s="92" t="s">
        <v>95</v>
      </c>
      <c r="B22" s="75"/>
      <c r="C22" s="78"/>
      <c r="D22" s="78"/>
    </row>
    <row r="23" spans="1:4" s="66" customFormat="1" ht="13" customHeight="1" x14ac:dyDescent="0.25">
      <c r="A23" s="93" t="s">
        <v>126</v>
      </c>
      <c r="B23" s="77">
        <v>21</v>
      </c>
      <c r="C23" s="108">
        <v>13094</v>
      </c>
      <c r="D23" s="5">
        <v>1448</v>
      </c>
    </row>
    <row r="24" spans="1:4" s="66" customFormat="1" ht="13" customHeight="1" x14ac:dyDescent="0.25">
      <c r="A24" s="93" t="s">
        <v>127</v>
      </c>
      <c r="B24" s="77">
        <v>22</v>
      </c>
      <c r="C24" s="108">
        <v>460191</v>
      </c>
      <c r="D24" s="5">
        <v>58</v>
      </c>
    </row>
    <row r="25" spans="1:4" s="66" customFormat="1" ht="13" customHeight="1" x14ac:dyDescent="0.25">
      <c r="A25" s="93" t="s">
        <v>128</v>
      </c>
      <c r="B25" s="77">
        <v>23</v>
      </c>
      <c r="C25" s="108">
        <v>3768</v>
      </c>
      <c r="D25" s="5">
        <v>1677</v>
      </c>
    </row>
    <row r="26" spans="1:4" s="66" customFormat="1" ht="13" customHeight="1" x14ac:dyDescent="0.25">
      <c r="A26" s="93" t="s">
        <v>129</v>
      </c>
      <c r="B26" s="77">
        <v>24</v>
      </c>
      <c r="C26" s="108"/>
      <c r="D26" s="5"/>
    </row>
    <row r="27" spans="1:4" s="66" customFormat="1" ht="13" customHeight="1" x14ac:dyDescent="0.25">
      <c r="A27" s="93" t="s">
        <v>130</v>
      </c>
      <c r="B27" s="77">
        <v>25</v>
      </c>
      <c r="C27" s="108"/>
      <c r="D27" s="5"/>
    </row>
    <row r="28" spans="1:4" s="66" customFormat="1" ht="13" customHeight="1" x14ac:dyDescent="0.25">
      <c r="A28" s="93" t="s">
        <v>131</v>
      </c>
      <c r="B28" s="77">
        <v>26</v>
      </c>
      <c r="C28" s="108">
        <v>47088</v>
      </c>
      <c r="D28" s="5">
        <v>570</v>
      </c>
    </row>
    <row r="29" spans="1:4" s="66" customFormat="1" ht="13" customHeight="1" x14ac:dyDescent="0.25">
      <c r="A29" s="93" t="s">
        <v>132</v>
      </c>
      <c r="B29" s="77">
        <v>27</v>
      </c>
      <c r="C29" s="108"/>
      <c r="D29" s="5"/>
    </row>
    <row r="30" spans="1:4" s="66" customFormat="1" ht="22" customHeight="1" x14ac:dyDescent="0.25">
      <c r="A30" s="101" t="s">
        <v>133</v>
      </c>
      <c r="B30" s="73">
        <v>30</v>
      </c>
      <c r="C30" s="4">
        <f>C14-C21</f>
        <v>-71444</v>
      </c>
      <c r="D30" s="4">
        <f>D13-D21</f>
        <v>-3753</v>
      </c>
    </row>
    <row r="31" spans="1:4" s="66" customFormat="1" ht="13" customHeight="1" x14ac:dyDescent="0.25">
      <c r="A31" s="145" t="s">
        <v>134</v>
      </c>
      <c r="B31" s="146"/>
      <c r="C31" s="146"/>
      <c r="D31" s="147"/>
    </row>
    <row r="32" spans="1:4" s="66" customFormat="1" ht="13" customHeight="1" x14ac:dyDescent="0.25">
      <c r="A32" s="100" t="s">
        <v>119</v>
      </c>
      <c r="B32" s="73">
        <v>40</v>
      </c>
      <c r="C32" s="4">
        <f>SUM(C34:C40)</f>
        <v>56990</v>
      </c>
      <c r="D32" s="4">
        <f>SUM(D34:D40)</f>
        <v>2529</v>
      </c>
    </row>
    <row r="33" spans="1:4" s="66" customFormat="1" ht="13" customHeight="1" x14ac:dyDescent="0.25">
      <c r="A33" s="92" t="s">
        <v>95</v>
      </c>
      <c r="B33" s="75"/>
      <c r="C33" s="78"/>
      <c r="D33" s="78"/>
    </row>
    <row r="34" spans="1:4" s="66" customFormat="1" ht="13" customHeight="1" x14ac:dyDescent="0.25">
      <c r="A34" s="93" t="s">
        <v>135</v>
      </c>
      <c r="B34" s="77">
        <v>41</v>
      </c>
      <c r="C34" s="76"/>
      <c r="D34" s="5"/>
    </row>
    <row r="35" spans="1:4" s="66" customFormat="1" ht="13" customHeight="1" x14ac:dyDescent="0.25">
      <c r="A35" s="94" t="s">
        <v>136</v>
      </c>
      <c r="B35" s="77">
        <v>42</v>
      </c>
      <c r="C35" s="78"/>
      <c r="D35" s="5"/>
    </row>
    <row r="36" spans="1:4" s="66" customFormat="1" ht="13" customHeight="1" x14ac:dyDescent="0.25">
      <c r="A36" s="94" t="s">
        <v>137</v>
      </c>
      <c r="B36" s="77">
        <v>43</v>
      </c>
      <c r="C36" s="78"/>
      <c r="D36" s="5"/>
    </row>
    <row r="37" spans="1:4" s="66" customFormat="1" ht="13" customHeight="1" x14ac:dyDescent="0.25">
      <c r="A37" s="93" t="s">
        <v>138</v>
      </c>
      <c r="B37" s="77">
        <v>44</v>
      </c>
      <c r="C37" s="78"/>
      <c r="D37" s="5"/>
    </row>
    <row r="38" spans="1:4" ht="12" customHeight="1" x14ac:dyDescent="0.25">
      <c r="A38" s="95" t="s">
        <v>139</v>
      </c>
      <c r="B38" s="77">
        <v>45</v>
      </c>
      <c r="C38" s="78"/>
      <c r="D38" s="5"/>
    </row>
    <row r="39" spans="1:4" s="81" customFormat="1" ht="12" customHeight="1" x14ac:dyDescent="0.35">
      <c r="A39" s="96" t="s">
        <v>140</v>
      </c>
      <c r="B39" s="80">
        <v>46</v>
      </c>
      <c r="C39" s="78"/>
      <c r="D39" s="5"/>
    </row>
    <row r="40" spans="1:4" ht="12" customHeight="1" x14ac:dyDescent="0.25">
      <c r="A40" s="93" t="s">
        <v>124</v>
      </c>
      <c r="B40" s="77">
        <v>47</v>
      </c>
      <c r="C40" s="108">
        <v>56990</v>
      </c>
      <c r="D40" s="5">
        <v>2529</v>
      </c>
    </row>
    <row r="41" spans="1:4" s="66" customFormat="1" ht="13" customHeight="1" x14ac:dyDescent="0.25">
      <c r="A41" s="100" t="s">
        <v>125</v>
      </c>
      <c r="B41" s="73">
        <v>50</v>
      </c>
      <c r="C41" s="4">
        <f>SUM(C43:C49)</f>
        <v>56000</v>
      </c>
      <c r="D41" s="4">
        <f>SUM(D43:D49)</f>
        <v>0</v>
      </c>
    </row>
    <row r="42" spans="1:4" s="66" customFormat="1" ht="13" customHeight="1" x14ac:dyDescent="0.25">
      <c r="A42" s="97" t="s">
        <v>95</v>
      </c>
      <c r="B42" s="75"/>
      <c r="C42" s="78"/>
      <c r="D42" s="78"/>
    </row>
    <row r="43" spans="1:4" s="66" customFormat="1" ht="13" customHeight="1" x14ac:dyDescent="0.25">
      <c r="A43" s="94" t="s">
        <v>141</v>
      </c>
      <c r="B43" s="77">
        <v>51</v>
      </c>
      <c r="C43" s="76"/>
      <c r="D43" s="76"/>
    </row>
    <row r="44" spans="1:4" s="66" customFormat="1" ht="13" customHeight="1" x14ac:dyDescent="0.25">
      <c r="A44" s="93" t="s">
        <v>142</v>
      </c>
      <c r="B44" s="77">
        <v>52</v>
      </c>
      <c r="C44" s="78"/>
      <c r="D44" s="78"/>
    </row>
    <row r="45" spans="1:4" s="66" customFormat="1" ht="13" customHeight="1" x14ac:dyDescent="0.25">
      <c r="A45" s="93" t="s">
        <v>143</v>
      </c>
      <c r="B45" s="77">
        <v>53</v>
      </c>
      <c r="C45" s="78"/>
      <c r="D45" s="78"/>
    </row>
    <row r="46" spans="1:4" s="66" customFormat="1" ht="13" customHeight="1" x14ac:dyDescent="0.25">
      <c r="A46" s="93" t="s">
        <v>144</v>
      </c>
      <c r="B46" s="77">
        <v>54</v>
      </c>
      <c r="C46" s="76"/>
      <c r="D46" s="76"/>
    </row>
    <row r="47" spans="1:4" s="66" customFormat="1" ht="13" customHeight="1" x14ac:dyDescent="0.25">
      <c r="A47" s="93" t="s">
        <v>145</v>
      </c>
      <c r="B47" s="77">
        <v>55</v>
      </c>
      <c r="C47" s="76"/>
      <c r="D47" s="5"/>
    </row>
    <row r="48" spans="1:4" s="81" customFormat="1" ht="15" customHeight="1" x14ac:dyDescent="0.35">
      <c r="A48" s="98" t="s">
        <v>140</v>
      </c>
      <c r="B48" s="80">
        <v>56</v>
      </c>
      <c r="C48" s="82"/>
      <c r="D48" s="82"/>
    </row>
    <row r="49" spans="1:4" s="66" customFormat="1" ht="13" customHeight="1" x14ac:dyDescent="0.25">
      <c r="A49" s="94" t="s">
        <v>132</v>
      </c>
      <c r="B49" s="77">
        <v>57</v>
      </c>
      <c r="C49" s="108">
        <v>56000</v>
      </c>
      <c r="D49" s="108"/>
    </row>
    <row r="50" spans="1:4" s="66" customFormat="1" ht="26.15" customHeight="1" x14ac:dyDescent="0.25">
      <c r="A50" s="105" t="s">
        <v>146</v>
      </c>
      <c r="B50" s="73">
        <v>60</v>
      </c>
      <c r="C50" s="109">
        <f>C32-C41</f>
        <v>990</v>
      </c>
      <c r="D50" s="4">
        <f>D32-D41</f>
        <v>2529</v>
      </c>
    </row>
    <row r="51" spans="1:4" s="66" customFormat="1" ht="13" customHeight="1" x14ac:dyDescent="0.25">
      <c r="A51" s="145" t="s">
        <v>147</v>
      </c>
      <c r="B51" s="146"/>
      <c r="C51" s="146"/>
      <c r="D51" s="147"/>
    </row>
    <row r="52" spans="1:4" s="66" customFormat="1" ht="13" customHeight="1" x14ac:dyDescent="0.25">
      <c r="A52" s="100" t="s">
        <v>119</v>
      </c>
      <c r="B52" s="73">
        <v>70</v>
      </c>
      <c r="C52" s="110">
        <f>SUM(C54:C57)</f>
        <v>153090</v>
      </c>
      <c r="D52" s="74">
        <f>SUM(D54:D57)</f>
        <v>0</v>
      </c>
    </row>
    <row r="53" spans="1:4" s="66" customFormat="1" ht="13" customHeight="1" x14ac:dyDescent="0.25">
      <c r="A53" s="97" t="s">
        <v>95</v>
      </c>
      <c r="B53" s="75"/>
      <c r="C53" s="76"/>
      <c r="D53" s="76"/>
    </row>
    <row r="54" spans="1:4" s="66" customFormat="1" ht="13" customHeight="1" x14ac:dyDescent="0.25">
      <c r="A54" s="94" t="s">
        <v>148</v>
      </c>
      <c r="B54" s="77">
        <v>71</v>
      </c>
      <c r="C54" s="74"/>
      <c r="D54" s="74"/>
    </row>
    <row r="55" spans="1:4" s="66" customFormat="1" ht="13" customHeight="1" x14ac:dyDescent="0.25">
      <c r="A55" s="94" t="s">
        <v>149</v>
      </c>
      <c r="B55" s="77">
        <v>72</v>
      </c>
      <c r="C55" s="5">
        <v>153090</v>
      </c>
      <c r="D55" s="74"/>
    </row>
    <row r="56" spans="1:4" s="66" customFormat="1" ht="13" customHeight="1" x14ac:dyDescent="0.25">
      <c r="A56" s="94" t="s">
        <v>150</v>
      </c>
      <c r="B56" s="77">
        <v>73</v>
      </c>
      <c r="C56" s="74"/>
      <c r="D56" s="74"/>
    </row>
    <row r="57" spans="1:4" s="66" customFormat="1" ht="13" customHeight="1" x14ac:dyDescent="0.25">
      <c r="A57" s="94" t="s">
        <v>124</v>
      </c>
      <c r="B57" s="77">
        <v>74</v>
      </c>
      <c r="C57" s="74"/>
      <c r="D57" s="74"/>
    </row>
    <row r="58" spans="1:4" s="66" customFormat="1" ht="13" customHeight="1" x14ac:dyDescent="0.25">
      <c r="A58" s="100" t="s">
        <v>125</v>
      </c>
      <c r="B58" s="73">
        <v>80</v>
      </c>
      <c r="C58" s="110">
        <f>SUM(C60:C63)</f>
        <v>39</v>
      </c>
      <c r="D58" s="4">
        <f>SUM(D60:D63)</f>
        <v>0</v>
      </c>
    </row>
    <row r="59" spans="1:4" s="66" customFormat="1" ht="13" customHeight="1" x14ac:dyDescent="0.25">
      <c r="A59" s="97" t="s">
        <v>95</v>
      </c>
      <c r="B59" s="75"/>
      <c r="C59" s="76"/>
      <c r="D59" s="76"/>
    </row>
    <row r="60" spans="1:4" s="66" customFormat="1" ht="13" customHeight="1" x14ac:dyDescent="0.25">
      <c r="A60" s="93" t="s">
        <v>151</v>
      </c>
      <c r="B60" s="77">
        <v>81</v>
      </c>
      <c r="C60" s="79"/>
      <c r="D60" s="5"/>
    </row>
    <row r="61" spans="1:4" s="66" customFormat="1" ht="13" customHeight="1" x14ac:dyDescent="0.25">
      <c r="A61" s="93" t="s">
        <v>152</v>
      </c>
      <c r="B61" s="77">
        <v>82</v>
      </c>
      <c r="C61" s="76"/>
      <c r="D61" s="76"/>
    </row>
    <row r="62" spans="1:4" s="66" customFormat="1" ht="13" customHeight="1" x14ac:dyDescent="0.25">
      <c r="A62" s="93" t="s">
        <v>153</v>
      </c>
      <c r="B62" s="77">
        <v>83</v>
      </c>
      <c r="C62" s="78"/>
      <c r="D62" s="78"/>
    </row>
    <row r="63" spans="1:4" s="66" customFormat="1" ht="13" customHeight="1" x14ac:dyDescent="0.25">
      <c r="A63" s="93" t="s">
        <v>154</v>
      </c>
      <c r="B63" s="77">
        <v>84</v>
      </c>
      <c r="C63" s="78">
        <v>39</v>
      </c>
      <c r="D63" s="78"/>
    </row>
    <row r="64" spans="1:4" s="66" customFormat="1" ht="25" customHeight="1" x14ac:dyDescent="0.25">
      <c r="A64" s="101" t="s">
        <v>155</v>
      </c>
      <c r="B64" s="73">
        <v>90</v>
      </c>
      <c r="C64" s="110">
        <f>C52-C58</f>
        <v>153051</v>
      </c>
      <c r="D64" s="86">
        <f>D52-D58</f>
        <v>0</v>
      </c>
    </row>
    <row r="65" spans="1:5" s="66" customFormat="1" ht="24" customHeight="1" x14ac:dyDescent="0.25">
      <c r="A65" s="101" t="s">
        <v>200</v>
      </c>
      <c r="B65" s="73">
        <v>100</v>
      </c>
      <c r="C65" s="86">
        <f>C30+C50+C64</f>
        <v>82597</v>
      </c>
      <c r="D65" s="86">
        <f>D30+D50+D64</f>
        <v>-1224</v>
      </c>
    </row>
    <row r="66" spans="1:5" ht="12" customHeight="1" x14ac:dyDescent="0.25">
      <c r="A66" s="99" t="s">
        <v>156</v>
      </c>
      <c r="B66" s="77">
        <v>110</v>
      </c>
      <c r="C66" s="5">
        <f>ББ!E16</f>
        <v>5078</v>
      </c>
      <c r="D66" s="5">
        <v>49094</v>
      </c>
    </row>
    <row r="67" spans="1:5" ht="12" customHeight="1" x14ac:dyDescent="0.25">
      <c r="A67" s="99" t="s">
        <v>157</v>
      </c>
      <c r="B67" s="77">
        <v>120</v>
      </c>
      <c r="C67" s="5">
        <f>SUM(C65:C66)</f>
        <v>87675</v>
      </c>
      <c r="D67" s="108">
        <f>D65+D66</f>
        <v>47870</v>
      </c>
    </row>
    <row r="68" spans="1:5" s="31" customFormat="1" ht="14.5" x14ac:dyDescent="0.35">
      <c r="A68" s="29" t="s">
        <v>0</v>
      </c>
      <c r="B68" s="29" t="s">
        <v>0</v>
      </c>
      <c r="C68" s="115"/>
      <c r="D68" s="29" t="s">
        <v>0</v>
      </c>
      <c r="E68" s="29" t="s">
        <v>0</v>
      </c>
    </row>
    <row r="69" spans="1:5" s="31" customFormat="1" ht="19.5" customHeight="1" x14ac:dyDescent="0.35">
      <c r="A69" s="136" t="s">
        <v>218</v>
      </c>
      <c r="B69" s="137"/>
      <c r="C69" s="113"/>
      <c r="D69" s="43" t="s">
        <v>0</v>
      </c>
      <c r="E69" s="44" t="s">
        <v>0</v>
      </c>
    </row>
    <row r="70" spans="1:5" s="31" customFormat="1" ht="14.5" x14ac:dyDescent="0.35">
      <c r="A70" s="138" t="s">
        <v>60</v>
      </c>
      <c r="B70" s="138"/>
      <c r="C70" s="44" t="s">
        <v>0</v>
      </c>
      <c r="D70" s="45" t="s">
        <v>61</v>
      </c>
      <c r="E70" s="44" t="s">
        <v>0</v>
      </c>
    </row>
    <row r="71" spans="1:5" s="31" customFormat="1" ht="24" customHeight="1" x14ac:dyDescent="0.35">
      <c r="A71" s="136" t="s">
        <v>211</v>
      </c>
      <c r="B71" s="137"/>
      <c r="C71" s="44" t="s">
        <v>0</v>
      </c>
      <c r="D71" s="43" t="s">
        <v>0</v>
      </c>
      <c r="E71" s="44" t="s">
        <v>0</v>
      </c>
    </row>
    <row r="72" spans="1:5" s="31" customFormat="1" ht="14.5" x14ac:dyDescent="0.35">
      <c r="A72" s="138" t="s">
        <v>62</v>
      </c>
      <c r="B72" s="138"/>
      <c r="C72" s="44" t="s">
        <v>0</v>
      </c>
      <c r="D72" s="45" t="s">
        <v>61</v>
      </c>
      <c r="E72" s="44" t="s">
        <v>0</v>
      </c>
    </row>
    <row r="73" spans="1:5" s="31" customFormat="1" ht="14.5" x14ac:dyDescent="0.35">
      <c r="A73" s="122" t="s">
        <v>63</v>
      </c>
      <c r="B73" s="122"/>
      <c r="C73" s="122"/>
      <c r="D73" s="122"/>
      <c r="E73" s="122"/>
    </row>
    <row r="74" spans="1:5" s="48" customFormat="1" ht="14.5" x14ac:dyDescent="0.35"/>
  </sheetData>
  <mergeCells count="12">
    <mergeCell ref="A71:B71"/>
    <mergeCell ref="A72:B72"/>
    <mergeCell ref="A73:E73"/>
    <mergeCell ref="A51:D51"/>
    <mergeCell ref="A31:D31"/>
    <mergeCell ref="A13:D13"/>
    <mergeCell ref="C1:D2"/>
    <mergeCell ref="A9:D9"/>
    <mergeCell ref="A10:D10"/>
    <mergeCell ref="A7:D7"/>
    <mergeCell ref="A69:B69"/>
    <mergeCell ref="A70:B70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"/>
  <sheetViews>
    <sheetView zoomScaleNormal="100" workbookViewId="0">
      <selection activeCell="K14" sqref="K14"/>
    </sheetView>
  </sheetViews>
  <sheetFormatPr defaultColWidth="9.1796875" defaultRowHeight="11.5" x14ac:dyDescent="0.25"/>
  <cols>
    <col min="1" max="1" width="35.36328125" style="3" customWidth="1"/>
    <col min="2" max="2" width="19.54296875" style="3" customWidth="1"/>
    <col min="3" max="3" width="18.1796875" style="3" customWidth="1"/>
    <col min="4" max="4" width="18.81640625" style="3" customWidth="1"/>
    <col min="5" max="5" width="14" style="3" customWidth="1"/>
    <col min="6" max="7" width="9.1796875" style="3"/>
    <col min="8" max="42" width="9.1796875" style="17"/>
    <col min="43" max="16384" width="9.1796875" style="3"/>
  </cols>
  <sheetData>
    <row r="1" spans="1:42" ht="11.5" customHeight="1" x14ac:dyDescent="0.25">
      <c r="D1" s="150" t="s">
        <v>115</v>
      </c>
      <c r="E1" s="150"/>
    </row>
    <row r="2" spans="1:42" x14ac:dyDescent="0.25">
      <c r="D2" s="150"/>
      <c r="E2" s="150"/>
    </row>
    <row r="3" spans="1:42" ht="10.5" customHeight="1" x14ac:dyDescent="0.25">
      <c r="D3" s="150"/>
      <c r="E3" s="150"/>
    </row>
    <row r="5" spans="1:42" ht="12" customHeight="1" x14ac:dyDescent="0.25">
      <c r="A5" s="121" t="s">
        <v>209</v>
      </c>
      <c r="B5" s="149"/>
      <c r="C5" s="149"/>
      <c r="D5" s="149"/>
      <c r="G5" s="11"/>
    </row>
    <row r="6" spans="1:42" s="1" customFormat="1" ht="12" customHeight="1" x14ac:dyDescent="0.35">
      <c r="A6" s="11" t="s">
        <v>0</v>
      </c>
      <c r="B6" s="3"/>
      <c r="C6" s="3"/>
      <c r="D6" s="3"/>
      <c r="E6" s="3"/>
      <c r="F6" s="3"/>
      <c r="G6" s="3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</row>
    <row r="7" spans="1:42" s="1" customFormat="1" ht="14.25" customHeight="1" x14ac:dyDescent="0.35">
      <c r="A7" s="21" t="s">
        <v>0</v>
      </c>
      <c r="B7" s="22" t="s">
        <v>162</v>
      </c>
      <c r="C7" s="23"/>
      <c r="D7" s="23"/>
      <c r="E7" s="23"/>
      <c r="F7" s="3"/>
      <c r="G7" s="11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</row>
    <row r="8" spans="1:42" s="1" customFormat="1" ht="12" customHeight="1" x14ac:dyDescent="0.35">
      <c r="A8" s="21" t="s">
        <v>0</v>
      </c>
      <c r="B8" s="151" t="s">
        <v>216</v>
      </c>
      <c r="C8" s="151"/>
      <c r="D8" s="24"/>
      <c r="E8" s="24"/>
      <c r="F8" s="3"/>
      <c r="G8" s="11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</row>
    <row r="9" spans="1:42" s="1" customFormat="1" ht="12" customHeight="1" x14ac:dyDescent="0.35">
      <c r="A9" s="25" t="s">
        <v>0</v>
      </c>
      <c r="B9" s="25" t="s">
        <v>0</v>
      </c>
      <c r="C9" s="25" t="s">
        <v>0</v>
      </c>
      <c r="D9" s="25" t="s">
        <v>0</v>
      </c>
      <c r="E9" s="26" t="s">
        <v>199</v>
      </c>
      <c r="F9" s="6"/>
      <c r="G9" s="9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</row>
    <row r="10" spans="1:42" ht="40" customHeight="1" x14ac:dyDescent="0.25">
      <c r="A10" s="13" t="s">
        <v>159</v>
      </c>
      <c r="B10" s="20" t="s">
        <v>52</v>
      </c>
      <c r="C10" s="20" t="s">
        <v>55</v>
      </c>
      <c r="D10" s="20" t="s">
        <v>203</v>
      </c>
      <c r="E10" s="20" t="s">
        <v>158</v>
      </c>
    </row>
    <row r="11" spans="1:42" x14ac:dyDescent="0.25">
      <c r="A11" s="13"/>
      <c r="B11" s="89"/>
      <c r="C11" s="89"/>
      <c r="D11" s="89"/>
      <c r="E11" s="89"/>
    </row>
    <row r="12" spans="1:42" x14ac:dyDescent="0.25">
      <c r="A12" s="13"/>
      <c r="B12" s="89"/>
      <c r="C12" s="89"/>
      <c r="D12" s="89"/>
      <c r="E12" s="89"/>
    </row>
    <row r="13" spans="1:42" s="18" customFormat="1" ht="15" customHeight="1" x14ac:dyDescent="0.3">
      <c r="A13" s="19" t="s">
        <v>201</v>
      </c>
      <c r="B13" s="88">
        <v>176850</v>
      </c>
      <c r="C13" s="88">
        <f>ББ!E87</f>
        <v>126843</v>
      </c>
      <c r="D13" s="88">
        <v>-435680</v>
      </c>
      <c r="E13" s="88">
        <f>SUM(B13:D13)</f>
        <v>-131987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</row>
    <row r="14" spans="1:42" x14ac:dyDescent="0.25">
      <c r="A14" s="8"/>
      <c r="B14" s="90"/>
      <c r="C14" s="90"/>
      <c r="D14" s="90"/>
      <c r="E14" s="91"/>
    </row>
    <row r="15" spans="1:42" ht="11" customHeight="1" x14ac:dyDescent="0.25">
      <c r="A15" s="8" t="s">
        <v>220</v>
      </c>
      <c r="B15" s="90"/>
      <c r="C15" s="90"/>
      <c r="D15" s="87">
        <f>ОПиУ!D56</f>
        <v>-46091</v>
      </c>
      <c r="E15" s="87">
        <f>SUM(B15:D15)</f>
        <v>-46091</v>
      </c>
    </row>
    <row r="16" spans="1:42" x14ac:dyDescent="0.25">
      <c r="A16" s="8"/>
      <c r="B16" s="90"/>
      <c r="C16" s="90"/>
      <c r="D16" s="90"/>
      <c r="E16" s="91"/>
    </row>
    <row r="17" spans="1:42" s="12" customFormat="1" ht="15" customHeight="1" x14ac:dyDescent="0.25">
      <c r="A17" s="14" t="s">
        <v>160</v>
      </c>
      <c r="B17" s="86">
        <f>B15</f>
        <v>0</v>
      </c>
      <c r="C17" s="86">
        <f>C15</f>
        <v>0</v>
      </c>
      <c r="D17" s="86">
        <f>D15</f>
        <v>-46091</v>
      </c>
      <c r="E17" s="86">
        <f>SUM(B17:D17)</f>
        <v>-46091</v>
      </c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</row>
    <row r="18" spans="1:42" x14ac:dyDescent="0.25">
      <c r="A18" s="8"/>
      <c r="B18" s="90"/>
      <c r="C18" s="90"/>
      <c r="D18" s="90"/>
      <c r="E18" s="90"/>
    </row>
    <row r="19" spans="1:42" x14ac:dyDescent="0.25">
      <c r="A19" s="8"/>
      <c r="B19" s="90"/>
      <c r="C19" s="90"/>
      <c r="D19" s="90"/>
      <c r="E19" s="91"/>
    </row>
    <row r="20" spans="1:42" s="6" customFormat="1" ht="15" customHeight="1" x14ac:dyDescent="0.3">
      <c r="A20" s="19" t="s">
        <v>221</v>
      </c>
      <c r="B20" s="88">
        <f>B17+B13</f>
        <v>176850</v>
      </c>
      <c r="C20" s="88">
        <f>C17+C13</f>
        <v>126843</v>
      </c>
      <c r="D20" s="88">
        <f>D17+D13-91926</f>
        <v>-573697</v>
      </c>
      <c r="E20" s="88">
        <f>SUM(B20:D20)</f>
        <v>-270004</v>
      </c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</row>
    <row r="21" spans="1:42" ht="15" customHeight="1" x14ac:dyDescent="0.25">
      <c r="A21" s="14"/>
      <c r="B21" s="91"/>
      <c r="C21" s="91"/>
      <c r="D21" s="91"/>
      <c r="E21" s="91"/>
      <c r="G21" s="114"/>
    </row>
    <row r="22" spans="1:42" s="18" customFormat="1" ht="15" customHeight="1" x14ac:dyDescent="0.3">
      <c r="A22" s="19" t="s">
        <v>202</v>
      </c>
      <c r="B22" s="88">
        <f>ББ!E84</f>
        <v>192850</v>
      </c>
      <c r="C22" s="88">
        <f>ББ!E87</f>
        <v>126843</v>
      </c>
      <c r="D22" s="88">
        <f>ББ!E88</f>
        <v>-619810</v>
      </c>
      <c r="E22" s="88">
        <f>SUM(B22:D22)</f>
        <v>-300117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</row>
    <row r="23" spans="1:42" x14ac:dyDescent="0.25">
      <c r="A23" s="10"/>
      <c r="B23" s="90"/>
      <c r="C23" s="90"/>
      <c r="D23" s="90"/>
      <c r="E23" s="91"/>
    </row>
    <row r="24" spans="1:42" x14ac:dyDescent="0.25">
      <c r="A24" s="8" t="s">
        <v>215</v>
      </c>
      <c r="B24" s="90">
        <f>ББ!D84-ББ!E84</f>
        <v>454000</v>
      </c>
      <c r="C24" s="90"/>
      <c r="D24" s="87">
        <f>ОПиУ!C56</f>
        <v>-180784</v>
      </c>
      <c r="E24" s="87">
        <f>SUM(B24:D24)</f>
        <v>273216</v>
      </c>
    </row>
    <row r="25" spans="1:42" x14ac:dyDescent="0.25">
      <c r="A25" s="8"/>
      <c r="B25" s="90"/>
      <c r="C25" s="90"/>
      <c r="D25" s="90"/>
      <c r="E25" s="91"/>
    </row>
    <row r="26" spans="1:42" s="6" customFormat="1" ht="27.65" customHeight="1" x14ac:dyDescent="0.3">
      <c r="A26" s="7" t="s">
        <v>160</v>
      </c>
      <c r="B26" s="86">
        <f>B24</f>
        <v>454000</v>
      </c>
      <c r="C26" s="86">
        <f>C24</f>
        <v>0</v>
      </c>
      <c r="D26" s="86">
        <f>D24</f>
        <v>-180784</v>
      </c>
      <c r="E26" s="86">
        <f>SUM(B26:D26)</f>
        <v>273216</v>
      </c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</row>
    <row r="27" spans="1:42" hidden="1" x14ac:dyDescent="0.25">
      <c r="A27" s="8"/>
      <c r="B27" s="90"/>
      <c r="C27" s="90"/>
      <c r="D27" s="90"/>
      <c r="E27" s="90"/>
    </row>
    <row r="28" spans="1:42" hidden="1" x14ac:dyDescent="0.25">
      <c r="A28" s="8" t="s">
        <v>161</v>
      </c>
      <c r="B28" s="90"/>
      <c r="C28" s="90"/>
      <c r="D28" s="90"/>
      <c r="E28" s="90"/>
    </row>
    <row r="29" spans="1:42" x14ac:dyDescent="0.25">
      <c r="A29" s="8"/>
      <c r="B29" s="90"/>
      <c r="C29" s="90"/>
      <c r="D29" s="90"/>
      <c r="E29" s="91"/>
    </row>
    <row r="30" spans="1:42" s="18" customFormat="1" ht="16.5" customHeight="1" x14ac:dyDescent="0.3">
      <c r="A30" s="19" t="s">
        <v>222</v>
      </c>
      <c r="B30" s="88">
        <f>B22+B26</f>
        <v>646850</v>
      </c>
      <c r="C30" s="88">
        <f>C22</f>
        <v>126843</v>
      </c>
      <c r="D30" s="88">
        <f>D22+D26+D28</f>
        <v>-800594</v>
      </c>
      <c r="E30" s="88">
        <f>SUM(B30:D30)</f>
        <v>-26901</v>
      </c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</row>
    <row r="31" spans="1:42" s="31" customFormat="1" ht="14.5" x14ac:dyDescent="0.35">
      <c r="A31" s="29" t="s">
        <v>0</v>
      </c>
      <c r="B31" s="29" t="s">
        <v>0</v>
      </c>
      <c r="C31" s="29" t="s">
        <v>0</v>
      </c>
      <c r="D31" s="111"/>
      <c r="E31" s="111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</row>
    <row r="32" spans="1:42" s="31" customFormat="1" ht="19.5" customHeight="1" x14ac:dyDescent="0.35">
      <c r="A32" s="136" t="s">
        <v>217</v>
      </c>
      <c r="B32" s="137"/>
      <c r="C32" s="44" t="s">
        <v>0</v>
      </c>
      <c r="D32" s="43" t="s">
        <v>0</v>
      </c>
      <c r="E32" s="44" t="s">
        <v>0</v>
      </c>
      <c r="F32" s="112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</row>
    <row r="33" spans="1:42" s="31" customFormat="1" ht="14.5" customHeight="1" x14ac:dyDescent="0.35">
      <c r="A33" s="138" t="s">
        <v>60</v>
      </c>
      <c r="B33" s="138"/>
      <c r="C33" s="44" t="s">
        <v>0</v>
      </c>
      <c r="D33" s="45" t="s">
        <v>61</v>
      </c>
      <c r="E33" s="44" t="s">
        <v>0</v>
      </c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</row>
    <row r="34" spans="1:42" s="31" customFormat="1" ht="24" customHeight="1" x14ac:dyDescent="0.35">
      <c r="A34" s="136" t="s">
        <v>211</v>
      </c>
      <c r="B34" s="137"/>
      <c r="C34" s="44" t="s">
        <v>0</v>
      </c>
      <c r="D34" s="43" t="s">
        <v>0</v>
      </c>
      <c r="E34" s="44" t="s">
        <v>0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</row>
    <row r="35" spans="1:42" s="31" customFormat="1" ht="14.5" customHeight="1" x14ac:dyDescent="0.35">
      <c r="A35" s="138" t="s">
        <v>62</v>
      </c>
      <c r="B35" s="138"/>
      <c r="C35" s="44" t="s">
        <v>0</v>
      </c>
      <c r="D35" s="45" t="s">
        <v>61</v>
      </c>
      <c r="E35" s="44" t="s">
        <v>0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</row>
    <row r="36" spans="1:42" s="31" customFormat="1" ht="14.5" x14ac:dyDescent="0.35">
      <c r="A36" s="122" t="s">
        <v>63</v>
      </c>
      <c r="B36" s="122"/>
      <c r="C36" s="122"/>
      <c r="D36" s="122"/>
      <c r="E36" s="122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</row>
    <row r="37" spans="1:42" x14ac:dyDescent="0.25">
      <c r="A37" s="15"/>
      <c r="B37" s="16"/>
      <c r="C37" s="16"/>
      <c r="D37" s="16"/>
      <c r="E37" s="16"/>
    </row>
    <row r="38" spans="1:42" x14ac:dyDescent="0.25">
      <c r="A38" s="17"/>
      <c r="B38" s="17"/>
      <c r="C38" s="17"/>
      <c r="D38" s="17"/>
    </row>
    <row r="39" spans="1:42" x14ac:dyDescent="0.25">
      <c r="A39" s="17"/>
      <c r="B39" s="17"/>
      <c r="C39" s="17"/>
      <c r="D39" s="17"/>
    </row>
    <row r="40" spans="1:42" x14ac:dyDescent="0.25">
      <c r="A40" s="17"/>
      <c r="B40" s="17"/>
      <c r="C40" s="17"/>
      <c r="D40" s="17"/>
    </row>
    <row r="41" spans="1:42" x14ac:dyDescent="0.25">
      <c r="A41" s="17"/>
      <c r="B41" s="17"/>
      <c r="C41" s="17"/>
      <c r="D41" s="17"/>
    </row>
  </sheetData>
  <mergeCells count="8">
    <mergeCell ref="A36:E36"/>
    <mergeCell ref="A5:D5"/>
    <mergeCell ref="D1:E3"/>
    <mergeCell ref="B8:C8"/>
    <mergeCell ref="A32:B32"/>
    <mergeCell ref="A33:B33"/>
    <mergeCell ref="A34:B34"/>
    <mergeCell ref="A35:B35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ОПиУ</vt:lpstr>
      <vt:lpstr>ОДДС</vt:lpstr>
      <vt:lpstr>Изм в капитале</vt:lpstr>
      <vt:lpstr>ББ!Заголовки_для_печати</vt:lpstr>
      <vt:lpstr>'Изм в капитале'!Область_печати</vt:lpstr>
      <vt:lpstr>ОДДС!Область_печати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Альжанова Анар Асылбековна</cp:lastModifiedBy>
  <cp:lastPrinted>2020-05-30T04:45:09Z</cp:lastPrinted>
  <dcterms:created xsi:type="dcterms:W3CDTF">2019-04-30T12:27:49Z</dcterms:created>
  <dcterms:modified xsi:type="dcterms:W3CDTF">2020-11-20T14:01:02Z</dcterms:modified>
</cp:coreProperties>
</file>