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720" windowHeight="11870" tabRatio="601" activeTab="0"/>
  </bookViews>
  <sheets>
    <sheet name="ББ" sheetId="1" r:id="rId1"/>
    <sheet name="ОПиУ" sheetId="2" r:id="rId2"/>
    <sheet name="ОДДС" sheetId="3" r:id="rId3"/>
    <sheet name="Изм в капитале" sheetId="4" r:id="rId4"/>
  </sheets>
  <definedNames>
    <definedName name="_xlnm.Print_Titles" localSheetId="0">'ББ'!$18:$18</definedName>
    <definedName name="_xlnm.Print_Area" localSheetId="0">'ББ'!#REF!</definedName>
    <definedName name="_xlnm.Print_Area" localSheetId="3">'Изм в капитале'!$A$1:$E$35</definedName>
    <definedName name="_xlnm.Print_Area" localSheetId="2">'ОДДС'!$A$1:$D$73</definedName>
    <definedName name="_xlnm.Print_Area" localSheetId="1">'ОПиУ'!$A$1:$D$74</definedName>
  </definedNames>
  <calcPr fullCalcOnLoad="1"/>
</workbook>
</file>

<file path=xl/sharedStrings.xml><?xml version="1.0" encoding="utf-8"?>
<sst xmlns="http://schemas.openxmlformats.org/spreadsheetml/2006/main" count="411" uniqueCount="225">
  <si>
    <t/>
  </si>
  <si>
    <t>Форма 1</t>
  </si>
  <si>
    <t>тыс. тенге</t>
  </si>
  <si>
    <t>Наименование статьи</t>
  </si>
  <si>
    <t>Код строки</t>
  </si>
  <si>
    <t>На конец отчетного периода</t>
  </si>
  <si>
    <t>На начало отчетного периода</t>
  </si>
  <si>
    <t>Активы</t>
  </si>
  <si>
    <t>I. Краткосрочные активы:</t>
  </si>
  <si>
    <t>Денежные средства и их эквиваленты</t>
  </si>
  <si>
    <t>010</t>
  </si>
  <si>
    <t>011</t>
  </si>
  <si>
    <t>012</t>
  </si>
  <si>
    <t>013</t>
  </si>
  <si>
    <t>014</t>
  </si>
  <si>
    <t>Прочие краткосрочные финансовые активы</t>
  </si>
  <si>
    <t>015</t>
  </si>
  <si>
    <t>Краткосрочная торговая и прочая дебиторская задолженность</t>
  </si>
  <si>
    <t>016</t>
  </si>
  <si>
    <t>Текущий подоходный налог</t>
  </si>
  <si>
    <t>017</t>
  </si>
  <si>
    <t>Запасы</t>
  </si>
  <si>
    <t>018</t>
  </si>
  <si>
    <t>Прочие краткосрочные активы</t>
  </si>
  <si>
    <t>019</t>
  </si>
  <si>
    <t>Активы (или выбывающие группы), предназначенные для продажи</t>
  </si>
  <si>
    <t>II. Долгосрочные активы</t>
  </si>
  <si>
    <t>Прочие долгосрочные финансовые активы</t>
  </si>
  <si>
    <t>Долгосрочная торговая и прочая дебиторская задолженность</t>
  </si>
  <si>
    <t>Инвестиции, учитываемые методом долевого участия</t>
  </si>
  <si>
    <t>Инвестиционное имущество</t>
  </si>
  <si>
    <t>Основные средства</t>
  </si>
  <si>
    <t>Биологические активы</t>
  </si>
  <si>
    <t>Разведочные и оценочные активы</t>
  </si>
  <si>
    <t>Нематериальные активы</t>
  </si>
  <si>
    <t>Отложенные налоговые активы</t>
  </si>
  <si>
    <t>Прочие долгосрочные активы</t>
  </si>
  <si>
    <t>Баланс (строка 100 +строка 101+ строка 200)</t>
  </si>
  <si>
    <t>Обязательство и капитал</t>
  </si>
  <si>
    <t>III. Краткосрочные обязательства</t>
  </si>
  <si>
    <t>Прочие краткосрочные финансовые обязательства</t>
  </si>
  <si>
    <t>Краткосрочная торговая и прочая кредиторская задолженность</t>
  </si>
  <si>
    <t xml:space="preserve">Текущие налоговые обязательства по подоходному налогу </t>
  </si>
  <si>
    <t>Вознаграждения работникам</t>
  </si>
  <si>
    <t>Прочие краткосрочные обязательства</t>
  </si>
  <si>
    <t>Обязательства выбывающих групп, предназначенных для продажи</t>
  </si>
  <si>
    <t>IV. Долгосрочные обязательства</t>
  </si>
  <si>
    <t>Прочие долгосрочные финансовые обязательства</t>
  </si>
  <si>
    <t>Долгосрочная торговая и прочая кредиторская задолженность</t>
  </si>
  <si>
    <t>Отложенные налоговые обязательства</t>
  </si>
  <si>
    <t>Прочие долгосрочные обязательства</t>
  </si>
  <si>
    <t>V. Капитал</t>
  </si>
  <si>
    <t>Уставный (акционерный) капитал</t>
  </si>
  <si>
    <t>Эмиссионный доход</t>
  </si>
  <si>
    <t>Выкупленные собственные долевые инструменты</t>
  </si>
  <si>
    <t>Резервы</t>
  </si>
  <si>
    <t>Нераспределенная прибыль (непокрытый убыток)</t>
  </si>
  <si>
    <t>Доля неконтролирующих собственников</t>
  </si>
  <si>
    <t>Всего капитал (строка 420 +/- строка 421)</t>
  </si>
  <si>
    <t>Баланс (строка 300+строка 301+строка 400 + строка 500)</t>
  </si>
  <si>
    <t>                                                (фамилия, имя, отчество) </t>
  </si>
  <si>
    <t>(подпись)</t>
  </si>
  <si>
    <t>                                                (фамилия, имя, отчество)</t>
  </si>
  <si>
    <t>Место печати</t>
  </si>
  <si>
    <t>Форма 2</t>
  </si>
  <si>
    <t>Наименование показателей</t>
  </si>
  <si>
    <t>За отчетный период</t>
  </si>
  <si>
    <t>За предыдущий период</t>
  </si>
  <si>
    <t>Выручка</t>
  </si>
  <si>
    <t>Себестоимость реализованных товаров и услуг</t>
  </si>
  <si>
    <t>Валовая прибыль (строка 010 – строка 011)</t>
  </si>
  <si>
    <t>Расходы по реализации</t>
  </si>
  <si>
    <t>Административные расходы</t>
  </si>
  <si>
    <t>Прочие расходы</t>
  </si>
  <si>
    <t>Прочие доходы</t>
  </si>
  <si>
    <t>Итого операционная прибыль (убыток) (+/- строки с 012 по 016)</t>
  </si>
  <si>
    <t>020</t>
  </si>
  <si>
    <t>Доходы по финансированию</t>
  </si>
  <si>
    <t>021</t>
  </si>
  <si>
    <t>Расходы по финансированию</t>
  </si>
  <si>
    <t>022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</si>
  <si>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</si>
  <si>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023</t>
  </si>
  <si>
    <t>Прочие неоперационные доходы</t>
  </si>
  <si>
    <t>024</t>
  </si>
  <si>
    <t>Прочие неоперационные расходы</t>
  </si>
  <si>
    <t>025</t>
  </si>
  <si>
    <t>Прибыль (убыток) до налогообложения (+/- строки с 020 по 025)</t>
  </si>
  <si>
    <t>Расходы по подоходному налогу</t>
  </si>
  <si>
    <t>Прибыль (убыток) после налогообложения от продолжающейся деятельности (строка 100 – строка 101)</t>
  </si>
  <si>
    <t>Прибыль (убыток) после налогообложения от прекращенной деятельности</t>
  </si>
  <si>
    <t>Прибыль за год (строка 200 + строка 201) относимая на:</t>
  </si>
  <si>
    <t>собственников материнской организации</t>
  </si>
  <si>
    <t>долю неконтролирующих собственников</t>
  </si>
  <si>
    <t>Прочая совокупная прибыль, всего (сумма строк с 410 по 420):</t>
  </si>
  <si>
    <t>в том числе:</t>
  </si>
  <si>
    <t>Переоценка основных средств</t>
  </si>
  <si>
    <t>Переоценка финансовых активов, имеющихся в наличии для продажи</t>
  </si>
  <si>
    <t>Доля в прочей совокупной прибыли 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</si>
  <si>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</si>
  <si>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</si>
  <si>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Хеджирование денежных потоков</t>
  </si>
  <si>
    <t>Курсовая разница по инвестициям в зарубежные организации</t>
  </si>
  <si>
    <t>Хеджирование чистых инвестиций в зарубежные операции</t>
  </si>
  <si>
    <t>Прочие компоненты прочей совокупной прибыли</t>
  </si>
  <si>
    <t>Корректировка при реклассификации в составе прибыли (убытка)</t>
  </si>
  <si>
    <t>Налоговый эффект компонентов прочей совокупной прибыли</t>
  </si>
  <si>
    <t>Общая совокупная прибыль (строка 300 + строка 400)</t>
  </si>
  <si>
    <t>Общая совокупная прибыль относимая на:</t>
  </si>
  <si>
    <t>доля неконтролирующих собственников</t>
  </si>
  <si>
    <t>Прибыль на акцию:</t>
  </si>
  <si>
    <t>Базовая прибыль на акцию:</t>
  </si>
  <si>
    <t>от продолжающейся деятельности</t>
  </si>
  <si>
    <t>от прекращенной деятельности</t>
  </si>
  <si>
    <t>Разводненная прибыль на акцию:</t>
  </si>
  <si>
    <t>Отчет составлен в соответствии с требованиями к содержанию и раскрытию информации МСФО для предприятий МСБ</t>
  </si>
  <si>
    <t>ОТЧЕТ О ДВИЖЕНИИ ДЕНЕЖНЫХ СРЕДСТВ</t>
  </si>
  <si>
    <t>Показатели</t>
  </si>
  <si>
    <t>I. Движение денежных средств от операционной деятельности</t>
  </si>
  <si>
    <t>1. Поступление денежных средств, всего</t>
  </si>
  <si>
    <t>реализация товаров</t>
  </si>
  <si>
    <t>предоставление услуг</t>
  </si>
  <si>
    <t>авансы полученные</t>
  </si>
  <si>
    <t>дивиденды</t>
  </si>
  <si>
    <t>прочие поступления</t>
  </si>
  <si>
    <t>2. Выбытие денежных средств, всего</t>
  </si>
  <si>
    <t>платежи поставщикам за товары и услуги</t>
  </si>
  <si>
    <t>авансы выданные</t>
  </si>
  <si>
    <t>выплаты по заработной плате</t>
  </si>
  <si>
    <t>выплата вознаграждения по займам</t>
  </si>
  <si>
    <t>корпоративный подоходный налог</t>
  </si>
  <si>
    <t>другие платежи в бюджет</t>
  </si>
  <si>
    <t>прочие выплаты</t>
  </si>
  <si>
    <t>3. Чистая сумма денежных средств от операционной деятельности (стр. 010 - стр. 020)</t>
  </si>
  <si>
    <t>II. Движение денежных средств от инвестиционной деятельности</t>
  </si>
  <si>
    <t>реализация основных средств</t>
  </si>
  <si>
    <t>реализация нематериальных активов</t>
  </si>
  <si>
    <t>реализация других долгосрочных активов</t>
  </si>
  <si>
    <t>реализация финансовых активов</t>
  </si>
  <si>
    <t>погашение займов, предоставленных другим организациям</t>
  </si>
  <si>
    <t>фьючерсные и форвардные контракты, опционы и свопы</t>
  </si>
  <si>
    <t>приобретение основных средств</t>
  </si>
  <si>
    <t>приобретение нематериальных активов</t>
  </si>
  <si>
    <t>приобретение других долгосрочных активов</t>
  </si>
  <si>
    <t>приобретение финансовых активов</t>
  </si>
  <si>
    <t>предоставление займов другим организациям</t>
  </si>
  <si>
    <t>3. Чистая сумма денежных средств от инвестиционной деятельности (стр. 040 - стр. 050)</t>
  </si>
  <si>
    <t>III. Движение денежных средств от финансовой деятельности</t>
  </si>
  <si>
    <t>эмиссия акций и других ценных бумаг</t>
  </si>
  <si>
    <t>получение займов</t>
  </si>
  <si>
    <t>получение вознаграждения по финансируемой аренде</t>
  </si>
  <si>
    <t>погашение займов</t>
  </si>
  <si>
    <t>приобретение собственных акций</t>
  </si>
  <si>
    <t>выплата дивидендов</t>
  </si>
  <si>
    <t>прочие</t>
  </si>
  <si>
    <t>3. Чистая сумма денежных средств от финансовой деятельности (стр. 070 - стр. 080)</t>
  </si>
  <si>
    <t>Денежные средства и их эквиваленты на начало отчетного периода</t>
  </si>
  <si>
    <t>Денежные средства и их эквиваленты на конец отчетного периода</t>
  </si>
  <si>
    <t>Итого капитал</t>
  </si>
  <si>
    <t>В тысячах казахстанских тенге</t>
  </si>
  <si>
    <t>Итого совокупный убыток за период</t>
  </si>
  <si>
    <t>Дивиденды объявленные</t>
  </si>
  <si>
    <t>Отчет об изменениях в капитале</t>
  </si>
  <si>
    <t>Отчет о совокупном доходе</t>
  </si>
  <si>
    <t>Приложение 2</t>
  </si>
  <si>
    <t>к приказу Министра финансов</t>
  </si>
  <si>
    <t>Республики Казахстан</t>
  </si>
  <si>
    <t>от 1 января 2020 года № 665</t>
  </si>
  <si>
    <t>Бухгалтерский баланс</t>
  </si>
  <si>
    <t>Краткосрочные финансовые активы, оцениваемые по амортизированной стоимости</t>
  </si>
  <si>
    <t>Краткосрочные финансовые активы, оцениваемые по справедливой стоимости через прочий совокупный доход</t>
  </si>
  <si>
    <t>Краткосрочные финансовые активы, учитываемые по справедливой стоимости через прибыли или убытки</t>
  </si>
  <si>
    <t>Краткосрочные производные финансовые инструменты</t>
  </si>
  <si>
    <t>Краткосрочная дебиторская задолженность по аренде</t>
  </si>
  <si>
    <t>Краткосрочные активы по договорам с покупателями</t>
  </si>
  <si>
    <t>Итого краткосрочных активов (сумма строк с 010 по 022)</t>
  </si>
  <si>
    <t>Долгосрочные финансовые активы, оцениваемые по амортизированной стоимости</t>
  </si>
  <si>
    <t>Долгосрочные финансовые активы, оцениваемые по справедливой стоимости через прочий совокупный доход</t>
  </si>
  <si>
    <t>Долгосрочные финансовые активы, учитываемые по справедливой стоимости через прибыли или убытки</t>
  </si>
  <si>
    <t>Долгосрочные производные финансовые инструменты</t>
  </si>
  <si>
    <t>Инвестиции, учитываемые по первоначальной стоимости</t>
  </si>
  <si>
    <t>Долгосрочная дебиторская задолженность по аренде</t>
  </si>
  <si>
    <t>Долгосрочные активы по договорам с покупателями</t>
  </si>
  <si>
    <t>Актив в форме права пользования</t>
  </si>
  <si>
    <t>Итого долгосрочных активов (сумма строк с 110 по 127)</t>
  </si>
  <si>
    <t>Краткосрочные финансовые обязательства, оцениваемые по амортизированной стоимости</t>
  </si>
  <si>
    <t>Краткосрочные финансовые обязательства, оцениваемые по справедливой стоимости через прибыль или убыток</t>
  </si>
  <si>
    <t xml:space="preserve">Краткосрочные оценочные обязательства </t>
  </si>
  <si>
    <t>Краткосрочная задолженность по аренде</t>
  </si>
  <si>
    <t>Краткосрочные обязательства по договорам покупателями</t>
  </si>
  <si>
    <t>Государственные субсидии</t>
  </si>
  <si>
    <t>Дивиденды к оплате</t>
  </si>
  <si>
    <t>Итого краткосрочных обязательств (сумма строк с 210 по 222)</t>
  </si>
  <si>
    <t>Долгосрочные финансовые обязательства, оцениваемые по амортизированной стоимости</t>
  </si>
  <si>
    <t>Долгосрочные финансовые обязательства, оцениваемые по справедливой стоимости через прибыль или убыток</t>
  </si>
  <si>
    <t>Долгосрочные оценочные обязательства</t>
  </si>
  <si>
    <t>Долгосрочная задолженность по аренде</t>
  </si>
  <si>
    <t>Долгосрочные обязательства по договорам с покупателями</t>
  </si>
  <si>
    <t>Итого долгосрочных обязательств (сумма строк с 310 по 321)</t>
  </si>
  <si>
    <t>Компоненты прочего совокупного дохода</t>
  </si>
  <si>
    <t>Прочий капитал</t>
  </si>
  <si>
    <t>Итого капитал, относимый на собственников (сумма строк с 410 по 415)</t>
  </si>
  <si>
    <t>тыс.тенге</t>
  </si>
  <si>
    <t>Итого: Увеличение +/- уменьшение денежных средств (стр. 030 +/- стр. 060 +/- стр. 090)</t>
  </si>
  <si>
    <t>Остаток на 31 декабря 2018г.</t>
  </si>
  <si>
    <t xml:space="preserve">Остаток на 31 декабря 2019г. </t>
  </si>
  <si>
    <t>Нераспределенная прибыль</t>
  </si>
  <si>
    <r>
      <t xml:space="preserve">Наименование: </t>
    </r>
    <r>
      <rPr>
        <b/>
        <sz val="9"/>
        <rFont val="Times New Roman"/>
        <family val="1"/>
      </rPr>
      <t>Товарищество с ограниченной ответственностью "AgroFinance"</t>
    </r>
  </si>
  <si>
    <r>
      <t xml:space="preserve">Вид деятельности: </t>
    </r>
    <r>
      <rPr>
        <b/>
        <sz val="9"/>
        <rFont val="Times New Roman"/>
        <family val="1"/>
      </rPr>
      <t>Смешанное сельское хозяйство</t>
    </r>
  </si>
  <si>
    <r>
      <t>Субъект предпринимательства:</t>
    </r>
    <r>
      <rPr>
        <b/>
        <sz val="9"/>
        <color indexed="8"/>
        <rFont val="Times New Roman"/>
        <family val="1"/>
      </rPr>
      <t xml:space="preserve"> Малый</t>
    </r>
  </si>
  <si>
    <r>
      <t xml:space="preserve">Тип отчета: </t>
    </r>
    <r>
      <rPr>
        <b/>
        <sz val="9"/>
        <color indexed="8"/>
        <rFont val="Times New Roman"/>
        <family val="1"/>
      </rPr>
      <t>Не консолидированный</t>
    </r>
  </si>
  <si>
    <r>
      <t xml:space="preserve">Вид деятельности организации: </t>
    </r>
    <r>
      <rPr>
        <b/>
        <sz val="9"/>
        <color indexed="8"/>
        <rFont val="Times New Roman"/>
        <family val="1"/>
      </rPr>
      <t>Смешанное сельское хозяйство</t>
    </r>
  </si>
  <si>
    <r>
      <t xml:space="preserve">Наименование организации: </t>
    </r>
    <r>
      <rPr>
        <b/>
        <sz val="9"/>
        <color indexed="8"/>
        <rFont val="Times New Roman"/>
        <family val="1"/>
      </rPr>
      <t>Товарищество с ограниченной ответственностью "AgroFinance"</t>
    </r>
  </si>
  <si>
    <t>Руководитель:                                   Пасков И.С.</t>
  </si>
  <si>
    <r>
      <t xml:space="preserve">Юридический адрес (организации): </t>
    </r>
    <r>
      <rPr>
        <b/>
        <sz val="9"/>
        <color indexed="8"/>
        <rFont val="Times New Roman"/>
        <family val="1"/>
      </rPr>
      <t>Казахстан, 050007, г.Алматы, Медеуский район, улица Тажбенова, дом 25</t>
    </r>
  </si>
  <si>
    <r>
      <t xml:space="preserve">Юридический адрес, БИН: </t>
    </r>
    <r>
      <rPr>
        <b/>
        <sz val="9"/>
        <rFont val="Times New Roman"/>
        <family val="1"/>
      </rPr>
      <t>Казахстан, 050007, г.Алматы, Медеуский район, улица Тажбенова, дом 25, 150840002649</t>
    </r>
  </si>
  <si>
    <t>по состоянию на 31.12.2019</t>
  </si>
  <si>
    <r>
      <t>Среднегодовая численность работников: 4</t>
    </r>
    <r>
      <rPr>
        <b/>
        <sz val="9"/>
        <color indexed="8"/>
        <rFont val="Times New Roman"/>
        <family val="1"/>
      </rPr>
      <t xml:space="preserve"> человек</t>
    </r>
  </si>
  <si>
    <t>Главный бухгалтер:                       Иманбаева Г.Ж.</t>
  </si>
  <si>
    <t>Главный бухгалтер:                         Иманбаева Г.Ж.</t>
  </si>
  <si>
    <t>Главный бухгалтер:                     Иманбаева Г.Ж.</t>
  </si>
  <si>
    <r>
      <t>Среднегодовая численность работников: 4</t>
    </r>
    <r>
      <rPr>
        <b/>
        <sz val="9"/>
        <rFont val="Times New Roman"/>
        <family val="1"/>
      </rPr>
      <t xml:space="preserve"> человек</t>
    </r>
  </si>
  <si>
    <t>Чистый прибыль/убыток за 2018г.</t>
  </si>
  <si>
    <t>Чистый прибыль/убыток за 2019г.</t>
  </si>
  <si>
    <t>Остаток на 31 декабря 2017г.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</si>
</sst>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,"/>
    <numFmt numFmtId="169" formatCode="[=0]&quot;-&quot;;General"/>
    <numFmt numFmtId="170" formatCode="0,"/>
    <numFmt numFmtId="171" formatCode="[=-2665310.18]&quot;(2 665)&quot;;General"/>
    <numFmt numFmtId="172" formatCode="[=-248710418.95]&quot;(248 710)&quot;;General"/>
    <numFmt numFmtId="173" formatCode="[=-337900800]&quot;(337 901)&quot;;General"/>
    <numFmt numFmtId="174" formatCode="[=-749061077.52]&quot;(749 061)&quot;;General"/>
    <numFmt numFmtId="175" formatCode="[=-2528607.95]&quot;(2 529)&quot;;General"/>
    <numFmt numFmtId="176" formatCode="[=-7475082.48]&quot;(7 475)&quot;;General"/>
    <numFmt numFmtId="177" formatCode="000"/>
    <numFmt numFmtId="178" formatCode="[=-743350.6]&quot;(743)&quot;;General"/>
    <numFmt numFmtId="179" formatCode="[=-434936705.62]&quot;(434 937)&quot;;General"/>
    <numFmt numFmtId="180" formatCode="[=-435680056.22]&quot;(435 680)&quot;;General"/>
    <numFmt numFmtId="181" formatCode="[=-131986856.22]&quot;(131 987)&quot;;General"/>
    <numFmt numFmtId="182" formatCode="_(* #,##0_);_(* \(#,##0\);_(* &quot;-&quot;??_);_(@_)"/>
    <numFmt numFmtId="183" formatCode="#,##0\ &quot;₽&quot;"/>
    <numFmt numFmtId="184" formatCode="_-* #,##0.0_-;\-* #,##0.0_-;_-* &quot;-&quot;??_-;_-@_-"/>
    <numFmt numFmtId="185" formatCode="_-* #,##0_-;\-* #,##0_-;_-* &quot;-&quot;??_-;_-@_-"/>
    <numFmt numFmtId="186" formatCode="#,##0.0"/>
    <numFmt numFmtId="187" formatCode="#,##0_ ;\-#,##0\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42">
    <xf numFmtId="0" fontId="0" fillId="0" borderId="0" xfId="0" applyFont="1" applyAlignment="1">
      <alignment/>
    </xf>
    <xf numFmtId="0" fontId="1" fillId="33" borderId="0" xfId="0" applyFont="1" applyFill="1" applyAlignment="1">
      <alignment horizontal="left" wrapText="1"/>
    </xf>
    <xf numFmtId="0" fontId="2" fillId="33" borderId="10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/>
    </xf>
    <xf numFmtId="3" fontId="6" fillId="0" borderId="11" xfId="0" applyNumberFormat="1" applyFont="1" applyFill="1" applyBorder="1" applyAlignment="1">
      <alignment horizontal="right" vertical="center"/>
    </xf>
    <xf numFmtId="3" fontId="5" fillId="0" borderId="11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/>
    </xf>
    <xf numFmtId="0" fontId="9" fillId="0" borderId="12" xfId="0" applyFont="1" applyFill="1" applyBorder="1" applyAlignment="1">
      <alignment horizontal="left" wrapText="1" indent="1"/>
    </xf>
    <xf numFmtId="0" fontId="5" fillId="0" borderId="12" xfId="0" applyFont="1" applyFill="1" applyBorder="1" applyAlignment="1">
      <alignment horizontal="left" wrapText="1" indent="1"/>
    </xf>
    <xf numFmtId="4" fontId="9" fillId="0" borderId="0" xfId="0" applyNumberFormat="1" applyFont="1" applyFill="1" applyAlignment="1">
      <alignment/>
    </xf>
    <xf numFmtId="0" fontId="6" fillId="0" borderId="12" xfId="0" applyFont="1" applyFill="1" applyBorder="1" applyAlignment="1">
      <alignment horizontal="justify" wrapText="1"/>
    </xf>
    <xf numFmtId="4" fontId="43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7" fillId="0" borderId="12" xfId="0" applyFont="1" applyFill="1" applyBorder="1" applyAlignment="1">
      <alignment/>
    </xf>
    <xf numFmtId="0" fontId="6" fillId="0" borderId="12" xfId="0" applyFont="1" applyFill="1" applyBorder="1" applyAlignment="1">
      <alignment horizontal="left" wrapText="1" indent="1"/>
    </xf>
    <xf numFmtId="4" fontId="6" fillId="0" borderId="0" xfId="0" applyNumberFormat="1" applyFont="1" applyFill="1" applyAlignment="1">
      <alignment/>
    </xf>
    <xf numFmtId="0" fontId="6" fillId="0" borderId="0" xfId="0" applyFont="1" applyFill="1" applyBorder="1" applyAlignment="1">
      <alignment horizontal="justify" wrapText="1"/>
    </xf>
    <xf numFmtId="3" fontId="5" fillId="0" borderId="0" xfId="0" applyNumberFormat="1" applyFont="1" applyFill="1" applyBorder="1" applyAlignment="1">
      <alignment wrapText="1"/>
    </xf>
    <xf numFmtId="0" fontId="43" fillId="0" borderId="0" xfId="0" applyFont="1" applyFill="1" applyBorder="1" applyAlignment="1">
      <alignment/>
    </xf>
    <xf numFmtId="0" fontId="44" fillId="0" borderId="0" xfId="0" applyFont="1" applyFill="1" applyAlignment="1">
      <alignment/>
    </xf>
    <xf numFmtId="4" fontId="44" fillId="0" borderId="0" xfId="0" applyNumberFormat="1" applyFont="1" applyFill="1" applyAlignment="1">
      <alignment/>
    </xf>
    <xf numFmtId="0" fontId="9" fillId="4" borderId="12" xfId="0" applyFont="1" applyFill="1" applyBorder="1" applyAlignment="1">
      <alignment horizontal="left" wrapText="1" indent="1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right" wrapText="1"/>
    </xf>
    <xf numFmtId="0" fontId="6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right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left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right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4" fontId="2" fillId="0" borderId="10" xfId="0" applyNumberFormat="1" applyFont="1" applyFill="1" applyBorder="1" applyAlignment="1">
      <alignment horizontal="right" vertical="center" wrapText="1"/>
    </xf>
    <xf numFmtId="3" fontId="3" fillId="0" borderId="10" xfId="0" applyNumberFormat="1" applyFont="1" applyFill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185" fontId="2" fillId="0" borderId="10" xfId="58" applyNumberFormat="1" applyFont="1" applyFill="1" applyBorder="1" applyAlignment="1">
      <alignment horizontal="right" vertical="center" wrapText="1"/>
    </xf>
    <xf numFmtId="0" fontId="3" fillId="0" borderId="13" xfId="0" applyFont="1" applyFill="1" applyBorder="1" applyAlignment="1">
      <alignment horizontal="left" wrapText="1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wrapText="1"/>
    </xf>
    <xf numFmtId="0" fontId="1" fillId="33" borderId="0" xfId="0" applyFont="1" applyFill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2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right" vertical="center" wrapText="1"/>
    </xf>
    <xf numFmtId="4" fontId="1" fillId="0" borderId="0" xfId="0" applyNumberFormat="1" applyFont="1" applyFill="1" applyAlignment="1">
      <alignment horizontal="left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righ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center" vertical="center" wrapText="1"/>
    </xf>
    <xf numFmtId="4" fontId="3" fillId="0" borderId="15" xfId="0" applyNumberFormat="1" applyFont="1" applyFill="1" applyBorder="1" applyAlignment="1">
      <alignment horizontal="right" vertical="center" wrapText="1"/>
    </xf>
    <xf numFmtId="0" fontId="3" fillId="0" borderId="16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vertical="center" wrapText="1"/>
    </xf>
    <xf numFmtId="0" fontId="43" fillId="0" borderId="0" xfId="0" applyFont="1" applyAlignment="1">
      <alignment horizontal="left"/>
    </xf>
    <xf numFmtId="0" fontId="5" fillId="0" borderId="0" xfId="0" applyFont="1" applyAlignment="1">
      <alignment horizontal="center" vertical="center"/>
    </xf>
    <xf numFmtId="0" fontId="43" fillId="0" borderId="0" xfId="0" applyFont="1" applyAlignment="1">
      <alignment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6" fillId="0" borderId="19" xfId="0" applyFont="1" applyBorder="1" applyAlignment="1">
      <alignment horizontal="center" vertical="center" wrapText="1"/>
    </xf>
    <xf numFmtId="1" fontId="6" fillId="0" borderId="11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right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right" vertical="center"/>
    </xf>
    <xf numFmtId="1" fontId="5" fillId="0" borderId="11" xfId="0" applyNumberFormat="1" applyFont="1" applyBorder="1" applyAlignment="1">
      <alignment horizontal="center" vertical="center"/>
    </xf>
    <xf numFmtId="169" fontId="5" fillId="0" borderId="11" xfId="0" applyNumberFormat="1" applyFont="1" applyBorder="1" applyAlignment="1">
      <alignment horizontal="right" vertical="center"/>
    </xf>
    <xf numFmtId="1" fontId="5" fillId="0" borderId="11" xfId="0" applyNumberFormat="1" applyFont="1" applyBorder="1" applyAlignment="1">
      <alignment horizontal="center" vertical="top" wrapText="1"/>
    </xf>
    <xf numFmtId="0" fontId="43" fillId="0" borderId="0" xfId="0" applyFont="1" applyAlignment="1">
      <alignment horizontal="left" vertical="top" wrapText="1"/>
    </xf>
    <xf numFmtId="169" fontId="5" fillId="0" borderId="11" xfId="0" applyNumberFormat="1" applyFont="1" applyBorder="1" applyAlignment="1">
      <alignment horizontal="right" vertical="top" wrapText="1"/>
    </xf>
    <xf numFmtId="1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wrapText="1"/>
    </xf>
    <xf numFmtId="0" fontId="6" fillId="0" borderId="19" xfId="0" applyFont="1" applyBorder="1" applyAlignment="1">
      <alignment horizontal="center" vertical="center"/>
    </xf>
    <xf numFmtId="187" fontId="6" fillId="0" borderId="11" xfId="58" applyNumberFormat="1" applyFont="1" applyBorder="1" applyAlignment="1">
      <alignment horizontal="right" vertical="center"/>
    </xf>
    <xf numFmtId="187" fontId="5" fillId="0" borderId="11" xfId="58" applyNumberFormat="1" applyFont="1" applyBorder="1" applyAlignment="1">
      <alignment horizontal="right" vertical="center"/>
    </xf>
    <xf numFmtId="187" fontId="6" fillId="34" borderId="11" xfId="58" applyNumberFormat="1" applyFont="1" applyFill="1" applyBorder="1" applyAlignment="1">
      <alignment horizontal="right" vertical="center"/>
    </xf>
    <xf numFmtId="0" fontId="6" fillId="0" borderId="12" xfId="0" applyFont="1" applyFill="1" applyBorder="1" applyAlignment="1">
      <alignment horizontal="right" vertical="center" wrapText="1"/>
    </xf>
    <xf numFmtId="182" fontId="5" fillId="0" borderId="12" xfId="0" applyNumberFormat="1" applyFont="1" applyFill="1" applyBorder="1" applyAlignment="1">
      <alignment horizontal="right" vertical="center" wrapText="1"/>
    </xf>
    <xf numFmtId="182" fontId="6" fillId="0" borderId="12" xfId="0" applyNumberFormat="1" applyFont="1" applyFill="1" applyBorder="1" applyAlignment="1">
      <alignment horizontal="right" vertical="center" wrapText="1"/>
    </xf>
    <xf numFmtId="0" fontId="5" fillId="0" borderId="20" xfId="0" applyFont="1" applyBorder="1" applyAlignment="1">
      <alignment horizontal="left" vertical="top"/>
    </xf>
    <xf numFmtId="0" fontId="5" fillId="0" borderId="20" xfId="0" applyFont="1" applyBorder="1" applyAlignment="1">
      <alignment horizontal="left" vertical="center" indent="5"/>
    </xf>
    <xf numFmtId="0" fontId="5" fillId="0" borderId="11" xfId="0" applyFont="1" applyBorder="1" applyAlignment="1">
      <alignment horizontal="left" vertical="center" indent="5"/>
    </xf>
    <xf numFmtId="0" fontId="5" fillId="0" borderId="20" xfId="0" applyFont="1" applyBorder="1" applyAlignment="1">
      <alignment horizontal="left" vertical="center" wrapText="1" indent="5"/>
    </xf>
    <xf numFmtId="0" fontId="5" fillId="0" borderId="20" xfId="0" applyFont="1" applyBorder="1" applyAlignment="1">
      <alignment horizontal="left" vertical="top" wrapText="1" indent="5"/>
    </xf>
    <xf numFmtId="0" fontId="5" fillId="0" borderId="11" xfId="0" applyFont="1" applyBorder="1" applyAlignment="1">
      <alignment horizontal="left" vertical="top"/>
    </xf>
    <xf numFmtId="0" fontId="5" fillId="0" borderId="11" xfId="0" applyFont="1" applyBorder="1" applyAlignment="1">
      <alignment horizontal="left" vertical="top" wrapText="1" indent="5"/>
    </xf>
    <xf numFmtId="0" fontId="5" fillId="0" borderId="11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2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 wrapText="1"/>
    </xf>
    <xf numFmtId="3" fontId="3" fillId="33" borderId="10" xfId="0" applyNumberFormat="1" applyFont="1" applyFill="1" applyBorder="1" applyAlignment="1">
      <alignment horizontal="right" vertical="center" wrapText="1"/>
    </xf>
    <xf numFmtId="3" fontId="5" fillId="0" borderId="11" xfId="0" applyNumberFormat="1" applyFont="1" applyBorder="1" applyAlignment="1">
      <alignment horizontal="right" vertical="center"/>
    </xf>
    <xf numFmtId="3" fontId="5" fillId="0" borderId="11" xfId="0" applyNumberFormat="1" applyFont="1" applyBorder="1" applyAlignment="1">
      <alignment horizontal="right" vertical="top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wrapText="1"/>
    </xf>
    <xf numFmtId="0" fontId="3" fillId="0" borderId="13" xfId="0" applyFont="1" applyFill="1" applyBorder="1" applyAlignment="1">
      <alignment horizontal="left" wrapText="1"/>
    </xf>
    <xf numFmtId="0" fontId="3" fillId="0" borderId="23" xfId="0" applyFont="1" applyFill="1" applyBorder="1" applyAlignment="1">
      <alignment horizontal="left" wrapText="1"/>
    </xf>
    <xf numFmtId="0" fontId="3" fillId="0" borderId="0" xfId="0" applyFont="1" applyFill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left" vertical="top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wrapText="1"/>
    </xf>
    <xf numFmtId="0" fontId="4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right" wrapText="1"/>
    </xf>
    <xf numFmtId="0" fontId="6" fillId="0" borderId="19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43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/>
    </xf>
    <xf numFmtId="3" fontId="1" fillId="0" borderId="0" xfId="0" applyNumberFormat="1" applyFont="1" applyFill="1" applyAlignment="1">
      <alignment horizontal="left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3"/>
  <sheetViews>
    <sheetView tabSelected="1" zoomScalePageLayoutView="0" workbookViewId="0" topLeftCell="A1">
      <selection activeCell="I9" sqref="I9"/>
    </sheetView>
  </sheetViews>
  <sheetFormatPr defaultColWidth="9.140625" defaultRowHeight="15"/>
  <cols>
    <col min="1" max="1" width="25.57421875" style="47" customWidth="1"/>
    <col min="2" max="2" width="29.00390625" style="47" customWidth="1"/>
    <col min="3" max="3" width="9.421875" style="47" customWidth="1"/>
    <col min="4" max="4" width="15.28125" style="47" customWidth="1"/>
    <col min="5" max="5" width="15.421875" style="47" customWidth="1"/>
    <col min="6" max="6" width="9.140625" style="32" customWidth="1"/>
    <col min="7" max="7" width="9.421875" style="32" bestFit="1" customWidth="1"/>
    <col min="8" max="16384" width="9.140625" style="32" customWidth="1"/>
  </cols>
  <sheetData>
    <row r="1" spans="1:5" ht="12" customHeight="1">
      <c r="A1" s="125" t="s">
        <v>164</v>
      </c>
      <c r="B1" s="125"/>
      <c r="C1" s="125"/>
      <c r="D1" s="125"/>
      <c r="E1" s="125"/>
    </row>
    <row r="2" spans="1:5" ht="12" customHeight="1">
      <c r="A2" s="125" t="s">
        <v>165</v>
      </c>
      <c r="B2" s="125"/>
      <c r="C2" s="125"/>
      <c r="D2" s="125"/>
      <c r="E2" s="125"/>
    </row>
    <row r="3" spans="1:5" ht="12" customHeight="1">
      <c r="A3" s="125" t="s">
        <v>166</v>
      </c>
      <c r="B3" s="125"/>
      <c r="C3" s="125"/>
      <c r="D3" s="125"/>
      <c r="E3" s="125"/>
    </row>
    <row r="4" spans="1:5" ht="12" customHeight="1">
      <c r="A4" s="125" t="s">
        <v>167</v>
      </c>
      <c r="B4" s="125"/>
      <c r="C4" s="125"/>
      <c r="D4" s="125"/>
      <c r="E4" s="125"/>
    </row>
    <row r="5" spans="1:5" ht="12" customHeight="1">
      <c r="A5" s="113" t="s">
        <v>0</v>
      </c>
      <c r="B5" s="113"/>
      <c r="C5" s="113"/>
      <c r="D5" s="113"/>
      <c r="E5" s="113"/>
    </row>
    <row r="6" spans="1:5" ht="12" customHeight="1">
      <c r="A6" s="125" t="s">
        <v>1</v>
      </c>
      <c r="B6" s="125"/>
      <c r="C6" s="125"/>
      <c r="D6" s="125"/>
      <c r="E6" s="125"/>
    </row>
    <row r="7" spans="1:5" ht="12" customHeight="1">
      <c r="A7" s="119" t="s">
        <v>212</v>
      </c>
      <c r="B7" s="113"/>
      <c r="C7" s="113"/>
      <c r="D7" s="113"/>
      <c r="E7" s="113"/>
    </row>
    <row r="8" spans="1:5" ht="12" customHeight="1">
      <c r="A8" s="119" t="s">
        <v>211</v>
      </c>
      <c r="B8" s="113"/>
      <c r="C8" s="113"/>
      <c r="D8" s="113"/>
      <c r="E8" s="113"/>
    </row>
    <row r="9" spans="1:5" ht="12" customHeight="1">
      <c r="A9" s="119" t="s">
        <v>210</v>
      </c>
      <c r="B9" s="113"/>
      <c r="C9" s="113"/>
      <c r="D9" s="113"/>
      <c r="E9" s="113"/>
    </row>
    <row r="10" spans="1:5" ht="12" customHeight="1">
      <c r="A10" s="119" t="s">
        <v>217</v>
      </c>
      <c r="B10" s="113"/>
      <c r="C10" s="113"/>
      <c r="D10" s="113"/>
      <c r="E10" s="113"/>
    </row>
    <row r="11" spans="1:5" ht="12" customHeight="1">
      <c r="A11" s="119" t="s">
        <v>209</v>
      </c>
      <c r="B11" s="113"/>
      <c r="C11" s="113"/>
      <c r="D11" s="113"/>
      <c r="E11" s="113"/>
    </row>
    <row r="12" spans="1:5" ht="14.25" customHeight="1">
      <c r="A12" s="122" t="s">
        <v>214</v>
      </c>
      <c r="B12" s="122"/>
      <c r="C12" s="122"/>
      <c r="D12" s="122"/>
      <c r="E12" s="122"/>
    </row>
    <row r="13" spans="1:5" ht="12.75" customHeight="1">
      <c r="A13" s="31" t="s">
        <v>0</v>
      </c>
      <c r="B13" s="31" t="s">
        <v>0</v>
      </c>
      <c r="C13" s="30" t="s">
        <v>0</v>
      </c>
      <c r="D13" s="30" t="s">
        <v>0</v>
      </c>
      <c r="E13" s="29" t="s">
        <v>0</v>
      </c>
    </row>
    <row r="14" spans="1:5" ht="12" customHeight="1">
      <c r="A14" s="120" t="s">
        <v>168</v>
      </c>
      <c r="B14" s="120"/>
      <c r="C14" s="120"/>
      <c r="D14" s="120"/>
      <c r="E14" s="120"/>
    </row>
    <row r="15" spans="1:5" ht="14.25" customHeight="1">
      <c r="A15" s="121" t="s">
        <v>216</v>
      </c>
      <c r="B15" s="121"/>
      <c r="C15" s="121"/>
      <c r="D15" s="121"/>
      <c r="E15" s="121"/>
    </row>
    <row r="16" spans="1:5" ht="12" customHeight="1">
      <c r="A16" s="30" t="s">
        <v>0</v>
      </c>
      <c r="B16" s="30" t="s">
        <v>0</v>
      </c>
      <c r="C16" s="30" t="s">
        <v>0</v>
      </c>
      <c r="D16" s="30" t="s">
        <v>0</v>
      </c>
      <c r="E16" s="29" t="s">
        <v>2</v>
      </c>
    </row>
    <row r="17" spans="1:5" s="48" customFormat="1" ht="41.25" customHeight="1">
      <c r="A17" s="123" t="s">
        <v>3</v>
      </c>
      <c r="B17" s="124"/>
      <c r="C17" s="2" t="s">
        <v>4</v>
      </c>
      <c r="D17" s="50" t="s">
        <v>5</v>
      </c>
      <c r="E17" s="50" t="s">
        <v>6</v>
      </c>
    </row>
    <row r="18" spans="1:5" ht="12" customHeight="1">
      <c r="A18" s="116" t="s">
        <v>7</v>
      </c>
      <c r="B18" s="117"/>
      <c r="C18" s="117"/>
      <c r="D18" s="117"/>
      <c r="E18" s="118"/>
    </row>
    <row r="19" spans="1:5" ht="14.25" customHeight="1">
      <c r="A19" s="108" t="s">
        <v>8</v>
      </c>
      <c r="B19" s="109"/>
      <c r="C19" s="34" t="s">
        <v>0</v>
      </c>
      <c r="D19" s="35" t="s">
        <v>0</v>
      </c>
      <c r="E19" s="35" t="s">
        <v>0</v>
      </c>
    </row>
    <row r="20" spans="1:5" ht="12" customHeight="1">
      <c r="A20" s="114" t="s">
        <v>9</v>
      </c>
      <c r="B20" s="115"/>
      <c r="C20" s="36" t="s">
        <v>10</v>
      </c>
      <c r="D20" s="37">
        <v>5078</v>
      </c>
      <c r="E20" s="105">
        <v>54078</v>
      </c>
    </row>
    <row r="21" spans="1:5" ht="12" customHeight="1">
      <c r="A21" s="114" t="s">
        <v>169</v>
      </c>
      <c r="B21" s="115"/>
      <c r="C21" s="36" t="s">
        <v>11</v>
      </c>
      <c r="D21" s="37"/>
      <c r="E21" s="37"/>
    </row>
    <row r="22" spans="1:5" ht="12" customHeight="1">
      <c r="A22" s="114" t="s">
        <v>170</v>
      </c>
      <c r="B22" s="115"/>
      <c r="C22" s="36" t="s">
        <v>12</v>
      </c>
      <c r="D22" s="37"/>
      <c r="E22" s="37"/>
    </row>
    <row r="23" spans="1:5" ht="12" customHeight="1">
      <c r="A23" s="114" t="s">
        <v>171</v>
      </c>
      <c r="B23" s="115"/>
      <c r="C23" s="36" t="s">
        <v>13</v>
      </c>
      <c r="D23" s="37">
        <v>12548</v>
      </c>
      <c r="E23" s="105">
        <v>11894</v>
      </c>
    </row>
    <row r="24" spans="1:5" ht="12" customHeight="1">
      <c r="A24" s="114" t="s">
        <v>172</v>
      </c>
      <c r="B24" s="115"/>
      <c r="C24" s="36" t="s">
        <v>14</v>
      </c>
      <c r="D24" s="37"/>
      <c r="E24" s="105"/>
    </row>
    <row r="25" spans="1:5" ht="10.5" customHeight="1">
      <c r="A25" s="114" t="s">
        <v>15</v>
      </c>
      <c r="B25" s="115"/>
      <c r="C25" s="36" t="s">
        <v>16</v>
      </c>
      <c r="D25" s="37">
        <v>5</v>
      </c>
      <c r="E25" s="105">
        <v>400051</v>
      </c>
    </row>
    <row r="26" spans="1:5" ht="12" customHeight="1">
      <c r="A26" s="114" t="s">
        <v>17</v>
      </c>
      <c r="B26" s="115"/>
      <c r="C26" s="36" t="s">
        <v>18</v>
      </c>
      <c r="D26" s="37">
        <v>489</v>
      </c>
      <c r="E26" s="105">
        <v>338027</v>
      </c>
    </row>
    <row r="27" spans="1:5" ht="12" customHeight="1">
      <c r="A27" s="114" t="s">
        <v>173</v>
      </c>
      <c r="B27" s="115"/>
      <c r="C27" s="36" t="s">
        <v>20</v>
      </c>
      <c r="D27" s="37"/>
      <c r="E27" s="37"/>
    </row>
    <row r="28" spans="1:5" ht="12" customHeight="1">
      <c r="A28" s="114" t="s">
        <v>174</v>
      </c>
      <c r="B28" s="115"/>
      <c r="C28" s="36" t="s">
        <v>22</v>
      </c>
      <c r="D28" s="37"/>
      <c r="E28" s="37"/>
    </row>
    <row r="29" spans="1:5" ht="12" customHeight="1">
      <c r="A29" s="114" t="s">
        <v>19</v>
      </c>
      <c r="B29" s="115"/>
      <c r="C29" s="36" t="s">
        <v>24</v>
      </c>
      <c r="D29" s="37"/>
      <c r="E29" s="37"/>
    </row>
    <row r="30" spans="1:5" ht="12" customHeight="1">
      <c r="A30" s="114" t="s">
        <v>21</v>
      </c>
      <c r="B30" s="115"/>
      <c r="C30" s="36" t="s">
        <v>76</v>
      </c>
      <c r="D30" s="37"/>
      <c r="E30" s="37"/>
    </row>
    <row r="31" spans="1:5" ht="12" customHeight="1">
      <c r="A31" s="114" t="s">
        <v>32</v>
      </c>
      <c r="B31" s="115"/>
      <c r="C31" s="36" t="s">
        <v>78</v>
      </c>
      <c r="D31" s="37"/>
      <c r="E31" s="37"/>
    </row>
    <row r="32" spans="1:5" ht="12" customHeight="1">
      <c r="A32" s="114" t="s">
        <v>23</v>
      </c>
      <c r="B32" s="115"/>
      <c r="C32" s="36" t="s">
        <v>80</v>
      </c>
      <c r="D32" s="37">
        <v>400283</v>
      </c>
      <c r="E32" s="105">
        <v>119</v>
      </c>
    </row>
    <row r="33" spans="1:7" ht="12" customHeight="1">
      <c r="A33" s="108" t="s">
        <v>175</v>
      </c>
      <c r="B33" s="109"/>
      <c r="C33" s="38">
        <v>100</v>
      </c>
      <c r="D33" s="39">
        <f>SUM(D20:D32)</f>
        <v>418403</v>
      </c>
      <c r="E33" s="39">
        <f>SUM(E20:E32)</f>
        <v>804169</v>
      </c>
      <c r="G33" s="139"/>
    </row>
    <row r="34" spans="1:5" ht="12" customHeight="1">
      <c r="A34" s="114" t="s">
        <v>25</v>
      </c>
      <c r="B34" s="115"/>
      <c r="C34" s="34">
        <v>101</v>
      </c>
      <c r="D34" s="37"/>
      <c r="E34" s="37"/>
    </row>
    <row r="35" spans="1:5" ht="12" customHeight="1">
      <c r="A35" s="108" t="s">
        <v>26</v>
      </c>
      <c r="B35" s="109"/>
      <c r="C35" s="38" t="s">
        <v>0</v>
      </c>
      <c r="D35" s="40"/>
      <c r="E35" s="40"/>
    </row>
    <row r="36" spans="1:5" ht="12" customHeight="1">
      <c r="A36" s="114" t="s">
        <v>176</v>
      </c>
      <c r="B36" s="115"/>
      <c r="C36" s="34">
        <v>110</v>
      </c>
      <c r="D36" s="37"/>
      <c r="E36" s="37"/>
    </row>
    <row r="37" spans="1:5" ht="24" customHeight="1">
      <c r="A37" s="114" t="s">
        <v>177</v>
      </c>
      <c r="B37" s="115"/>
      <c r="C37" s="34">
        <v>111</v>
      </c>
      <c r="D37" s="37"/>
      <c r="E37" s="37"/>
    </row>
    <row r="38" spans="1:5" ht="12" customHeight="1">
      <c r="A38" s="114" t="s">
        <v>178</v>
      </c>
      <c r="B38" s="115"/>
      <c r="C38" s="34">
        <v>112</v>
      </c>
      <c r="D38" s="37"/>
      <c r="E38" s="37"/>
    </row>
    <row r="39" spans="1:5" ht="12" customHeight="1">
      <c r="A39" s="114" t="s">
        <v>179</v>
      </c>
      <c r="B39" s="115"/>
      <c r="C39" s="34">
        <v>113</v>
      </c>
      <c r="D39" s="37"/>
      <c r="E39" s="37"/>
    </row>
    <row r="40" spans="1:5" ht="13.5" customHeight="1">
      <c r="A40" s="114" t="s">
        <v>180</v>
      </c>
      <c r="B40" s="115"/>
      <c r="C40" s="34">
        <v>114</v>
      </c>
      <c r="D40" s="37"/>
      <c r="E40" s="37"/>
    </row>
    <row r="41" spans="1:5" ht="12" customHeight="1">
      <c r="A41" s="114" t="s">
        <v>29</v>
      </c>
      <c r="B41" s="115"/>
      <c r="C41" s="34">
        <v>115</v>
      </c>
      <c r="D41" s="37">
        <v>1429164</v>
      </c>
      <c r="E41" s="37">
        <v>1429164</v>
      </c>
    </row>
    <row r="42" spans="1:5" ht="12" customHeight="1">
      <c r="A42" s="114" t="s">
        <v>27</v>
      </c>
      <c r="B42" s="115"/>
      <c r="C42" s="34">
        <v>116</v>
      </c>
      <c r="D42" s="37"/>
      <c r="E42" s="37"/>
    </row>
    <row r="43" spans="1:5" ht="12" customHeight="1">
      <c r="A43" s="114" t="s">
        <v>28</v>
      </c>
      <c r="B43" s="115"/>
      <c r="C43" s="34">
        <v>117</v>
      </c>
      <c r="D43" s="37"/>
      <c r="E43" s="37"/>
    </row>
    <row r="44" spans="1:5" ht="12" customHeight="1">
      <c r="A44" s="114" t="s">
        <v>181</v>
      </c>
      <c r="B44" s="115"/>
      <c r="C44" s="34">
        <v>118</v>
      </c>
      <c r="D44" s="37"/>
      <c r="E44" s="37"/>
    </row>
    <row r="45" spans="1:5" ht="12" customHeight="1">
      <c r="A45" s="114" t="s">
        <v>182</v>
      </c>
      <c r="B45" s="115"/>
      <c r="C45" s="34">
        <v>119</v>
      </c>
      <c r="D45" s="37"/>
      <c r="E45" s="37"/>
    </row>
    <row r="46" spans="1:5" ht="12" customHeight="1">
      <c r="A46" s="114" t="s">
        <v>30</v>
      </c>
      <c r="B46" s="115"/>
      <c r="C46" s="34">
        <v>120</v>
      </c>
      <c r="D46" s="37"/>
      <c r="E46" s="37"/>
    </row>
    <row r="47" spans="1:5" ht="12" customHeight="1">
      <c r="A47" s="114" t="s">
        <v>31</v>
      </c>
      <c r="B47" s="115"/>
      <c r="C47" s="34">
        <v>121</v>
      </c>
      <c r="D47" s="37">
        <v>164054</v>
      </c>
      <c r="E47" s="37">
        <v>164054</v>
      </c>
    </row>
    <row r="48" spans="1:5" ht="12" customHeight="1">
      <c r="A48" s="114" t="s">
        <v>183</v>
      </c>
      <c r="B48" s="115"/>
      <c r="C48" s="34">
        <v>122</v>
      </c>
      <c r="D48" s="37"/>
      <c r="E48" s="37"/>
    </row>
    <row r="49" spans="1:5" ht="12" customHeight="1">
      <c r="A49" s="114" t="s">
        <v>32</v>
      </c>
      <c r="B49" s="115"/>
      <c r="C49" s="34">
        <v>123</v>
      </c>
      <c r="D49" s="37"/>
      <c r="E49" s="37"/>
    </row>
    <row r="50" spans="1:5" ht="12" customHeight="1">
      <c r="A50" s="114" t="s">
        <v>33</v>
      </c>
      <c r="B50" s="115"/>
      <c r="C50" s="34">
        <v>124</v>
      </c>
      <c r="D50" s="37"/>
      <c r="E50" s="37"/>
    </row>
    <row r="51" spans="1:5" ht="12" customHeight="1">
      <c r="A51" s="114" t="s">
        <v>34</v>
      </c>
      <c r="B51" s="115"/>
      <c r="C51" s="34">
        <v>125</v>
      </c>
      <c r="D51" s="37"/>
      <c r="E51" s="37"/>
    </row>
    <row r="52" spans="1:5" ht="12" customHeight="1">
      <c r="A52" s="114" t="s">
        <v>35</v>
      </c>
      <c r="B52" s="115"/>
      <c r="C52" s="34">
        <v>126</v>
      </c>
      <c r="D52" s="37"/>
      <c r="E52" s="37"/>
    </row>
    <row r="53" spans="1:5" ht="12" customHeight="1">
      <c r="A53" s="114" t="s">
        <v>36</v>
      </c>
      <c r="B53" s="115"/>
      <c r="C53" s="34">
        <v>127</v>
      </c>
      <c r="D53" s="37"/>
      <c r="E53" s="37"/>
    </row>
    <row r="54" spans="1:5" ht="12" customHeight="1">
      <c r="A54" s="108" t="s">
        <v>184</v>
      </c>
      <c r="B54" s="109"/>
      <c r="C54" s="38">
        <v>200</v>
      </c>
      <c r="D54" s="39">
        <f>SUM(D36:D53)</f>
        <v>1593218</v>
      </c>
      <c r="E54" s="39">
        <f>SUM(E36:E53)</f>
        <v>1593218</v>
      </c>
    </row>
    <row r="55" spans="1:5" ht="12" customHeight="1">
      <c r="A55" s="108" t="s">
        <v>37</v>
      </c>
      <c r="B55" s="109"/>
      <c r="C55" s="38" t="s">
        <v>0</v>
      </c>
      <c r="D55" s="39">
        <f>D33+D34+D54</f>
        <v>2011621</v>
      </c>
      <c r="E55" s="39">
        <f>E33+E34+E54</f>
        <v>2397387</v>
      </c>
    </row>
    <row r="56" spans="1:5" ht="12" customHeight="1">
      <c r="A56" s="116" t="s">
        <v>38</v>
      </c>
      <c r="B56" s="117"/>
      <c r="C56" s="117"/>
      <c r="D56" s="117"/>
      <c r="E56" s="118"/>
    </row>
    <row r="57" spans="1:5" ht="12" customHeight="1">
      <c r="A57" s="108" t="s">
        <v>39</v>
      </c>
      <c r="B57" s="109"/>
      <c r="C57" s="38" t="s">
        <v>0</v>
      </c>
      <c r="D57" s="38" t="s">
        <v>0</v>
      </c>
      <c r="E57" s="38" t="s">
        <v>0</v>
      </c>
    </row>
    <row r="58" spans="1:5" ht="12" customHeight="1">
      <c r="A58" s="114" t="s">
        <v>185</v>
      </c>
      <c r="B58" s="115"/>
      <c r="C58" s="34">
        <v>210</v>
      </c>
      <c r="D58" s="37"/>
      <c r="E58" s="37"/>
    </row>
    <row r="59" spans="1:5" ht="12" customHeight="1">
      <c r="A59" s="114" t="s">
        <v>186</v>
      </c>
      <c r="B59" s="115"/>
      <c r="C59" s="34">
        <v>211</v>
      </c>
      <c r="D59" s="37"/>
      <c r="E59" s="37"/>
    </row>
    <row r="60" spans="1:5" ht="12" customHeight="1">
      <c r="A60" s="114" t="s">
        <v>172</v>
      </c>
      <c r="B60" s="115"/>
      <c r="C60" s="34">
        <v>212</v>
      </c>
      <c r="D60" s="37"/>
      <c r="E60" s="37"/>
    </row>
    <row r="61" spans="1:5" ht="12" customHeight="1">
      <c r="A61" s="114" t="s">
        <v>40</v>
      </c>
      <c r="B61" s="115"/>
      <c r="C61" s="34">
        <v>213</v>
      </c>
      <c r="D61" s="37"/>
      <c r="E61" s="105">
        <v>892745</v>
      </c>
    </row>
    <row r="62" spans="1:5" ht="12" customHeight="1">
      <c r="A62" s="114" t="s">
        <v>41</v>
      </c>
      <c r="B62" s="115"/>
      <c r="C62" s="34">
        <v>214</v>
      </c>
      <c r="D62" s="37">
        <v>319672</v>
      </c>
      <c r="E62" s="105">
        <v>347372</v>
      </c>
    </row>
    <row r="63" spans="1:6" ht="12" customHeight="1">
      <c r="A63" s="114" t="s">
        <v>187</v>
      </c>
      <c r="B63" s="115"/>
      <c r="C63" s="34">
        <v>215</v>
      </c>
      <c r="D63" s="37">
        <v>621</v>
      </c>
      <c r="E63" s="105">
        <v>26</v>
      </c>
      <c r="F63" s="139"/>
    </row>
    <row r="64" spans="1:5" ht="12" customHeight="1">
      <c r="A64" s="114" t="s">
        <v>42</v>
      </c>
      <c r="B64" s="115"/>
      <c r="C64" s="34">
        <v>216</v>
      </c>
      <c r="D64" s="37"/>
      <c r="E64" s="37"/>
    </row>
    <row r="65" spans="1:5" ht="12" customHeight="1">
      <c r="A65" s="114" t="s">
        <v>43</v>
      </c>
      <c r="B65" s="115"/>
      <c r="C65" s="34">
        <v>217</v>
      </c>
      <c r="D65" s="37"/>
      <c r="E65" s="37"/>
    </row>
    <row r="66" spans="1:5" ht="12" customHeight="1">
      <c r="A66" s="114" t="s">
        <v>188</v>
      </c>
      <c r="B66" s="115"/>
      <c r="C66" s="34">
        <v>218</v>
      </c>
      <c r="D66" s="37"/>
      <c r="E66" s="37"/>
    </row>
    <row r="67" spans="1:5" ht="12" customHeight="1">
      <c r="A67" s="114" t="s">
        <v>189</v>
      </c>
      <c r="B67" s="115"/>
      <c r="C67" s="34">
        <v>219</v>
      </c>
      <c r="D67" s="37"/>
      <c r="E67" s="37"/>
    </row>
    <row r="68" spans="1:5" ht="12" customHeight="1">
      <c r="A68" s="114" t="s">
        <v>190</v>
      </c>
      <c r="B68" s="115"/>
      <c r="C68" s="34">
        <v>220</v>
      </c>
      <c r="D68" s="37"/>
      <c r="E68" s="37"/>
    </row>
    <row r="69" spans="1:5" ht="12" customHeight="1">
      <c r="A69" s="114" t="s">
        <v>191</v>
      </c>
      <c r="B69" s="115"/>
      <c r="C69" s="34">
        <v>221</v>
      </c>
      <c r="D69" s="37"/>
      <c r="E69" s="37"/>
    </row>
    <row r="70" spans="1:5" ht="12" customHeight="1">
      <c r="A70" s="114" t="s">
        <v>44</v>
      </c>
      <c r="B70" s="115"/>
      <c r="C70" s="34">
        <v>222</v>
      </c>
      <c r="D70" s="37">
        <v>638796</v>
      </c>
      <c r="E70" s="37"/>
    </row>
    <row r="71" spans="1:5" ht="14.25" customHeight="1">
      <c r="A71" s="108" t="s">
        <v>192</v>
      </c>
      <c r="B71" s="109"/>
      <c r="C71" s="38">
        <v>300</v>
      </c>
      <c r="D71" s="39">
        <f>SUM(D58:D70)</f>
        <v>959089</v>
      </c>
      <c r="E71" s="39">
        <f>SUM(E58:E70)</f>
        <v>1240143</v>
      </c>
    </row>
    <row r="72" spans="1:5" ht="12" customHeight="1">
      <c r="A72" s="114" t="s">
        <v>45</v>
      </c>
      <c r="B72" s="115"/>
      <c r="C72" s="34">
        <v>301</v>
      </c>
      <c r="D72" s="37"/>
      <c r="E72" s="41"/>
    </row>
    <row r="73" spans="1:5" ht="12" customHeight="1">
      <c r="A73" s="108" t="s">
        <v>46</v>
      </c>
      <c r="B73" s="109"/>
      <c r="C73" s="38" t="s">
        <v>0</v>
      </c>
      <c r="D73" s="40"/>
      <c r="E73" s="40"/>
    </row>
    <row r="74" spans="1:5" ht="12" customHeight="1">
      <c r="A74" s="114" t="s">
        <v>193</v>
      </c>
      <c r="B74" s="115"/>
      <c r="C74" s="34">
        <v>310</v>
      </c>
      <c r="D74" s="37"/>
      <c r="E74" s="37"/>
    </row>
    <row r="75" spans="1:5" ht="12" customHeight="1">
      <c r="A75" s="114" t="s">
        <v>194</v>
      </c>
      <c r="B75" s="115"/>
      <c r="C75" s="34">
        <v>311</v>
      </c>
      <c r="D75" s="37"/>
      <c r="E75" s="37"/>
    </row>
    <row r="76" spans="1:5" ht="12" customHeight="1">
      <c r="A76" s="114" t="s">
        <v>179</v>
      </c>
      <c r="B76" s="115"/>
      <c r="C76" s="34">
        <v>312</v>
      </c>
      <c r="D76" s="37"/>
      <c r="E76" s="37"/>
    </row>
    <row r="77" spans="1:5" ht="12" customHeight="1">
      <c r="A77" s="114" t="s">
        <v>47</v>
      </c>
      <c r="B77" s="115"/>
      <c r="C77" s="34">
        <v>313</v>
      </c>
      <c r="D77" s="37">
        <v>1321155</v>
      </c>
      <c r="E77" s="105">
        <v>1257525</v>
      </c>
    </row>
    <row r="78" spans="1:5" ht="12" customHeight="1">
      <c r="A78" s="114" t="s">
        <v>48</v>
      </c>
      <c r="B78" s="115"/>
      <c r="C78" s="34">
        <v>314</v>
      </c>
      <c r="D78" s="37"/>
      <c r="E78" s="105">
        <v>211</v>
      </c>
    </row>
    <row r="79" spans="1:5" ht="12" customHeight="1">
      <c r="A79" s="114" t="s">
        <v>195</v>
      </c>
      <c r="B79" s="115"/>
      <c r="C79" s="34">
        <v>315</v>
      </c>
      <c r="D79" s="37"/>
      <c r="E79" s="105"/>
    </row>
    <row r="80" spans="1:5" ht="12" customHeight="1">
      <c r="A80" s="114" t="s">
        <v>49</v>
      </c>
      <c r="B80" s="115"/>
      <c r="C80" s="34">
        <v>316</v>
      </c>
      <c r="D80" s="37">
        <v>31494</v>
      </c>
      <c r="E80" s="105">
        <v>31495</v>
      </c>
    </row>
    <row r="81" spans="1:5" ht="12" customHeight="1">
      <c r="A81" s="114" t="s">
        <v>43</v>
      </c>
      <c r="B81" s="115"/>
      <c r="C81" s="34">
        <v>317</v>
      </c>
      <c r="D81" s="37"/>
      <c r="E81" s="37"/>
    </row>
    <row r="82" spans="1:5" ht="12" customHeight="1">
      <c r="A82" s="114" t="s">
        <v>196</v>
      </c>
      <c r="B82" s="115"/>
      <c r="C82" s="34">
        <v>318</v>
      </c>
      <c r="D82" s="37"/>
      <c r="E82" s="37"/>
    </row>
    <row r="83" spans="1:5" ht="12" customHeight="1">
      <c r="A83" s="114" t="s">
        <v>197</v>
      </c>
      <c r="B83" s="115"/>
      <c r="C83" s="34">
        <v>319</v>
      </c>
      <c r="D83" s="37"/>
      <c r="E83" s="37"/>
    </row>
    <row r="84" spans="1:5" ht="12" customHeight="1">
      <c r="A84" s="114" t="s">
        <v>190</v>
      </c>
      <c r="B84" s="115"/>
      <c r="C84" s="34">
        <v>320</v>
      </c>
      <c r="D84" s="37"/>
      <c r="E84" s="37"/>
    </row>
    <row r="85" spans="1:5" ht="12" customHeight="1">
      <c r="A85" s="114" t="s">
        <v>50</v>
      </c>
      <c r="B85" s="115"/>
      <c r="C85" s="34">
        <v>321</v>
      </c>
      <c r="D85" s="37"/>
      <c r="E85" s="37"/>
    </row>
    <row r="86" spans="1:5" ht="12" customHeight="1">
      <c r="A86" s="108" t="s">
        <v>198</v>
      </c>
      <c r="B86" s="109"/>
      <c r="C86" s="38">
        <v>400</v>
      </c>
      <c r="D86" s="39">
        <f>SUM(D74:D85)</f>
        <v>1352649</v>
      </c>
      <c r="E86" s="39">
        <f>SUM(E74:E85)</f>
        <v>1289231</v>
      </c>
    </row>
    <row r="87" spans="1:5" ht="12" customHeight="1">
      <c r="A87" s="108" t="s">
        <v>51</v>
      </c>
      <c r="B87" s="109"/>
      <c r="C87" s="38" t="s">
        <v>0</v>
      </c>
      <c r="D87" s="40"/>
      <c r="E87" s="40"/>
    </row>
    <row r="88" spans="1:5" ht="12" customHeight="1">
      <c r="A88" s="114" t="s">
        <v>52</v>
      </c>
      <c r="B88" s="115"/>
      <c r="C88" s="34">
        <v>410</v>
      </c>
      <c r="D88" s="37">
        <v>192850</v>
      </c>
      <c r="E88" s="105">
        <v>176850</v>
      </c>
    </row>
    <row r="89" spans="1:5" ht="12" customHeight="1">
      <c r="A89" s="114" t="s">
        <v>53</v>
      </c>
      <c r="B89" s="115"/>
      <c r="C89" s="34">
        <v>411</v>
      </c>
      <c r="D89" s="37"/>
      <c r="E89" s="37"/>
    </row>
    <row r="90" spans="1:5" ht="12" customHeight="1">
      <c r="A90" s="114" t="s">
        <v>54</v>
      </c>
      <c r="B90" s="115"/>
      <c r="C90" s="34">
        <v>412</v>
      </c>
      <c r="D90" s="37"/>
      <c r="E90" s="37"/>
    </row>
    <row r="91" spans="1:5" ht="10.5" customHeight="1">
      <c r="A91" s="114" t="s">
        <v>199</v>
      </c>
      <c r="B91" s="115"/>
      <c r="C91" s="34">
        <v>413</v>
      </c>
      <c r="D91" s="37">
        <v>126843</v>
      </c>
      <c r="E91" s="37">
        <v>126843</v>
      </c>
    </row>
    <row r="92" spans="1:5" ht="13.5" customHeight="1">
      <c r="A92" s="114" t="s">
        <v>56</v>
      </c>
      <c r="B92" s="115"/>
      <c r="C92" s="34">
        <v>414</v>
      </c>
      <c r="D92" s="37">
        <v>-619810</v>
      </c>
      <c r="E92" s="105">
        <v>-435680</v>
      </c>
    </row>
    <row r="93" spans="1:5" ht="13.5" customHeight="1">
      <c r="A93" s="114" t="s">
        <v>200</v>
      </c>
      <c r="B93" s="115"/>
      <c r="C93" s="34">
        <v>415</v>
      </c>
      <c r="D93" s="37"/>
      <c r="E93" s="37"/>
    </row>
    <row r="94" spans="1:5" ht="13.5" customHeight="1">
      <c r="A94" s="114" t="s">
        <v>201</v>
      </c>
      <c r="B94" s="115"/>
      <c r="C94" s="34">
        <v>420</v>
      </c>
      <c r="D94" s="37">
        <f>SUM(D88:D93)</f>
        <v>-300117</v>
      </c>
      <c r="E94" s="37">
        <f>SUM(E88:E93)</f>
        <v>-131987</v>
      </c>
    </row>
    <row r="95" spans="1:5" ht="12" customHeight="1">
      <c r="A95" s="114" t="s">
        <v>57</v>
      </c>
      <c r="B95" s="115"/>
      <c r="C95" s="34">
        <v>421</v>
      </c>
      <c r="D95" s="35"/>
      <c r="E95" s="35"/>
    </row>
    <row r="96" spans="1:5" ht="12" customHeight="1">
      <c r="A96" s="108" t="s">
        <v>58</v>
      </c>
      <c r="B96" s="109"/>
      <c r="C96" s="38">
        <v>500</v>
      </c>
      <c r="D96" s="42">
        <f>D94</f>
        <v>-300117</v>
      </c>
      <c r="E96" s="39">
        <f>E94</f>
        <v>-131987</v>
      </c>
    </row>
    <row r="97" spans="1:7" ht="14.25">
      <c r="A97" s="108" t="s">
        <v>59</v>
      </c>
      <c r="B97" s="109"/>
      <c r="C97" s="38" t="s">
        <v>0</v>
      </c>
      <c r="D97" s="43">
        <f>D71+D72+D86+D96</f>
        <v>2011621</v>
      </c>
      <c r="E97" s="43">
        <f>E71+E72+E86+E96</f>
        <v>2397387</v>
      </c>
      <c r="G97" s="139"/>
    </row>
    <row r="98" spans="1:5" ht="14.25">
      <c r="A98" s="30" t="s">
        <v>0</v>
      </c>
      <c r="B98" s="30" t="s">
        <v>0</v>
      </c>
      <c r="C98" s="30" t="s">
        <v>0</v>
      </c>
      <c r="D98" s="30" t="s">
        <v>0</v>
      </c>
      <c r="E98" s="30" t="s">
        <v>0</v>
      </c>
    </row>
    <row r="99" spans="1:5" ht="19.5" customHeight="1">
      <c r="A99" s="110" t="s">
        <v>213</v>
      </c>
      <c r="B99" s="111"/>
      <c r="C99" s="45" t="s">
        <v>0</v>
      </c>
      <c r="D99" s="44" t="s">
        <v>0</v>
      </c>
      <c r="E99" s="45" t="s">
        <v>0</v>
      </c>
    </row>
    <row r="100" spans="1:5" ht="14.25">
      <c r="A100" s="112" t="s">
        <v>60</v>
      </c>
      <c r="B100" s="112"/>
      <c r="C100" s="45" t="s">
        <v>0</v>
      </c>
      <c r="D100" s="46" t="s">
        <v>61</v>
      </c>
      <c r="E100" s="45" t="s">
        <v>0</v>
      </c>
    </row>
    <row r="101" spans="1:5" ht="24" customHeight="1">
      <c r="A101" s="110" t="s">
        <v>218</v>
      </c>
      <c r="B101" s="111"/>
      <c r="C101" s="45" t="s">
        <v>0</v>
      </c>
      <c r="D101" s="44" t="s">
        <v>0</v>
      </c>
      <c r="E101" s="45" t="s">
        <v>0</v>
      </c>
    </row>
    <row r="102" spans="1:5" ht="14.25">
      <c r="A102" s="112" t="s">
        <v>62</v>
      </c>
      <c r="B102" s="112"/>
      <c r="C102" s="45" t="s">
        <v>0</v>
      </c>
      <c r="D102" s="46" t="s">
        <v>61</v>
      </c>
      <c r="E102" s="45" t="s">
        <v>0</v>
      </c>
    </row>
    <row r="103" spans="1:5" ht="14.25">
      <c r="A103" s="113" t="s">
        <v>63</v>
      </c>
      <c r="B103" s="113"/>
      <c r="C103" s="113"/>
      <c r="D103" s="113"/>
      <c r="E103" s="113"/>
    </row>
  </sheetData>
  <sheetProtection/>
  <mergeCells count="100">
    <mergeCell ref="A7:E7"/>
    <mergeCell ref="A8:E8"/>
    <mergeCell ref="A9:E9"/>
    <mergeCell ref="A10:E10"/>
    <mergeCell ref="A1:E1"/>
    <mergeCell ref="A2:E2"/>
    <mergeCell ref="A3:E3"/>
    <mergeCell ref="A4:E4"/>
    <mergeCell ref="A5:E5"/>
    <mergeCell ref="A6:E6"/>
    <mergeCell ref="A11:E11"/>
    <mergeCell ref="A14:E14"/>
    <mergeCell ref="A15:E15"/>
    <mergeCell ref="A18:E18"/>
    <mergeCell ref="A12:E12"/>
    <mergeCell ref="A17:B17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E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9:B99"/>
    <mergeCell ref="A100:B100"/>
    <mergeCell ref="A101:B101"/>
    <mergeCell ref="A102:B102"/>
    <mergeCell ref="A103:E103"/>
  </mergeCells>
  <printOptions/>
  <pageMargins left="0.708661417322835" right="0.708661417322835" top="0.748031496062992" bottom="0.748031496062992" header="0.31496062992126" footer="0.31496062992126"/>
  <pageSetup horizontalDpi="600" verticalDpi="600" orientation="portrait" paperSize="9" scale="88" r:id="rId1"/>
  <headerFooter>
    <oddHeader>&amp;C&amp;П&amp;С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74"/>
  <sheetViews>
    <sheetView zoomScalePageLayoutView="0" workbookViewId="0" topLeftCell="A1">
      <selection activeCell="C22" sqref="C22:D22"/>
    </sheetView>
  </sheetViews>
  <sheetFormatPr defaultColWidth="9.140625" defaultRowHeight="15"/>
  <cols>
    <col min="1" max="1" width="57.00390625" style="49" customWidth="1"/>
    <col min="2" max="2" width="9.421875" style="49" customWidth="1"/>
    <col min="3" max="3" width="17.57421875" style="49" customWidth="1"/>
    <col min="4" max="4" width="17.00390625" style="49" customWidth="1"/>
    <col min="5" max="5" width="4.140625" style="49" customWidth="1"/>
    <col min="6" max="7" width="9.7109375" style="49" bestFit="1" customWidth="1"/>
    <col min="8" max="16384" width="9.140625" style="49" customWidth="1"/>
  </cols>
  <sheetData>
    <row r="1" spans="1:5" ht="12" customHeight="1">
      <c r="A1" s="26" t="s">
        <v>0</v>
      </c>
      <c r="B1" s="127"/>
      <c r="C1" s="127"/>
      <c r="D1" s="127"/>
      <c r="E1" s="26"/>
    </row>
    <row r="2" spans="1:5" ht="12" customHeight="1">
      <c r="A2" s="26" t="s">
        <v>0</v>
      </c>
      <c r="B2" s="119" t="s">
        <v>0</v>
      </c>
      <c r="C2" s="119"/>
      <c r="D2" s="119"/>
      <c r="E2" s="26"/>
    </row>
    <row r="3" spans="1:5" ht="12" customHeight="1">
      <c r="A3" s="26" t="s">
        <v>0</v>
      </c>
      <c r="B3" s="127" t="s">
        <v>64</v>
      </c>
      <c r="C3" s="127"/>
      <c r="D3" s="127"/>
      <c r="E3" s="26"/>
    </row>
    <row r="4" spans="1:5" ht="12" customHeight="1">
      <c r="A4" s="26" t="s">
        <v>0</v>
      </c>
      <c r="B4" s="27" t="s">
        <v>0</v>
      </c>
      <c r="C4" s="27" t="s">
        <v>0</v>
      </c>
      <c r="D4" s="27" t="s">
        <v>0</v>
      </c>
      <c r="E4" s="26"/>
    </row>
    <row r="5" spans="1:5" ht="12" customHeight="1">
      <c r="A5" s="119" t="s">
        <v>212</v>
      </c>
      <c r="B5" s="119"/>
      <c r="C5" s="119"/>
      <c r="D5" s="119"/>
      <c r="E5" s="26"/>
    </row>
    <row r="6" spans="1:5" ht="12" customHeight="1">
      <c r="A6" s="27" t="s">
        <v>0</v>
      </c>
      <c r="B6" s="26" t="s">
        <v>0</v>
      </c>
      <c r="C6" s="26" t="s">
        <v>0</v>
      </c>
      <c r="D6" s="26" t="s">
        <v>0</v>
      </c>
      <c r="E6" s="26"/>
    </row>
    <row r="7" spans="1:5" ht="14.25" customHeight="1">
      <c r="A7" s="126" t="s">
        <v>163</v>
      </c>
      <c r="B7" s="126"/>
      <c r="C7" s="126"/>
      <c r="D7" s="126"/>
      <c r="E7" s="26"/>
    </row>
    <row r="8" spans="1:5" ht="12" customHeight="1">
      <c r="A8" s="121" t="s">
        <v>216</v>
      </c>
      <c r="B8" s="121"/>
      <c r="C8" s="121"/>
      <c r="D8" s="121"/>
      <c r="E8" s="26"/>
    </row>
    <row r="9" spans="1:5" ht="12" customHeight="1">
      <c r="A9" s="26" t="s">
        <v>0</v>
      </c>
      <c r="B9" s="26" t="s">
        <v>0</v>
      </c>
      <c r="C9" s="26" t="s">
        <v>0</v>
      </c>
      <c r="D9" s="27" t="s">
        <v>2</v>
      </c>
      <c r="E9" s="26"/>
    </row>
    <row r="10" ht="14.25" hidden="1"/>
    <row r="11" ht="14.25" hidden="1"/>
    <row r="12" ht="14.25" hidden="1"/>
    <row r="13" ht="14.25" hidden="1"/>
    <row r="14" ht="14.25" hidden="1"/>
    <row r="15" ht="14.25" hidden="1"/>
    <row r="16" ht="14.25" hidden="1"/>
    <row r="17" ht="14.25" hidden="1"/>
    <row r="18" ht="14.25" hidden="1"/>
    <row r="19" ht="14.25" hidden="1"/>
    <row r="20" ht="14.25" hidden="1"/>
    <row r="21" ht="14.25" hidden="1"/>
    <row r="22" spans="1:4" ht="24" customHeight="1">
      <c r="A22" s="50" t="s">
        <v>65</v>
      </c>
      <c r="B22" s="50" t="s">
        <v>4</v>
      </c>
      <c r="C22" s="50" t="s">
        <v>66</v>
      </c>
      <c r="D22" s="50" t="s">
        <v>67</v>
      </c>
    </row>
    <row r="23" ht="14.25" hidden="1"/>
    <row r="24" spans="1:4" ht="12" customHeight="1">
      <c r="A24" s="33" t="s">
        <v>68</v>
      </c>
      <c r="B24" s="51" t="s">
        <v>10</v>
      </c>
      <c r="C24" s="52"/>
      <c r="D24" s="52"/>
    </row>
    <row r="25" spans="1:4" ht="12" customHeight="1">
      <c r="A25" s="33" t="s">
        <v>69</v>
      </c>
      <c r="B25" s="51" t="s">
        <v>11</v>
      </c>
      <c r="C25" s="52"/>
      <c r="D25" s="52"/>
    </row>
    <row r="26" spans="1:4" ht="12" customHeight="1">
      <c r="A26" s="53" t="s">
        <v>70</v>
      </c>
      <c r="B26" s="54" t="s">
        <v>12</v>
      </c>
      <c r="C26" s="55"/>
      <c r="D26" s="55"/>
    </row>
    <row r="27" spans="1:4" ht="12" customHeight="1">
      <c r="A27" s="33" t="s">
        <v>71</v>
      </c>
      <c r="B27" s="51" t="s">
        <v>13</v>
      </c>
      <c r="C27" s="52"/>
      <c r="D27" s="52"/>
    </row>
    <row r="28" spans="1:4" ht="12" customHeight="1">
      <c r="A28" s="33" t="s">
        <v>72</v>
      </c>
      <c r="B28" s="51" t="s">
        <v>14</v>
      </c>
      <c r="C28" s="41">
        <v>12187</v>
      </c>
      <c r="D28" s="105">
        <v>16648</v>
      </c>
    </row>
    <row r="29" spans="1:4" ht="12" customHeight="1">
      <c r="A29" s="33" t="s">
        <v>73</v>
      </c>
      <c r="B29" s="51" t="s">
        <v>16</v>
      </c>
      <c r="C29" s="41">
        <v>313</v>
      </c>
      <c r="D29" s="105">
        <v>89513</v>
      </c>
    </row>
    <row r="30" spans="1:4" ht="12" customHeight="1">
      <c r="A30" s="33" t="s">
        <v>74</v>
      </c>
      <c r="B30" s="51" t="s">
        <v>18</v>
      </c>
      <c r="C30" s="41">
        <v>869</v>
      </c>
      <c r="D30" s="105">
        <v>213451</v>
      </c>
    </row>
    <row r="31" spans="1:6" ht="24" customHeight="1">
      <c r="A31" s="53" t="s">
        <v>75</v>
      </c>
      <c r="B31" s="54" t="s">
        <v>76</v>
      </c>
      <c r="C31" s="42">
        <f>C30-C29-C28</f>
        <v>-11631</v>
      </c>
      <c r="D31" s="42">
        <f>D30-D29-D28</f>
        <v>107290</v>
      </c>
      <c r="F31" s="56"/>
    </row>
    <row r="32" spans="1:4" ht="12" customHeight="1">
      <c r="A32" s="33" t="s">
        <v>77</v>
      </c>
      <c r="B32" s="51" t="s">
        <v>78</v>
      </c>
      <c r="C32" s="41">
        <v>3809</v>
      </c>
      <c r="D32" s="105">
        <v>403550</v>
      </c>
    </row>
    <row r="33" spans="1:8" ht="12" customHeight="1">
      <c r="A33" s="33" t="s">
        <v>79</v>
      </c>
      <c r="B33" s="51" t="s">
        <v>80</v>
      </c>
      <c r="C33" s="41">
        <v>176308</v>
      </c>
      <c r="D33" s="105">
        <v>945777</v>
      </c>
      <c r="F33" s="56"/>
      <c r="G33" s="56"/>
      <c r="H33" s="56"/>
    </row>
    <row r="34" spans="1:8" ht="24" customHeight="1">
      <c r="A34" s="33" t="s">
        <v>81</v>
      </c>
      <c r="B34" s="51" t="s">
        <v>82</v>
      </c>
      <c r="C34" s="52"/>
      <c r="D34" s="52"/>
      <c r="H34" s="56"/>
    </row>
    <row r="35" spans="1:4" ht="12" customHeight="1">
      <c r="A35" s="33" t="s">
        <v>83</v>
      </c>
      <c r="B35" s="51" t="s">
        <v>84</v>
      </c>
      <c r="C35" s="52"/>
      <c r="D35" s="52"/>
    </row>
    <row r="36" spans="1:8" ht="12" customHeight="1">
      <c r="A36" s="33" t="s">
        <v>85</v>
      </c>
      <c r="B36" s="51" t="s">
        <v>86</v>
      </c>
      <c r="C36" s="52"/>
      <c r="D36" s="52"/>
      <c r="H36" s="56"/>
    </row>
    <row r="37" spans="1:8" ht="24" customHeight="1">
      <c r="A37" s="53" t="s">
        <v>87</v>
      </c>
      <c r="B37" s="50">
        <v>100</v>
      </c>
      <c r="C37" s="42">
        <f>C32-C33+C31</f>
        <v>-184130</v>
      </c>
      <c r="D37" s="42">
        <f>D32-D33+D31</f>
        <v>-434937</v>
      </c>
      <c r="F37" s="56"/>
      <c r="G37" s="56"/>
      <c r="H37" s="56"/>
    </row>
    <row r="38" spans="1:4" ht="12" customHeight="1">
      <c r="A38" s="33" t="s">
        <v>88</v>
      </c>
      <c r="B38" s="57">
        <v>101</v>
      </c>
      <c r="C38" s="41"/>
      <c r="D38" s="41"/>
    </row>
    <row r="39" spans="1:4" ht="24" customHeight="1">
      <c r="A39" s="53" t="s">
        <v>89</v>
      </c>
      <c r="B39" s="50">
        <v>200</v>
      </c>
      <c r="C39" s="42">
        <f>C37-C38</f>
        <v>-184130</v>
      </c>
      <c r="D39" s="42">
        <f>D37-D38</f>
        <v>-434937</v>
      </c>
    </row>
    <row r="40" spans="1:4" ht="12" customHeight="1">
      <c r="A40" s="33" t="s">
        <v>90</v>
      </c>
      <c r="B40" s="57">
        <v>201</v>
      </c>
      <c r="C40" s="41"/>
      <c r="D40" s="41"/>
    </row>
    <row r="41" spans="1:4" ht="12" customHeight="1">
      <c r="A41" s="53" t="s">
        <v>91</v>
      </c>
      <c r="B41" s="50">
        <v>300</v>
      </c>
      <c r="C41" s="42">
        <f>C39-C40</f>
        <v>-184130</v>
      </c>
      <c r="D41" s="42">
        <f>D39-D40</f>
        <v>-434937</v>
      </c>
    </row>
    <row r="42" spans="1:4" ht="12" customHeight="1">
      <c r="A42" s="33" t="s">
        <v>92</v>
      </c>
      <c r="B42" s="57" t="s">
        <v>0</v>
      </c>
      <c r="C42" s="52"/>
      <c r="D42" s="52"/>
    </row>
    <row r="43" spans="1:4" ht="12" customHeight="1">
      <c r="A43" s="33" t="s">
        <v>93</v>
      </c>
      <c r="B43" s="57" t="s">
        <v>0</v>
      </c>
      <c r="C43" s="52"/>
      <c r="D43" s="52"/>
    </row>
    <row r="44" spans="1:4" ht="14.25" customHeight="1">
      <c r="A44" s="58" t="s">
        <v>94</v>
      </c>
      <c r="B44" s="59">
        <v>400</v>
      </c>
      <c r="C44" s="60"/>
      <c r="D44" s="60"/>
    </row>
    <row r="45" spans="1:4" ht="12" customHeight="1">
      <c r="A45" s="64" t="s">
        <v>95</v>
      </c>
      <c r="B45" s="65"/>
      <c r="C45" s="65"/>
      <c r="D45" s="66"/>
    </row>
    <row r="46" spans="1:4" ht="12" customHeight="1">
      <c r="A46" s="61" t="s">
        <v>96</v>
      </c>
      <c r="B46" s="62">
        <v>410</v>
      </c>
      <c r="C46" s="63"/>
      <c r="D46" s="63"/>
    </row>
    <row r="47" spans="1:4" ht="12" customHeight="1">
      <c r="A47" s="33" t="s">
        <v>97</v>
      </c>
      <c r="B47" s="57">
        <v>411</v>
      </c>
      <c r="C47" s="52"/>
      <c r="D47" s="52"/>
    </row>
    <row r="48" spans="1:4" ht="26.25" customHeight="1">
      <c r="A48" s="33" t="s">
        <v>98</v>
      </c>
      <c r="B48" s="57">
        <v>412</v>
      </c>
      <c r="C48" s="52"/>
      <c r="D48" s="52"/>
    </row>
    <row r="49" spans="1:4" ht="12" customHeight="1">
      <c r="A49" s="33" t="s">
        <v>99</v>
      </c>
      <c r="B49" s="57">
        <v>413</v>
      </c>
      <c r="C49" s="52"/>
      <c r="D49" s="52"/>
    </row>
    <row r="50" spans="1:4" ht="24" customHeight="1">
      <c r="A50" s="33" t="s">
        <v>100</v>
      </c>
      <c r="B50" s="57">
        <v>414</v>
      </c>
      <c r="C50" s="52"/>
      <c r="D50" s="52"/>
    </row>
    <row r="51" spans="1:4" ht="12" customHeight="1">
      <c r="A51" s="33" t="s">
        <v>101</v>
      </c>
      <c r="B51" s="57">
        <v>415</v>
      </c>
      <c r="C51" s="52"/>
      <c r="D51" s="52"/>
    </row>
    <row r="52" spans="1:4" ht="12" customHeight="1">
      <c r="A52" s="33" t="s">
        <v>102</v>
      </c>
      <c r="B52" s="57">
        <v>416</v>
      </c>
      <c r="C52" s="52"/>
      <c r="D52" s="52"/>
    </row>
    <row r="53" spans="1:4" ht="12" customHeight="1">
      <c r="A53" s="33" t="s">
        <v>103</v>
      </c>
      <c r="B53" s="57">
        <v>417</v>
      </c>
      <c r="C53" s="52"/>
      <c r="D53" s="52"/>
    </row>
    <row r="54" spans="1:4" ht="12" customHeight="1">
      <c r="A54" s="33" t="s">
        <v>104</v>
      </c>
      <c r="B54" s="57">
        <v>418</v>
      </c>
      <c r="C54" s="52"/>
      <c r="D54" s="52"/>
    </row>
    <row r="55" spans="1:4" ht="12" customHeight="1">
      <c r="A55" s="33" t="s">
        <v>105</v>
      </c>
      <c r="B55" s="57">
        <v>419</v>
      </c>
      <c r="C55" s="52"/>
      <c r="D55" s="52"/>
    </row>
    <row r="56" spans="1:4" ht="12" customHeight="1">
      <c r="A56" s="33" t="s">
        <v>106</v>
      </c>
      <c r="B56" s="57">
        <v>420</v>
      </c>
      <c r="C56" s="52"/>
      <c r="D56" s="52"/>
    </row>
    <row r="57" spans="1:4" ht="12" customHeight="1">
      <c r="A57" s="53" t="s">
        <v>107</v>
      </c>
      <c r="B57" s="50">
        <v>500</v>
      </c>
      <c r="C57" s="42">
        <f>C41+C44</f>
        <v>-184130</v>
      </c>
      <c r="D57" s="42">
        <f>D41+D44</f>
        <v>-434937</v>
      </c>
    </row>
    <row r="58" spans="1:4" ht="12" customHeight="1">
      <c r="A58" s="33" t="s">
        <v>108</v>
      </c>
      <c r="B58" s="57" t="s">
        <v>0</v>
      </c>
      <c r="C58" s="52" t="s">
        <v>0</v>
      </c>
      <c r="D58" s="52" t="s">
        <v>0</v>
      </c>
    </row>
    <row r="59" spans="1:4" ht="12" customHeight="1">
      <c r="A59" s="33" t="s">
        <v>92</v>
      </c>
      <c r="B59" s="57" t="s">
        <v>0</v>
      </c>
      <c r="C59" s="52"/>
      <c r="D59" s="52"/>
    </row>
    <row r="60" spans="1:4" ht="12" customHeight="1">
      <c r="A60" s="33" t="s">
        <v>109</v>
      </c>
      <c r="B60" s="57" t="s">
        <v>0</v>
      </c>
      <c r="C60" s="52"/>
      <c r="D60" s="52"/>
    </row>
    <row r="61" spans="1:4" ht="12" customHeight="1">
      <c r="A61" s="58" t="s">
        <v>110</v>
      </c>
      <c r="B61" s="59">
        <v>600</v>
      </c>
      <c r="C61" s="60"/>
      <c r="D61" s="60"/>
    </row>
    <row r="62" spans="1:4" ht="12" customHeight="1">
      <c r="A62" s="64" t="s">
        <v>95</v>
      </c>
      <c r="B62" s="65"/>
      <c r="C62" s="65"/>
      <c r="D62" s="66"/>
    </row>
    <row r="63" spans="1:4" ht="12" customHeight="1">
      <c r="A63" s="61" t="s">
        <v>111</v>
      </c>
      <c r="B63" s="62" t="s">
        <v>0</v>
      </c>
      <c r="C63" s="63" t="s">
        <v>0</v>
      </c>
      <c r="D63" s="63" t="s">
        <v>0</v>
      </c>
    </row>
    <row r="64" spans="1:4" ht="12" customHeight="1">
      <c r="A64" s="33" t="s">
        <v>112</v>
      </c>
      <c r="B64" s="57" t="s">
        <v>0</v>
      </c>
      <c r="C64" s="52"/>
      <c r="D64" s="52"/>
    </row>
    <row r="65" spans="1:4" ht="12" customHeight="1">
      <c r="A65" s="33" t="s">
        <v>113</v>
      </c>
      <c r="B65" s="57" t="s">
        <v>0</v>
      </c>
      <c r="C65" s="52"/>
      <c r="D65" s="52"/>
    </row>
    <row r="66" spans="1:4" ht="12" customHeight="1">
      <c r="A66" s="33" t="s">
        <v>114</v>
      </c>
      <c r="B66" s="57" t="s">
        <v>0</v>
      </c>
      <c r="C66" s="52" t="s">
        <v>0</v>
      </c>
      <c r="D66" s="52" t="s">
        <v>0</v>
      </c>
    </row>
    <row r="67" spans="1:4" ht="12" customHeight="1">
      <c r="A67" s="33" t="s">
        <v>112</v>
      </c>
      <c r="B67" s="57" t="s">
        <v>0</v>
      </c>
      <c r="C67" s="52"/>
      <c r="D67" s="52"/>
    </row>
    <row r="68" spans="1:4" ht="12" customHeight="1">
      <c r="A68" s="33" t="s">
        <v>113</v>
      </c>
      <c r="B68" s="57" t="s">
        <v>0</v>
      </c>
      <c r="C68" s="52"/>
      <c r="D68" s="52"/>
    </row>
    <row r="69" spans="1:5" s="32" customFormat="1" ht="14.25">
      <c r="A69" s="30" t="s">
        <v>0</v>
      </c>
      <c r="B69" s="30" t="s">
        <v>0</v>
      </c>
      <c r="C69" s="30" t="s">
        <v>0</v>
      </c>
      <c r="D69" s="30" t="s">
        <v>0</v>
      </c>
      <c r="E69" s="30" t="s">
        <v>0</v>
      </c>
    </row>
    <row r="70" spans="1:5" s="32" customFormat="1" ht="19.5" customHeight="1">
      <c r="A70" s="110" t="s">
        <v>213</v>
      </c>
      <c r="B70" s="111"/>
      <c r="C70" s="45" t="s">
        <v>0</v>
      </c>
      <c r="D70" s="44" t="s">
        <v>0</v>
      </c>
      <c r="E70" s="45" t="s">
        <v>0</v>
      </c>
    </row>
    <row r="71" spans="1:5" s="32" customFormat="1" ht="14.25">
      <c r="A71" s="112" t="s">
        <v>60</v>
      </c>
      <c r="B71" s="112"/>
      <c r="C71" s="45" t="s">
        <v>0</v>
      </c>
      <c r="D71" s="46" t="s">
        <v>61</v>
      </c>
      <c r="E71" s="45" t="s">
        <v>0</v>
      </c>
    </row>
    <row r="72" spans="1:5" s="32" customFormat="1" ht="24" customHeight="1">
      <c r="A72" s="110" t="s">
        <v>220</v>
      </c>
      <c r="B72" s="111"/>
      <c r="C72" s="45" t="s">
        <v>0</v>
      </c>
      <c r="D72" s="44" t="s">
        <v>0</v>
      </c>
      <c r="E72" s="45" t="s">
        <v>0</v>
      </c>
    </row>
    <row r="73" spans="1:5" s="32" customFormat="1" ht="14.25">
      <c r="A73" s="112" t="s">
        <v>62</v>
      </c>
      <c r="B73" s="112"/>
      <c r="C73" s="45" t="s">
        <v>0</v>
      </c>
      <c r="D73" s="46" t="s">
        <v>61</v>
      </c>
      <c r="E73" s="45" t="s">
        <v>0</v>
      </c>
    </row>
    <row r="74" spans="1:5" s="32" customFormat="1" ht="14.25">
      <c r="A74" s="113" t="s">
        <v>63</v>
      </c>
      <c r="B74" s="113"/>
      <c r="C74" s="113"/>
      <c r="D74" s="113"/>
      <c r="E74" s="113"/>
    </row>
  </sheetData>
  <sheetProtection/>
  <mergeCells count="11">
    <mergeCell ref="B1:D1"/>
    <mergeCell ref="B2:D2"/>
    <mergeCell ref="B3:D3"/>
    <mergeCell ref="A74:E74"/>
    <mergeCell ref="A5:D5"/>
    <mergeCell ref="A7:D7"/>
    <mergeCell ref="A8:D8"/>
    <mergeCell ref="A70:B70"/>
    <mergeCell ref="A71:B71"/>
    <mergeCell ref="A72:B72"/>
    <mergeCell ref="A73:B73"/>
  </mergeCells>
  <printOptions/>
  <pageMargins left="0.7" right="0.7" top="0.75" bottom="0.75" header="0.3" footer="0.3"/>
  <pageSetup horizontalDpi="600" verticalDpi="6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73"/>
  <sheetViews>
    <sheetView zoomScalePageLayoutView="0" workbookViewId="0" topLeftCell="A1">
      <selection activeCell="E8" sqref="E8"/>
    </sheetView>
  </sheetViews>
  <sheetFormatPr defaultColWidth="9.00390625" defaultRowHeight="15"/>
  <cols>
    <col min="1" max="1" width="54.57421875" style="68" customWidth="1"/>
    <col min="2" max="2" width="9.7109375" style="68" customWidth="1"/>
    <col min="3" max="3" width="17.8515625" style="68" customWidth="1"/>
    <col min="4" max="4" width="19.421875" style="68" customWidth="1"/>
    <col min="5" max="16384" width="9.00390625" style="69" customWidth="1"/>
  </cols>
  <sheetData>
    <row r="1" spans="3:4" s="67" customFormat="1" ht="13.5" customHeight="1">
      <c r="C1" s="132" t="s">
        <v>115</v>
      </c>
      <c r="D1" s="132"/>
    </row>
    <row r="2" spans="3:4" s="68" customFormat="1" ht="27.75" customHeight="1">
      <c r="C2" s="132"/>
      <c r="D2" s="132"/>
    </row>
    <row r="3" spans="2:4" ht="12" customHeight="1">
      <c r="B3" s="83"/>
      <c r="C3" s="83"/>
      <c r="D3" s="83"/>
    </row>
    <row r="4" spans="1:4" ht="15.75" customHeight="1">
      <c r="A4" s="70" t="s">
        <v>207</v>
      </c>
      <c r="B4" s="83"/>
      <c r="C4" s="83"/>
      <c r="D4" s="83"/>
    </row>
    <row r="5" spans="1:4" ht="15.75" customHeight="1">
      <c r="A5" s="70" t="s">
        <v>208</v>
      </c>
      <c r="B5" s="28"/>
      <c r="C5" s="28"/>
      <c r="D5" s="28"/>
    </row>
    <row r="6" spans="1:4" ht="15.75" customHeight="1">
      <c r="A6" s="70" t="s">
        <v>221</v>
      </c>
      <c r="B6" s="82"/>
      <c r="C6" s="82"/>
      <c r="D6" s="82"/>
    </row>
    <row r="7" spans="1:4" s="67" customFormat="1" ht="15.75" customHeight="1">
      <c r="A7" s="135" t="s">
        <v>215</v>
      </c>
      <c r="B7" s="135"/>
      <c r="C7" s="135"/>
      <c r="D7" s="135"/>
    </row>
    <row r="8" spans="1:4" ht="12" customHeight="1">
      <c r="A8" s="101"/>
      <c r="B8" s="102"/>
      <c r="C8" s="102"/>
      <c r="D8" s="102"/>
    </row>
    <row r="9" spans="1:4" s="67" customFormat="1" ht="12.75" customHeight="1">
      <c r="A9" s="133" t="s">
        <v>116</v>
      </c>
      <c r="B9" s="133"/>
      <c r="C9" s="133"/>
      <c r="D9" s="133"/>
    </row>
    <row r="10" spans="1:4" s="67" customFormat="1" ht="12" customHeight="1">
      <c r="A10" s="134" t="s">
        <v>216</v>
      </c>
      <c r="B10" s="134"/>
      <c r="C10" s="134"/>
      <c r="D10" s="134"/>
    </row>
    <row r="11" s="67" customFormat="1" ht="12" customHeight="1">
      <c r="D11" s="71" t="s">
        <v>2</v>
      </c>
    </row>
    <row r="12" spans="1:4" ht="24" customHeight="1">
      <c r="A12" s="84" t="s">
        <v>117</v>
      </c>
      <c r="B12" s="72" t="s">
        <v>4</v>
      </c>
      <c r="C12" s="72" t="s">
        <v>66</v>
      </c>
      <c r="D12" s="140" t="s">
        <v>67</v>
      </c>
    </row>
    <row r="13" spans="1:4" s="67" customFormat="1" ht="12.75" customHeight="1">
      <c r="A13" s="131" t="s">
        <v>118</v>
      </c>
      <c r="B13" s="131"/>
      <c r="C13" s="131"/>
      <c r="D13" s="131"/>
    </row>
    <row r="14" spans="1:4" s="67" customFormat="1" ht="12.75" customHeight="1">
      <c r="A14" s="99" t="s">
        <v>119</v>
      </c>
      <c r="B14" s="73">
        <v>10</v>
      </c>
      <c r="C14" s="85">
        <f>SUM(C16:C20)</f>
        <v>16005</v>
      </c>
      <c r="D14" s="85">
        <f>SUM(D16:D20)</f>
        <v>96200</v>
      </c>
    </row>
    <row r="15" spans="1:4" s="67" customFormat="1" ht="12.75" customHeight="1">
      <c r="A15" s="91" t="s">
        <v>95</v>
      </c>
      <c r="B15" s="75"/>
      <c r="C15" s="74"/>
      <c r="D15" s="74"/>
    </row>
    <row r="16" spans="1:4" s="67" customFormat="1" ht="12.75" customHeight="1">
      <c r="A16" s="92" t="s">
        <v>120</v>
      </c>
      <c r="B16" s="77">
        <v>11</v>
      </c>
      <c r="C16" s="74"/>
      <c r="D16" s="74"/>
    </row>
    <row r="17" spans="1:4" s="67" customFormat="1" ht="12.75" customHeight="1">
      <c r="A17" s="92" t="s">
        <v>121</v>
      </c>
      <c r="B17" s="77">
        <v>12</v>
      </c>
      <c r="C17" s="74"/>
      <c r="D17" s="74"/>
    </row>
    <row r="18" spans="1:4" s="67" customFormat="1" ht="12.75" customHeight="1">
      <c r="A18" s="92" t="s">
        <v>122</v>
      </c>
      <c r="B18" s="77">
        <v>13</v>
      </c>
      <c r="C18" s="74"/>
      <c r="D18" s="74"/>
    </row>
    <row r="19" spans="1:4" s="67" customFormat="1" ht="12.75" customHeight="1">
      <c r="A19" s="92" t="s">
        <v>123</v>
      </c>
      <c r="B19" s="77">
        <v>14</v>
      </c>
      <c r="C19" s="74"/>
      <c r="D19" s="74"/>
    </row>
    <row r="20" spans="1:4" s="67" customFormat="1" ht="12.75" customHeight="1">
      <c r="A20" s="92" t="s">
        <v>124</v>
      </c>
      <c r="B20" s="77">
        <v>15</v>
      </c>
      <c r="C20" s="106">
        <v>16005</v>
      </c>
      <c r="D20" s="106">
        <v>96200</v>
      </c>
    </row>
    <row r="21" spans="1:4" s="67" customFormat="1" ht="12.75" customHeight="1">
      <c r="A21" s="103" t="s">
        <v>125</v>
      </c>
      <c r="B21" s="73">
        <v>20</v>
      </c>
      <c r="C21" s="4">
        <f>SUM(C23:C29)</f>
        <v>11670</v>
      </c>
      <c r="D21" s="4">
        <f>SUM(D23:D29)</f>
        <v>1445923</v>
      </c>
    </row>
    <row r="22" spans="1:4" s="67" customFormat="1" ht="12.75" customHeight="1">
      <c r="A22" s="91" t="s">
        <v>95</v>
      </c>
      <c r="B22" s="75"/>
      <c r="C22" s="78"/>
      <c r="D22" s="78"/>
    </row>
    <row r="23" spans="1:4" s="67" customFormat="1" ht="12.75" customHeight="1">
      <c r="A23" s="92" t="s">
        <v>126</v>
      </c>
      <c r="B23" s="77">
        <v>21</v>
      </c>
      <c r="C23" s="5">
        <v>3085</v>
      </c>
      <c r="D23" s="106">
        <v>750817</v>
      </c>
    </row>
    <row r="24" spans="1:4" s="67" customFormat="1" ht="12.75" customHeight="1">
      <c r="A24" s="92" t="s">
        <v>127</v>
      </c>
      <c r="B24" s="77">
        <v>22</v>
      </c>
      <c r="C24" s="5">
        <v>231</v>
      </c>
      <c r="D24" s="106">
        <v>690883</v>
      </c>
    </row>
    <row r="25" spans="1:4" s="67" customFormat="1" ht="12.75" customHeight="1">
      <c r="A25" s="92" t="s">
        <v>128</v>
      </c>
      <c r="B25" s="77">
        <v>23</v>
      </c>
      <c r="C25" s="5">
        <v>6238</v>
      </c>
      <c r="D25" s="106">
        <v>316</v>
      </c>
    </row>
    <row r="26" spans="1:4" s="67" customFormat="1" ht="12.75" customHeight="1">
      <c r="A26" s="92" t="s">
        <v>129</v>
      </c>
      <c r="B26" s="77">
        <v>24</v>
      </c>
      <c r="C26" s="5"/>
      <c r="D26" s="106"/>
    </row>
    <row r="27" spans="1:4" s="67" customFormat="1" ht="12.75" customHeight="1">
      <c r="A27" s="92" t="s">
        <v>130</v>
      </c>
      <c r="B27" s="77">
        <v>25</v>
      </c>
      <c r="C27" s="5"/>
      <c r="D27" s="106"/>
    </row>
    <row r="28" spans="1:4" s="67" customFormat="1" ht="12.75" customHeight="1">
      <c r="A28" s="92" t="s">
        <v>131</v>
      </c>
      <c r="B28" s="77">
        <v>26</v>
      </c>
      <c r="C28" s="5">
        <v>2116</v>
      </c>
      <c r="D28" s="106">
        <v>115</v>
      </c>
    </row>
    <row r="29" spans="1:4" s="67" customFormat="1" ht="12.75" customHeight="1">
      <c r="A29" s="92" t="s">
        <v>132</v>
      </c>
      <c r="B29" s="77">
        <v>27</v>
      </c>
      <c r="C29" s="5"/>
      <c r="D29" s="106">
        <f>3792</f>
        <v>3792</v>
      </c>
    </row>
    <row r="30" spans="1:4" s="67" customFormat="1" ht="21.75" customHeight="1">
      <c r="A30" s="100" t="s">
        <v>133</v>
      </c>
      <c r="B30" s="73">
        <v>30</v>
      </c>
      <c r="C30" s="4">
        <f>C14-C21</f>
        <v>4335</v>
      </c>
      <c r="D30" s="4">
        <f>D14-D21</f>
        <v>-1349723</v>
      </c>
    </row>
    <row r="31" spans="1:4" s="67" customFormat="1" ht="12.75" customHeight="1">
      <c r="A31" s="128" t="s">
        <v>134</v>
      </c>
      <c r="B31" s="129"/>
      <c r="C31" s="129"/>
      <c r="D31" s="130"/>
    </row>
    <row r="32" spans="1:4" s="67" customFormat="1" ht="12.75" customHeight="1">
      <c r="A32" s="99" t="s">
        <v>119</v>
      </c>
      <c r="B32" s="73">
        <v>40</v>
      </c>
      <c r="C32" s="4">
        <f>SUM(C34:C40)</f>
        <v>792501</v>
      </c>
      <c r="D32" s="4">
        <f>SUM(D34:D40)</f>
        <v>19313463</v>
      </c>
    </row>
    <row r="33" spans="1:4" s="67" customFormat="1" ht="12.75" customHeight="1">
      <c r="A33" s="91" t="s">
        <v>95</v>
      </c>
      <c r="B33" s="75"/>
      <c r="C33" s="78"/>
      <c r="D33" s="78"/>
    </row>
    <row r="34" spans="1:4" s="67" customFormat="1" ht="12.75" customHeight="1">
      <c r="A34" s="92" t="s">
        <v>135</v>
      </c>
      <c r="B34" s="77">
        <v>41</v>
      </c>
      <c r="C34" s="76"/>
      <c r="D34" s="5"/>
    </row>
    <row r="35" spans="1:4" s="67" customFormat="1" ht="12.75" customHeight="1">
      <c r="A35" s="93" t="s">
        <v>136</v>
      </c>
      <c r="B35" s="77">
        <v>42</v>
      </c>
      <c r="C35" s="78"/>
      <c r="D35" s="5"/>
    </row>
    <row r="36" spans="1:4" s="67" customFormat="1" ht="12.75" customHeight="1">
      <c r="A36" s="93" t="s">
        <v>137</v>
      </c>
      <c r="B36" s="77">
        <v>43</v>
      </c>
      <c r="C36" s="78"/>
      <c r="D36" s="5"/>
    </row>
    <row r="37" spans="1:4" s="67" customFormat="1" ht="12.75" customHeight="1">
      <c r="A37" s="92" t="s">
        <v>138</v>
      </c>
      <c r="B37" s="77">
        <v>44</v>
      </c>
      <c r="C37" s="78"/>
      <c r="D37" s="5"/>
    </row>
    <row r="38" spans="1:4" ht="12" customHeight="1">
      <c r="A38" s="94" t="s">
        <v>139</v>
      </c>
      <c r="B38" s="77">
        <v>45</v>
      </c>
      <c r="C38" s="78"/>
      <c r="D38" s="106">
        <v>3408959</v>
      </c>
    </row>
    <row r="39" spans="1:4" s="80" customFormat="1" ht="12" customHeight="1">
      <c r="A39" s="95" t="s">
        <v>140</v>
      </c>
      <c r="B39" s="79">
        <v>46</v>
      </c>
      <c r="C39" s="78"/>
      <c r="D39" s="107"/>
    </row>
    <row r="40" spans="1:4" ht="12" customHeight="1">
      <c r="A40" s="92" t="s">
        <v>124</v>
      </c>
      <c r="B40" s="77">
        <v>47</v>
      </c>
      <c r="C40" s="5">
        <v>792501</v>
      </c>
      <c r="D40" s="106">
        <v>15904504</v>
      </c>
    </row>
    <row r="41" spans="1:4" s="67" customFormat="1" ht="12.75" customHeight="1">
      <c r="A41" s="99" t="s">
        <v>125</v>
      </c>
      <c r="B41" s="73">
        <v>50</v>
      </c>
      <c r="C41" s="4">
        <f>SUM(C43:C49)</f>
        <v>507935</v>
      </c>
      <c r="D41" s="4">
        <f>SUM(D43:D49)</f>
        <v>20074764</v>
      </c>
    </row>
    <row r="42" spans="1:4" s="67" customFormat="1" ht="12.75" customHeight="1">
      <c r="A42" s="96" t="s">
        <v>95</v>
      </c>
      <c r="B42" s="75"/>
      <c r="C42" s="78"/>
      <c r="D42" s="78"/>
    </row>
    <row r="43" spans="1:4" s="67" customFormat="1" ht="12.75" customHeight="1">
      <c r="A43" s="93" t="s">
        <v>141</v>
      </c>
      <c r="B43" s="77">
        <v>51</v>
      </c>
      <c r="C43" s="76"/>
      <c r="D43" s="76"/>
    </row>
    <row r="44" spans="1:4" s="67" customFormat="1" ht="12.75" customHeight="1">
      <c r="A44" s="92" t="s">
        <v>142</v>
      </c>
      <c r="B44" s="77">
        <v>52</v>
      </c>
      <c r="C44" s="78"/>
      <c r="D44" s="78"/>
    </row>
    <row r="45" spans="1:4" s="67" customFormat="1" ht="12.75" customHeight="1">
      <c r="A45" s="92" t="s">
        <v>143</v>
      </c>
      <c r="B45" s="77">
        <v>53</v>
      </c>
      <c r="C45" s="78"/>
      <c r="D45" s="78"/>
    </row>
    <row r="46" spans="1:4" s="67" customFormat="1" ht="12.75" customHeight="1">
      <c r="A46" s="92" t="s">
        <v>144</v>
      </c>
      <c r="B46" s="77">
        <v>54</v>
      </c>
      <c r="C46" s="76"/>
      <c r="D46" s="76"/>
    </row>
    <row r="47" spans="1:4" s="67" customFormat="1" ht="12.75" customHeight="1">
      <c r="A47" s="92" t="s">
        <v>145</v>
      </c>
      <c r="B47" s="77">
        <v>55</v>
      </c>
      <c r="C47" s="106">
        <v>395050</v>
      </c>
      <c r="D47" s="106">
        <v>3871322</v>
      </c>
    </row>
    <row r="48" spans="1:4" s="80" customFormat="1" ht="15" customHeight="1">
      <c r="A48" s="97" t="s">
        <v>140</v>
      </c>
      <c r="B48" s="79">
        <v>56</v>
      </c>
      <c r="C48" s="81"/>
      <c r="D48" s="107"/>
    </row>
    <row r="49" spans="1:4" s="67" customFormat="1" ht="12.75" customHeight="1">
      <c r="A49" s="93" t="s">
        <v>132</v>
      </c>
      <c r="B49" s="77">
        <v>57</v>
      </c>
      <c r="C49" s="106">
        <v>112885</v>
      </c>
      <c r="D49" s="106">
        <v>16203442</v>
      </c>
    </row>
    <row r="50" spans="1:4" s="67" customFormat="1" ht="25.5" customHeight="1">
      <c r="A50" s="104" t="s">
        <v>146</v>
      </c>
      <c r="B50" s="73">
        <v>60</v>
      </c>
      <c r="C50" s="4">
        <f>C32-C41</f>
        <v>284566</v>
      </c>
      <c r="D50" s="4">
        <f>D32-D41</f>
        <v>-761301</v>
      </c>
    </row>
    <row r="51" spans="1:4" s="67" customFormat="1" ht="12.75" customHeight="1">
      <c r="A51" s="128" t="s">
        <v>147</v>
      </c>
      <c r="B51" s="129"/>
      <c r="C51" s="129"/>
      <c r="D51" s="130"/>
    </row>
    <row r="52" spans="1:4" s="67" customFormat="1" ht="12.75" customHeight="1">
      <c r="A52" s="99" t="s">
        <v>119</v>
      </c>
      <c r="B52" s="73">
        <v>70</v>
      </c>
      <c r="C52" s="74">
        <f>SUM(C54:C57)</f>
        <v>0</v>
      </c>
      <c r="D52" s="4">
        <f>SUM(D54:D57)</f>
        <v>12329743</v>
      </c>
    </row>
    <row r="53" spans="1:4" s="67" customFormat="1" ht="12.75" customHeight="1">
      <c r="A53" s="96" t="s">
        <v>95</v>
      </c>
      <c r="B53" s="75"/>
      <c r="C53" s="76"/>
      <c r="D53" s="76"/>
    </row>
    <row r="54" spans="1:4" s="67" customFormat="1" ht="12.75" customHeight="1">
      <c r="A54" s="93" t="s">
        <v>148</v>
      </c>
      <c r="B54" s="77">
        <v>71</v>
      </c>
      <c r="C54" s="74"/>
      <c r="D54" s="106">
        <v>1267043</v>
      </c>
    </row>
    <row r="55" spans="1:4" s="67" customFormat="1" ht="12.75" customHeight="1">
      <c r="A55" s="93" t="s">
        <v>149</v>
      </c>
      <c r="B55" s="77">
        <v>72</v>
      </c>
      <c r="C55" s="74"/>
      <c r="D55" s="106">
        <v>11060700</v>
      </c>
    </row>
    <row r="56" spans="1:4" s="67" customFormat="1" ht="12.75" customHeight="1">
      <c r="A56" s="93" t="s">
        <v>150</v>
      </c>
      <c r="B56" s="77">
        <v>73</v>
      </c>
      <c r="C56" s="74"/>
      <c r="D56" s="106"/>
    </row>
    <row r="57" spans="1:4" s="67" customFormat="1" ht="12.75" customHeight="1">
      <c r="A57" s="93" t="s">
        <v>124</v>
      </c>
      <c r="B57" s="77">
        <v>74</v>
      </c>
      <c r="C57" s="74"/>
      <c r="D57" s="106">
        <v>2000</v>
      </c>
    </row>
    <row r="58" spans="1:4" s="67" customFormat="1" ht="12.75" customHeight="1">
      <c r="A58" s="99" t="s">
        <v>125</v>
      </c>
      <c r="B58" s="73">
        <v>80</v>
      </c>
      <c r="C58" s="4">
        <f>SUM(C60:C63)</f>
        <v>337901</v>
      </c>
      <c r="D58" s="4">
        <f>SUM(D60:D63)</f>
        <v>10167954</v>
      </c>
    </row>
    <row r="59" spans="1:4" s="67" customFormat="1" ht="12.75" customHeight="1">
      <c r="A59" s="96" t="s">
        <v>95</v>
      </c>
      <c r="B59" s="75"/>
      <c r="C59" s="76"/>
      <c r="D59" s="76"/>
    </row>
    <row r="60" spans="1:4" s="67" customFormat="1" ht="12.75" customHeight="1">
      <c r="A60" s="92" t="s">
        <v>151</v>
      </c>
      <c r="B60" s="77">
        <v>81</v>
      </c>
      <c r="C60" s="106">
        <v>337901</v>
      </c>
      <c r="D60" s="106">
        <v>10167954</v>
      </c>
    </row>
    <row r="61" spans="1:4" s="67" customFormat="1" ht="12.75" customHeight="1">
      <c r="A61" s="92" t="s">
        <v>152</v>
      </c>
      <c r="B61" s="77">
        <v>82</v>
      </c>
      <c r="C61" s="76"/>
      <c r="D61" s="76"/>
    </row>
    <row r="62" spans="1:4" s="67" customFormat="1" ht="12.75" customHeight="1">
      <c r="A62" s="92" t="s">
        <v>153</v>
      </c>
      <c r="B62" s="77">
        <v>83</v>
      </c>
      <c r="C62" s="78"/>
      <c r="D62" s="78"/>
    </row>
    <row r="63" spans="1:4" s="67" customFormat="1" ht="12.75" customHeight="1">
      <c r="A63" s="92" t="s">
        <v>154</v>
      </c>
      <c r="B63" s="77">
        <v>84</v>
      </c>
      <c r="C63" s="78"/>
      <c r="D63" s="78"/>
    </row>
    <row r="64" spans="1:4" s="67" customFormat="1" ht="24.75" customHeight="1">
      <c r="A64" s="100" t="s">
        <v>155</v>
      </c>
      <c r="B64" s="73">
        <v>90</v>
      </c>
      <c r="C64" s="85">
        <f>C52-C58</f>
        <v>-337901</v>
      </c>
      <c r="D64" s="85">
        <f>D52-D58</f>
        <v>2161789</v>
      </c>
    </row>
    <row r="65" spans="1:4" s="67" customFormat="1" ht="24" customHeight="1">
      <c r="A65" s="100" t="s">
        <v>203</v>
      </c>
      <c r="B65" s="73">
        <v>100</v>
      </c>
      <c r="C65" s="85">
        <f>C30+C50+C64</f>
        <v>-49000</v>
      </c>
      <c r="D65" s="85">
        <f>D30+D50+D64</f>
        <v>50765</v>
      </c>
    </row>
    <row r="66" spans="1:4" ht="12" customHeight="1">
      <c r="A66" s="98" t="s">
        <v>156</v>
      </c>
      <c r="B66" s="77">
        <v>110</v>
      </c>
      <c r="C66" s="5">
        <f>D67</f>
        <v>54078</v>
      </c>
      <c r="D66" s="106">
        <v>3313</v>
      </c>
    </row>
    <row r="67" spans="1:4" ht="12" customHeight="1">
      <c r="A67" s="98" t="s">
        <v>157</v>
      </c>
      <c r="B67" s="77">
        <v>120</v>
      </c>
      <c r="C67" s="5">
        <f>C65+C66</f>
        <v>5078</v>
      </c>
      <c r="D67" s="106">
        <f>D65+D66</f>
        <v>54078</v>
      </c>
    </row>
    <row r="68" spans="1:5" s="32" customFormat="1" ht="14.25">
      <c r="A68" s="30" t="s">
        <v>0</v>
      </c>
      <c r="B68" s="30" t="s">
        <v>0</v>
      </c>
      <c r="C68" s="30" t="s">
        <v>0</v>
      </c>
      <c r="D68" s="30" t="s">
        <v>0</v>
      </c>
      <c r="E68" s="30" t="s">
        <v>0</v>
      </c>
    </row>
    <row r="69" spans="1:5" s="32" customFormat="1" ht="19.5" customHeight="1">
      <c r="A69" s="110" t="s">
        <v>213</v>
      </c>
      <c r="B69" s="111"/>
      <c r="C69" s="45" t="s">
        <v>0</v>
      </c>
      <c r="D69" s="44" t="s">
        <v>0</v>
      </c>
      <c r="E69" s="45" t="s">
        <v>0</v>
      </c>
    </row>
    <row r="70" spans="1:5" s="32" customFormat="1" ht="14.25">
      <c r="A70" s="112" t="s">
        <v>60</v>
      </c>
      <c r="B70" s="112"/>
      <c r="C70" s="45" t="s">
        <v>0</v>
      </c>
      <c r="D70" s="46" t="s">
        <v>61</v>
      </c>
      <c r="E70" s="45" t="s">
        <v>0</v>
      </c>
    </row>
    <row r="71" spans="1:5" s="32" customFormat="1" ht="24" customHeight="1">
      <c r="A71" s="110" t="s">
        <v>219</v>
      </c>
      <c r="B71" s="111"/>
      <c r="C71" s="45" t="s">
        <v>0</v>
      </c>
      <c r="D71" s="44" t="s">
        <v>0</v>
      </c>
      <c r="E71" s="45" t="s">
        <v>0</v>
      </c>
    </row>
    <row r="72" spans="1:5" s="32" customFormat="1" ht="14.25">
      <c r="A72" s="112" t="s">
        <v>62</v>
      </c>
      <c r="B72" s="112"/>
      <c r="C72" s="45" t="s">
        <v>0</v>
      </c>
      <c r="D72" s="46" t="s">
        <v>61</v>
      </c>
      <c r="E72" s="45" t="s">
        <v>0</v>
      </c>
    </row>
    <row r="73" spans="1:5" s="32" customFormat="1" ht="14.25">
      <c r="A73" s="113" t="s">
        <v>63</v>
      </c>
      <c r="B73" s="113"/>
      <c r="C73" s="113"/>
      <c r="D73" s="113"/>
      <c r="E73" s="113"/>
    </row>
    <row r="74" s="49" customFormat="1" ht="14.25"/>
  </sheetData>
  <sheetProtection/>
  <mergeCells count="12">
    <mergeCell ref="C1:D2"/>
    <mergeCell ref="A9:D9"/>
    <mergeCell ref="A10:D10"/>
    <mergeCell ref="A7:D7"/>
    <mergeCell ref="A69:B69"/>
    <mergeCell ref="A70:B70"/>
    <mergeCell ref="A71:B71"/>
    <mergeCell ref="A72:B72"/>
    <mergeCell ref="A73:E73"/>
    <mergeCell ref="A51:D51"/>
    <mergeCell ref="A31:D31"/>
    <mergeCell ref="A13:D13"/>
  </mergeCells>
  <printOptions/>
  <pageMargins left="0.7" right="0.7" top="0.75" bottom="0.75" header="0.3" footer="0.3"/>
  <pageSetup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A1">
      <selection activeCell="B10" sqref="B10:E10"/>
    </sheetView>
  </sheetViews>
  <sheetFormatPr defaultColWidth="9.140625" defaultRowHeight="15"/>
  <cols>
    <col min="1" max="1" width="35.421875" style="3" customWidth="1"/>
    <col min="2" max="2" width="19.57421875" style="3" customWidth="1"/>
    <col min="3" max="3" width="18.140625" style="3" customWidth="1"/>
    <col min="4" max="4" width="18.8515625" style="3" customWidth="1"/>
    <col min="5" max="5" width="14.00390625" style="3" customWidth="1"/>
    <col min="6" max="7" width="9.140625" style="3" customWidth="1"/>
    <col min="8" max="8" width="13.28125" style="11" customWidth="1"/>
    <col min="9" max="9" width="13.00390625" style="11" customWidth="1"/>
    <col min="10" max="16384" width="9.140625" style="3" customWidth="1"/>
  </cols>
  <sheetData>
    <row r="1" spans="4:5" ht="11.25" customHeight="1">
      <c r="D1" s="137" t="s">
        <v>115</v>
      </c>
      <c r="E1" s="137"/>
    </row>
    <row r="2" spans="4:5" ht="11.25">
      <c r="D2" s="137"/>
      <c r="E2" s="137"/>
    </row>
    <row r="3" spans="4:5" ht="10.5" customHeight="1">
      <c r="D3" s="137"/>
      <c r="E3" s="137"/>
    </row>
    <row r="5" spans="1:9" ht="12" customHeight="1">
      <c r="A5" s="119" t="s">
        <v>212</v>
      </c>
      <c r="B5" s="136"/>
      <c r="C5" s="136"/>
      <c r="D5" s="136"/>
      <c r="G5" s="11"/>
      <c r="I5" s="3"/>
    </row>
    <row r="6" spans="1:9" s="1" customFormat="1" ht="12" customHeight="1">
      <c r="A6" s="11" t="s">
        <v>0</v>
      </c>
      <c r="B6" s="3"/>
      <c r="C6" s="3"/>
      <c r="D6" s="3"/>
      <c r="E6" s="3"/>
      <c r="F6" s="3"/>
      <c r="G6" s="3"/>
      <c r="H6" s="3"/>
      <c r="I6" s="3"/>
    </row>
    <row r="7" spans="1:9" s="1" customFormat="1" ht="14.25" customHeight="1">
      <c r="A7" s="22" t="s">
        <v>0</v>
      </c>
      <c r="B7" s="23" t="s">
        <v>162</v>
      </c>
      <c r="C7" s="24"/>
      <c r="D7" s="24"/>
      <c r="E7" s="24"/>
      <c r="F7" s="3"/>
      <c r="G7" s="11"/>
      <c r="H7" s="11"/>
      <c r="I7" s="3"/>
    </row>
    <row r="8" spans="1:9" s="1" customFormat="1" ht="12" customHeight="1">
      <c r="A8" s="22" t="s">
        <v>0</v>
      </c>
      <c r="B8" s="138" t="s">
        <v>216</v>
      </c>
      <c r="C8" s="138"/>
      <c r="D8" s="25"/>
      <c r="E8" s="25"/>
      <c r="F8" s="3"/>
      <c r="G8" s="11"/>
      <c r="H8" s="11"/>
      <c r="I8" s="3"/>
    </row>
    <row r="9" spans="1:9" s="1" customFormat="1" ht="12" customHeight="1">
      <c r="A9" s="26" t="s">
        <v>0</v>
      </c>
      <c r="B9" s="26" t="s">
        <v>0</v>
      </c>
      <c r="C9" s="26" t="s">
        <v>0</v>
      </c>
      <c r="D9" s="26" t="s">
        <v>0</v>
      </c>
      <c r="E9" s="27" t="s">
        <v>202</v>
      </c>
      <c r="F9" s="6"/>
      <c r="G9" s="9"/>
      <c r="H9" s="9"/>
      <c r="I9" s="6"/>
    </row>
    <row r="10" spans="1:5" ht="39.75" customHeight="1">
      <c r="A10" s="13" t="s">
        <v>159</v>
      </c>
      <c r="B10" s="141" t="s">
        <v>52</v>
      </c>
      <c r="C10" s="141" t="s">
        <v>55</v>
      </c>
      <c r="D10" s="141" t="s">
        <v>206</v>
      </c>
      <c r="E10" s="141" t="s">
        <v>158</v>
      </c>
    </row>
    <row r="11" spans="1:5" ht="11.25">
      <c r="A11" s="13"/>
      <c r="B11" s="88"/>
      <c r="C11" s="88"/>
      <c r="D11" s="88"/>
      <c r="E11" s="88"/>
    </row>
    <row r="12" spans="1:5" ht="11.25">
      <c r="A12" s="13"/>
      <c r="B12" s="88"/>
      <c r="C12" s="88"/>
      <c r="D12" s="88"/>
      <c r="E12" s="88"/>
    </row>
    <row r="13" spans="1:9" s="19" customFormat="1" ht="15" customHeight="1">
      <c r="A13" s="21" t="s">
        <v>224</v>
      </c>
      <c r="B13" s="87">
        <v>80650</v>
      </c>
      <c r="C13" s="87">
        <v>126843</v>
      </c>
      <c r="D13" s="87">
        <v>-743</v>
      </c>
      <c r="E13" s="87">
        <f>SUM(B13:D13)</f>
        <v>206750</v>
      </c>
      <c r="H13" s="20"/>
      <c r="I13" s="20"/>
    </row>
    <row r="14" spans="1:5" ht="11.25">
      <c r="A14" s="8"/>
      <c r="B14" s="89"/>
      <c r="C14" s="89"/>
      <c r="D14" s="89"/>
      <c r="E14" s="90"/>
    </row>
    <row r="15" spans="1:5" ht="10.5" customHeight="1">
      <c r="A15" s="8" t="s">
        <v>222</v>
      </c>
      <c r="B15" s="89">
        <v>96200</v>
      </c>
      <c r="C15" s="89"/>
      <c r="D15" s="86">
        <v>-434937</v>
      </c>
      <c r="E15" s="86">
        <f>SUM(B15:D15)</f>
        <v>-338737</v>
      </c>
    </row>
    <row r="16" spans="1:5" ht="11.25">
      <c r="A16" s="8"/>
      <c r="B16" s="89"/>
      <c r="C16" s="89"/>
      <c r="D16" s="89"/>
      <c r="E16" s="90"/>
    </row>
    <row r="17" spans="1:9" s="12" customFormat="1" ht="15" customHeight="1">
      <c r="A17" s="14" t="s">
        <v>160</v>
      </c>
      <c r="B17" s="85">
        <f>B15</f>
        <v>96200</v>
      </c>
      <c r="C17" s="85">
        <f>C15</f>
        <v>0</v>
      </c>
      <c r="D17" s="85">
        <f>D15</f>
        <v>-434937</v>
      </c>
      <c r="E17" s="85">
        <f>SUM(B17:D17)</f>
        <v>-338737</v>
      </c>
      <c r="H17" s="15"/>
      <c r="I17" s="15"/>
    </row>
    <row r="18" spans="1:5" ht="11.25">
      <c r="A18" s="8"/>
      <c r="B18" s="89"/>
      <c r="C18" s="89"/>
      <c r="D18" s="89"/>
      <c r="E18" s="89"/>
    </row>
    <row r="19" spans="1:5" ht="11.25">
      <c r="A19" s="8"/>
      <c r="B19" s="89"/>
      <c r="C19" s="89"/>
      <c r="D19" s="89"/>
      <c r="E19" s="90"/>
    </row>
    <row r="20" spans="1:9" s="19" customFormat="1" ht="15" customHeight="1">
      <c r="A20" s="21" t="s">
        <v>204</v>
      </c>
      <c r="B20" s="87">
        <f>B13+B17</f>
        <v>176850</v>
      </c>
      <c r="C20" s="87">
        <f>C13+C17</f>
        <v>126843</v>
      </c>
      <c r="D20" s="87">
        <f>D13+D17</f>
        <v>-435680</v>
      </c>
      <c r="E20" s="87">
        <f>SUM(B20:D20)</f>
        <v>-131987</v>
      </c>
      <c r="H20" s="20"/>
      <c r="I20" s="20"/>
    </row>
    <row r="21" spans="1:5" ht="11.25">
      <c r="A21" s="10"/>
      <c r="B21" s="89"/>
      <c r="C21" s="89"/>
      <c r="D21" s="89"/>
      <c r="E21" s="90"/>
    </row>
    <row r="22" spans="1:5" ht="11.25">
      <c r="A22" s="8" t="s">
        <v>223</v>
      </c>
      <c r="B22" s="89">
        <v>16000</v>
      </c>
      <c r="C22" s="89"/>
      <c r="D22" s="86">
        <f>ОПиУ!C57</f>
        <v>-184130</v>
      </c>
      <c r="E22" s="86">
        <f>SUM(B22:D22)</f>
        <v>-168130</v>
      </c>
    </row>
    <row r="23" spans="1:5" ht="11.25">
      <c r="A23" s="8"/>
      <c r="B23" s="89"/>
      <c r="C23" s="89"/>
      <c r="D23" s="89"/>
      <c r="E23" s="90"/>
    </row>
    <row r="24" spans="1:9" s="6" customFormat="1" ht="27" customHeight="1">
      <c r="A24" s="7" t="s">
        <v>160</v>
      </c>
      <c r="B24" s="85">
        <f>B22</f>
        <v>16000</v>
      </c>
      <c r="C24" s="85">
        <f>C22</f>
        <v>0</v>
      </c>
      <c r="D24" s="85">
        <f>D22</f>
        <v>-184130</v>
      </c>
      <c r="E24" s="85">
        <f>SUM(B24:D24)</f>
        <v>-168130</v>
      </c>
      <c r="H24" s="9"/>
      <c r="I24" s="9"/>
    </row>
    <row r="25" spans="1:5" ht="10.5" customHeight="1">
      <c r="A25" s="8"/>
      <c r="B25" s="89"/>
      <c r="C25" s="89"/>
      <c r="D25" s="89"/>
      <c r="E25" s="89"/>
    </row>
    <row r="26" spans="1:5" ht="13.5" customHeight="1">
      <c r="A26" s="8" t="s">
        <v>161</v>
      </c>
      <c r="B26" s="89"/>
      <c r="C26" s="89"/>
      <c r="D26" s="89"/>
      <c r="E26" s="89"/>
    </row>
    <row r="27" spans="1:5" ht="11.25">
      <c r="A27" s="8"/>
      <c r="B27" s="89"/>
      <c r="C27" s="89"/>
      <c r="D27" s="89"/>
      <c r="E27" s="90"/>
    </row>
    <row r="28" spans="1:9" s="19" customFormat="1" ht="16.5" customHeight="1">
      <c r="A28" s="21" t="s">
        <v>205</v>
      </c>
      <c r="B28" s="87">
        <f>B20+B24</f>
        <v>192850</v>
      </c>
      <c r="C28" s="87">
        <f>C20+C24</f>
        <v>126843</v>
      </c>
      <c r="D28" s="87">
        <f>D20+D24</f>
        <v>-619810</v>
      </c>
      <c r="E28" s="87">
        <f>SUM(B28:D28)</f>
        <v>-300117</v>
      </c>
      <c r="H28" s="20"/>
      <c r="I28" s="20"/>
    </row>
    <row r="29" spans="1:5" s="32" customFormat="1" ht="14.25">
      <c r="A29" s="30" t="s">
        <v>0</v>
      </c>
      <c r="B29" s="30" t="s">
        <v>0</v>
      </c>
      <c r="C29" s="30" t="s">
        <v>0</v>
      </c>
      <c r="D29" s="30" t="s">
        <v>0</v>
      </c>
      <c r="E29" s="30" t="s">
        <v>0</v>
      </c>
    </row>
    <row r="30" spans="1:5" s="32" customFormat="1" ht="19.5" customHeight="1">
      <c r="A30" s="110" t="s">
        <v>213</v>
      </c>
      <c r="B30" s="111"/>
      <c r="C30" s="45" t="s">
        <v>0</v>
      </c>
      <c r="D30" s="44" t="s">
        <v>0</v>
      </c>
      <c r="E30" s="45" t="s">
        <v>0</v>
      </c>
    </row>
    <row r="31" spans="1:5" s="32" customFormat="1" ht="14.25">
      <c r="A31" s="112" t="s">
        <v>60</v>
      </c>
      <c r="B31" s="112"/>
      <c r="C31" s="45" t="s">
        <v>0</v>
      </c>
      <c r="D31" s="46" t="s">
        <v>61</v>
      </c>
      <c r="E31" s="45" t="s">
        <v>0</v>
      </c>
    </row>
    <row r="32" spans="1:5" s="32" customFormat="1" ht="24" customHeight="1">
      <c r="A32" s="110" t="s">
        <v>218</v>
      </c>
      <c r="B32" s="111"/>
      <c r="C32" s="45" t="s">
        <v>0</v>
      </c>
      <c r="D32" s="44" t="s">
        <v>0</v>
      </c>
      <c r="E32" s="45" t="s">
        <v>0</v>
      </c>
    </row>
    <row r="33" spans="1:5" s="32" customFormat="1" ht="14.25">
      <c r="A33" s="112" t="s">
        <v>62</v>
      </c>
      <c r="B33" s="112"/>
      <c r="C33" s="45" t="s">
        <v>0</v>
      </c>
      <c r="D33" s="46" t="s">
        <v>61</v>
      </c>
      <c r="E33" s="45" t="s">
        <v>0</v>
      </c>
    </row>
    <row r="34" spans="1:5" s="32" customFormat="1" ht="14.25">
      <c r="A34" s="113" t="s">
        <v>63</v>
      </c>
      <c r="B34" s="113"/>
      <c r="C34" s="113"/>
      <c r="D34" s="113"/>
      <c r="E34" s="113"/>
    </row>
    <row r="35" spans="1:5" ht="11.25">
      <c r="A35" s="16"/>
      <c r="B35" s="17"/>
      <c r="C35" s="17"/>
      <c r="D35" s="17"/>
      <c r="E35" s="17"/>
    </row>
    <row r="36" spans="1:4" ht="11.25">
      <c r="A36" s="18"/>
      <c r="B36" s="18"/>
      <c r="C36" s="18"/>
      <c r="D36" s="18"/>
    </row>
    <row r="37" spans="1:4" ht="11.25">
      <c r="A37" s="18"/>
      <c r="B37" s="18"/>
      <c r="C37" s="18"/>
      <c r="D37" s="18"/>
    </row>
    <row r="38" spans="1:4" ht="11.25">
      <c r="A38" s="18"/>
      <c r="B38" s="18"/>
      <c r="C38" s="18"/>
      <c r="D38" s="18"/>
    </row>
    <row r="39" spans="1:4" ht="11.25">
      <c r="A39" s="18"/>
      <c r="B39" s="18"/>
      <c r="C39" s="18"/>
      <c r="D39" s="18"/>
    </row>
  </sheetData>
  <sheetProtection/>
  <mergeCells count="8">
    <mergeCell ref="A34:E34"/>
    <mergeCell ref="A5:D5"/>
    <mergeCell ref="D1:E3"/>
    <mergeCell ref="B8:C8"/>
    <mergeCell ref="A30:B30"/>
    <mergeCell ref="A31:B31"/>
    <mergeCell ref="A32:B32"/>
    <mergeCell ref="A33:B33"/>
  </mergeCells>
  <printOptions/>
  <pageMargins left="0.7" right="0.7" top="0.75" bottom="0.75" header="0.3" footer="0.3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Альжанова Анар Асылбековна</cp:lastModifiedBy>
  <cp:lastPrinted>2020-05-30T04:45:09Z</cp:lastPrinted>
  <dcterms:created xsi:type="dcterms:W3CDTF">2019-04-30T12:27:49Z</dcterms:created>
  <dcterms:modified xsi:type="dcterms:W3CDTF">2020-06-30T15:00:07Z</dcterms:modified>
  <cp:category/>
  <cp:version/>
  <cp:contentType/>
  <cp:contentStatus/>
</cp:coreProperties>
</file>