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LEMANOVA_KS\Desktop\Айдарлы\Фин.отчетность\2024\"/>
    </mc:Choice>
  </mc:AlternateContent>
  <bookViews>
    <workbookView xWindow="0" yWindow="0" windowWidth="28800" windowHeight="13020" activeTab="3"/>
  </bookViews>
  <sheets>
    <sheet name="Ф1" sheetId="1" r:id="rId1"/>
    <sheet name="Ф2" sheetId="2" r:id="rId2"/>
    <sheet name="Ф3" sheetId="3" r:id="rId3"/>
    <sheet name="Ф4" sheetId="4" r:id="rId4"/>
  </sheets>
  <definedNames>
    <definedName name="AS2DocOpenMode" hidden="1">"AS2DocumentEdit"</definedName>
    <definedName name="AS2HasNoAutoHeaderFooter" hidden="1">" "</definedName>
    <definedName name="_xlnm.Print_Area" localSheetId="0">Ф1!#REF!</definedName>
    <definedName name="_xlnm.Print_Area" localSheetId="1">Ф2!$A$1:$F$28</definedName>
    <definedName name="_xlnm.Print_Area" localSheetId="2">Ф3!$A$1:$D$51</definedName>
    <definedName name="_xlnm.Print_Area" localSheetId="3">Ф4!$A$1:$Y$27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3" l="1"/>
  <c r="A6" i="3"/>
  <c r="A3" i="3"/>
  <c r="C39" i="3"/>
  <c r="B39" i="3"/>
  <c r="C34" i="3"/>
  <c r="B34" i="3"/>
  <c r="C18" i="3"/>
  <c r="B18" i="3"/>
  <c r="B25" i="3" s="1"/>
  <c r="B41" i="3" l="1"/>
  <c r="B44" i="3" s="1"/>
  <c r="C23" i="3"/>
  <c r="C25" i="3" s="1"/>
  <c r="C41" i="3" s="1"/>
  <c r="C44" i="3" s="1"/>
  <c r="E16" i="4" l="1"/>
  <c r="D16" i="4"/>
  <c r="E14" i="4"/>
  <c r="C14" i="4"/>
  <c r="E13" i="4"/>
  <c r="D13" i="4"/>
  <c r="E11" i="4"/>
  <c r="D9" i="2"/>
  <c r="B6" i="2"/>
  <c r="B3" i="2" l="1"/>
  <c r="B3" i="4"/>
  <c r="E15" i="2" l="1"/>
  <c r="E17" i="2" s="1"/>
  <c r="E19" i="2" s="1"/>
  <c r="E21" i="2" s="1"/>
  <c r="D15" i="2"/>
  <c r="D17" i="2" s="1"/>
  <c r="D15" i="4" s="1"/>
  <c r="XEL39" i="1"/>
  <c r="XEK39" i="1"/>
  <c r="XEL33" i="1"/>
  <c r="XEK33" i="1"/>
  <c r="XEL29" i="1"/>
  <c r="XEL23" i="1"/>
  <c r="XEK23" i="1"/>
  <c r="XEL18" i="1"/>
  <c r="XEK18" i="1"/>
  <c r="D19" i="2" l="1"/>
  <c r="D21" i="2" s="1"/>
  <c r="XEK24" i="1"/>
  <c r="XEL40" i="1"/>
  <c r="XEL41" i="1" s="1"/>
  <c r="XEL24" i="1"/>
  <c r="XEK40" i="1"/>
  <c r="E15" i="4" l="1"/>
  <c r="XEK29" i="1"/>
  <c r="XEK41" i="1" s="1"/>
  <c r="XEK42" i="1" s="1"/>
  <c r="XEL42" i="1"/>
</calcChain>
</file>

<file path=xl/sharedStrings.xml><?xml version="1.0" encoding="utf-8"?>
<sst xmlns="http://schemas.openxmlformats.org/spreadsheetml/2006/main" count="128" uniqueCount="96">
  <si>
    <t>Отчет о финансовом положении</t>
  </si>
  <si>
    <t>тыс. тенге</t>
  </si>
  <si>
    <t>АКТИВЫ</t>
  </si>
  <si>
    <t>Внеоборотные активы</t>
  </si>
  <si>
    <t>Горнодобывающие активы</t>
  </si>
  <si>
    <t>Авансы выданные и прочие активы</t>
  </si>
  <si>
    <t>Основные средства</t>
  </si>
  <si>
    <t>НДС к возмещению</t>
  </si>
  <si>
    <t>Отложенный налоговый актив</t>
  </si>
  <si>
    <t>Текущие активы</t>
  </si>
  <si>
    <t>Банковские депозиты</t>
  </si>
  <si>
    <t>Денежные средства</t>
  </si>
  <si>
    <t xml:space="preserve">ВСЕГО АКТИВЫ </t>
  </si>
  <si>
    <t>КАПИТАЛ И ОБЯЗАТЕЛЬСТВА</t>
  </si>
  <si>
    <t>Капитал и резервы</t>
  </si>
  <si>
    <t>Уставный капитал</t>
  </si>
  <si>
    <t>Непокрытый убыток</t>
  </si>
  <si>
    <t>Долгосрочные обязательства</t>
  </si>
  <si>
    <t>Провизии</t>
  </si>
  <si>
    <t>Текущие обязательства</t>
  </si>
  <si>
    <t>Займы</t>
  </si>
  <si>
    <t>Торговая и прочая кредиторская задолженность</t>
  </si>
  <si>
    <t>Прочие налоги к уплате</t>
  </si>
  <si>
    <t>ИТОГО ОБЯЗАТЕЛЬСТВА</t>
  </si>
  <si>
    <t>ВСЕГО КАПИТАЛ И ОБЯЗАТЕЛЬСТВА</t>
  </si>
  <si>
    <t>Генеральный директор</t>
  </si>
  <si>
    <t>Главный бухгалтер</t>
  </si>
  <si>
    <t>AO «Aidarly Project (Айдарлы Проджект)»</t>
  </si>
  <si>
    <t>Наименование показателей</t>
  </si>
  <si>
    <t>Общеадминистративные расходы</t>
  </si>
  <si>
    <t>Убыток от курсовой разницы</t>
  </si>
  <si>
    <t>Убыток до налогообложения</t>
  </si>
  <si>
    <t>Экономия по подоходному налогу</t>
  </si>
  <si>
    <t>Прочий совокупный доход</t>
  </si>
  <si>
    <t>Базовый и разводненный убыток на акцию, тенге</t>
  </si>
  <si>
    <t>тыс.тенге</t>
  </si>
  <si>
    <t>ОПЕРАЦИОННАЯ ДЕЯТЕЛЬНОСТЬ</t>
  </si>
  <si>
    <t>Денежные средства от операционной деятельности до выплаты подоходного налога</t>
  </si>
  <si>
    <t>Подоходный налог уплаченный</t>
  </si>
  <si>
    <t>Чистые денежные средства использованные в операционной деятельности</t>
  </si>
  <si>
    <t>ИНВЕСТИЦИОННАЯ ДЕЯТЕЛЬНОСТЬ</t>
  </si>
  <si>
    <t>Инвестиции в горнодобывающие активы</t>
  </si>
  <si>
    <t>НДС уплаченный за горно-добывающие активы</t>
  </si>
  <si>
    <t>Поступления от депозитов</t>
  </si>
  <si>
    <t>Проценты полученные</t>
  </si>
  <si>
    <t>Чистые денежные средства использованные в инвестиционной деятельности</t>
  </si>
  <si>
    <t>ФИНАНСОВАЯ ДЕЯТЕЛЬНОСТЬ</t>
  </si>
  <si>
    <t>Поступления по займам</t>
  </si>
  <si>
    <t>Чистые денежные средства от финансовой деятельности</t>
  </si>
  <si>
    <t>Чистое увеличение денежных средств</t>
  </si>
  <si>
    <t>Отчет об изменениях в капитале</t>
  </si>
  <si>
    <t>Итого</t>
  </si>
  <si>
    <t>Чистый убыток за период</t>
  </si>
  <si>
    <t>Наименование компонентов</t>
  </si>
  <si>
    <t>Общий совокупный убыток за период</t>
  </si>
  <si>
    <t>Денежные средства на начало периода</t>
  </si>
  <si>
    <t>Денежные средства на конец периода</t>
  </si>
  <si>
    <t>Чистый убыток за 2022 год</t>
  </si>
  <si>
    <t>Мангулов К.К.</t>
  </si>
  <si>
    <t>Прим.</t>
  </si>
  <si>
    <t>Промежуточная сокращенная финансовая отчетность</t>
  </si>
  <si>
    <t>Отчет о доходах и расходах и прочем совокупном доходе</t>
  </si>
  <si>
    <t>Прим</t>
  </si>
  <si>
    <t>На 30 июня 2023</t>
  </si>
  <si>
    <t>Возврат займов</t>
  </si>
  <si>
    <t>11 б</t>
  </si>
  <si>
    <t>6 (а)</t>
  </si>
  <si>
    <t>Амортизация дисконта по провизиям</t>
  </si>
  <si>
    <t>Процентные расходы по займам</t>
  </si>
  <si>
    <t>Процентные доходы по банковским депозитам</t>
  </si>
  <si>
    <t>11 (а)</t>
  </si>
  <si>
    <t>6 (б)</t>
  </si>
  <si>
    <t>Пллатежи по контракту на недропользование</t>
  </si>
  <si>
    <t>Елеманова К.С.</t>
  </si>
  <si>
    <t>Чистый убыток за год</t>
  </si>
  <si>
    <t>за три месяца, закончившихся 31 марта 2023 года</t>
  </si>
  <si>
    <t>по состоянию на 31 марта 2024</t>
  </si>
  <si>
    <t>за три месяца, закончившихся 31 марта 2024 года</t>
  </si>
  <si>
    <t>На 31 марта 
2024</t>
  </si>
  <si>
    <t>На 31 декабря 2023</t>
  </si>
  <si>
    <t>На 1 января 2023</t>
  </si>
  <si>
    <t>На 31 марта 2023</t>
  </si>
  <si>
    <t>На 1 января 2024</t>
  </si>
  <si>
    <t>Сокращенный отчет о движении денежных средств</t>
  </si>
  <si>
    <t>Корректировки</t>
  </si>
  <si>
    <t>Износ и амортизация</t>
  </si>
  <si>
    <t>Нереализованный убыток от курсовой разницы</t>
  </si>
  <si>
    <t xml:space="preserve">Движение денежных средств от операционной деятельности до изменений оборотного капитала </t>
  </si>
  <si>
    <t>Увеличение авансов выданных и прочих текущих активов</t>
  </si>
  <si>
    <t>Увеличение прочих налогов к уплате</t>
  </si>
  <si>
    <t xml:space="preserve"> Увеличение торговой и прочей кредиторской задолженности</t>
  </si>
  <si>
    <t>Прочие выплаты</t>
  </si>
  <si>
    <t>Приобретение основных среддств</t>
  </si>
  <si>
    <t>за 3 месяца, закончившихся 31 марта 2024</t>
  </si>
  <si>
    <t>за 3 месяца, закончившихся 31 марта 2023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</si>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</sst>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#,##0_);_(\(#,##0\);_(&quot;–&quot;_);_(@_)"/>
    <numFmt numFmtId="165" formatCode="0.0"/>
    <numFmt numFmtId="166" formatCode="_(#,##0.0_);_(\(#,##0.0\);_(&quot;–&quot;_);_(@_)"/>
    <numFmt numFmtId="167" formatCode="_(* #,##0_);_(* \(#,##0\);_(* &quot;-&quot;_);_(@_)"/>
  </numFmts>
  <fonts count="23" x14ac:knownFonts="1">
    <font>
      <sz val="11"/>
      <color theme="1"/>
      <name val="Calibri"/>
      <family val="2"/>
      <charset val="204"/>
      <scheme val="minor"/>
    </font>
    <font>
      <b/>
      <sz val="11"/>
      <color indexed="10"/>
      <name val="Arial"/>
      <family val="2"/>
      <charset val="204"/>
    </font>
    <font>
      <sz val="9"/>
      <name val="Arial"/>
      <family val="2"/>
      <charset val="204"/>
    </font>
    <font>
      <sz val="10"/>
      <name val="Helv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9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sz val="7"/>
      <color indexed="57"/>
      <name val="Arial"/>
      <family val="2"/>
      <charset val="204"/>
    </font>
    <font>
      <sz val="9"/>
      <color rgb="FFFF0000"/>
      <name val="Arial"/>
      <family val="2"/>
      <charset val="204"/>
    </font>
    <font>
      <b/>
      <sz val="9"/>
      <name val="Arial"/>
      <family val="2"/>
      <charset val="204"/>
    </font>
    <font>
      <b/>
      <sz val="9"/>
      <color rgb="FF000000"/>
      <name val="Arial"/>
      <family val="2"/>
      <charset val="204"/>
    </font>
    <font>
      <b/>
      <sz val="9"/>
      <name val="Arial"/>
      <family val="2"/>
    </font>
    <font>
      <sz val="9"/>
      <color rgb="FFFF0000"/>
      <name val="Arial"/>
      <family val="2"/>
    </font>
    <font>
      <sz val="9"/>
      <color rgb="FF000000"/>
      <name val="Arial"/>
      <family val="2"/>
      <charset val="204"/>
    </font>
    <font>
      <sz val="9"/>
      <name val="Arial"/>
      <family val="2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8"/>
      <color rgb="FF000000"/>
      <name val="Arial"/>
      <family val="2"/>
      <charset val="204"/>
    </font>
    <font>
      <sz val="8"/>
      <name val="Arial"/>
      <family val="2"/>
    </font>
    <font>
      <sz val="8"/>
      <color indexed="8"/>
      <name val="Arial"/>
      <family val="2"/>
      <charset val="204"/>
    </font>
    <font>
      <sz val="9"/>
      <color indexed="57"/>
      <name val="Arial"/>
      <family val="2"/>
      <charset val="204"/>
    </font>
    <font>
      <b/>
      <sz val="8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3" fillId="0" borderId="0"/>
  </cellStyleXfs>
  <cellXfs count="127">
    <xf numFmtId="0" fontId="0" fillId="0" borderId="0" xfId="0"/>
    <xf numFmtId="4" fontId="1" fillId="0" borderId="0" xfId="0" applyNumberFormat="1" applyFont="1" applyAlignment="1" applyProtection="1">
      <alignment vertical="center"/>
      <protection hidden="1"/>
    </xf>
    <xf numFmtId="0" fontId="2" fillId="0" borderId="0" xfId="0" applyFont="1" applyProtection="1">
      <protection locked="0"/>
    </xf>
    <xf numFmtId="4" fontId="6" fillId="0" borderId="0" xfId="1" applyNumberFormat="1" applyFont="1" applyProtection="1">
      <protection hidden="1"/>
    </xf>
    <xf numFmtId="0" fontId="7" fillId="0" borderId="0" xfId="1" applyFont="1" applyProtection="1">
      <protection locked="0"/>
    </xf>
    <xf numFmtId="4" fontId="7" fillId="0" borderId="0" xfId="0" applyNumberFormat="1" applyFont="1" applyProtection="1">
      <protection hidden="1"/>
    </xf>
    <xf numFmtId="164" fontId="2" fillId="0" borderId="0" xfId="0" applyNumberFormat="1" applyFont="1"/>
    <xf numFmtId="165" fontId="8" fillId="0" borderId="0" xfId="0" applyNumberFormat="1" applyFont="1"/>
    <xf numFmtId="4" fontId="7" fillId="0" borderId="0" xfId="1" applyNumberFormat="1" applyFont="1" applyProtection="1">
      <protection hidden="1"/>
    </xf>
    <xf numFmtId="164" fontId="2" fillId="0" borderId="2" xfId="0" applyNumberFormat="1" applyFont="1" applyBorder="1"/>
    <xf numFmtId="164" fontId="7" fillId="0" borderId="0" xfId="1" applyNumberFormat="1" applyFont="1"/>
    <xf numFmtId="164" fontId="2" fillId="0" borderId="3" xfId="0" applyNumberFormat="1" applyFont="1" applyBorder="1"/>
    <xf numFmtId="164" fontId="10" fillId="0" borderId="4" xfId="0" applyNumberFormat="1" applyFont="1" applyBorder="1"/>
    <xf numFmtId="0" fontId="11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4" fontId="1" fillId="0" borderId="0" xfId="0" applyNumberFormat="1" applyFont="1" applyAlignment="1" applyProtection="1">
      <alignment horizontal="center" vertical="center"/>
      <protection hidden="1"/>
    </xf>
    <xf numFmtId="164" fontId="2" fillId="2" borderId="0" xfId="0" applyNumberFormat="1" applyFont="1" applyFill="1"/>
    <xf numFmtId="164" fontId="10" fillId="2" borderId="4" xfId="0" applyNumberFormat="1" applyFont="1" applyFill="1" applyBorder="1"/>
    <xf numFmtId="0" fontId="10" fillId="2" borderId="5" xfId="1" applyFont="1" applyFill="1" applyBorder="1" applyAlignment="1" applyProtection="1">
      <alignment horizontal="center" vertical="center" wrapText="1"/>
      <protection hidden="1"/>
    </xf>
    <xf numFmtId="0" fontId="10" fillId="0" borderId="5" xfId="1" applyFont="1" applyBorder="1" applyAlignment="1" applyProtection="1">
      <alignment horizontal="center" vertical="center" wrapText="1"/>
      <protection hidden="1"/>
    </xf>
    <xf numFmtId="4" fontId="7" fillId="0" borderId="2" xfId="1" applyNumberFormat="1" applyFont="1" applyBorder="1" applyProtection="1">
      <protection locked="0"/>
    </xf>
    <xf numFmtId="0" fontId="2" fillId="0" borderId="2" xfId="0" applyFont="1" applyBorder="1" applyProtection="1">
      <protection locked="0"/>
    </xf>
    <xf numFmtId="4" fontId="2" fillId="0" borderId="2" xfId="0" applyNumberFormat="1" applyFont="1" applyBorder="1" applyProtection="1">
      <protection locked="0"/>
    </xf>
    <xf numFmtId="4" fontId="6" fillId="0" borderId="2" xfId="1" applyNumberFormat="1" applyFont="1" applyBorder="1" applyProtection="1">
      <protection hidden="1"/>
    </xf>
    <xf numFmtId="4" fontId="6" fillId="0" borderId="4" xfId="1" applyNumberFormat="1" applyFont="1" applyBorder="1" applyProtection="1">
      <protection hidden="1"/>
    </xf>
    <xf numFmtId="4" fontId="2" fillId="2" borderId="0" xfId="1" applyNumberFormat="1" applyFont="1" applyFill="1" applyProtection="1">
      <protection hidden="1"/>
    </xf>
    <xf numFmtId="4" fontId="10" fillId="2" borderId="3" xfId="1" applyNumberFormat="1" applyFont="1" applyFill="1" applyBorder="1" applyProtection="1">
      <protection hidden="1"/>
    </xf>
    <xf numFmtId="164" fontId="10" fillId="2" borderId="3" xfId="0" applyNumberFormat="1" applyFont="1" applyFill="1" applyBorder="1"/>
    <xf numFmtId="4" fontId="10" fillId="2" borderId="4" xfId="1" applyNumberFormat="1" applyFont="1" applyFill="1" applyBorder="1" applyProtection="1">
      <protection hidden="1"/>
    </xf>
    <xf numFmtId="0" fontId="2" fillId="2" borderId="0" xfId="0" applyFont="1" applyFill="1" applyProtection="1">
      <protection locked="0"/>
    </xf>
    <xf numFmtId="166" fontId="2" fillId="2" borderId="0" xfId="0" applyNumberFormat="1" applyFont="1" applyFill="1"/>
    <xf numFmtId="166" fontId="9" fillId="2" borderId="0" xfId="0" applyNumberFormat="1" applyFont="1" applyFill="1"/>
    <xf numFmtId="0" fontId="2" fillId="2" borderId="2" xfId="0" applyFont="1" applyFill="1" applyBorder="1" applyProtection="1">
      <protection locked="0"/>
    </xf>
    <xf numFmtId="166" fontId="2" fillId="2" borderId="2" xfId="0" applyNumberFormat="1" applyFont="1" applyFill="1" applyBorder="1"/>
    <xf numFmtId="4" fontId="7" fillId="0" borderId="0" xfId="1" applyNumberFormat="1" applyFont="1" applyBorder="1" applyProtection="1">
      <protection hidden="1"/>
    </xf>
    <xf numFmtId="4" fontId="6" fillId="0" borderId="3" xfId="1" applyNumberFormat="1" applyFont="1" applyBorder="1" applyProtection="1">
      <protection locked="0"/>
    </xf>
    <xf numFmtId="0" fontId="18" fillId="0" borderId="0" xfId="0" applyFont="1"/>
    <xf numFmtId="0" fontId="4" fillId="0" borderId="0" xfId="0" applyFont="1" applyProtection="1">
      <protection locked="0"/>
    </xf>
    <xf numFmtId="164" fontId="10" fillId="2" borderId="2" xfId="0" applyNumberFormat="1" applyFont="1" applyFill="1" applyBorder="1"/>
    <xf numFmtId="0" fontId="2" fillId="2" borderId="0" xfId="0" applyFont="1" applyFill="1" applyAlignment="1" applyProtection="1">
      <alignment vertical="center"/>
      <protection locked="0"/>
    </xf>
    <xf numFmtId="4" fontId="10" fillId="2" borderId="0" xfId="1" applyNumberFormat="1" applyFont="1" applyFill="1" applyAlignment="1" applyProtection="1">
      <alignment vertical="center"/>
      <protection hidden="1"/>
    </xf>
    <xf numFmtId="167" fontId="2" fillId="2" borderId="0" xfId="0" applyNumberFormat="1" applyFont="1" applyFill="1" applyAlignment="1">
      <alignment vertical="center"/>
    </xf>
    <xf numFmtId="4" fontId="2" fillId="2" borderId="0" xfId="1" applyNumberFormat="1" applyFont="1" applyFill="1" applyAlignment="1" applyProtection="1">
      <alignment vertical="center"/>
      <protection hidden="1"/>
    </xf>
    <xf numFmtId="164" fontId="2" fillId="2" borderId="0" xfId="0" applyNumberFormat="1" applyFont="1" applyFill="1" applyAlignment="1">
      <alignment vertical="center"/>
    </xf>
    <xf numFmtId="4" fontId="2" fillId="2" borderId="1" xfId="1" applyNumberFormat="1" applyFont="1" applyFill="1" applyBorder="1" applyAlignment="1" applyProtection="1">
      <alignment vertical="center"/>
      <protection hidden="1"/>
    </xf>
    <xf numFmtId="4" fontId="2" fillId="2" borderId="0" xfId="1" applyNumberFormat="1" applyFont="1" applyFill="1" applyAlignment="1" applyProtection="1">
      <alignment vertical="center" wrapText="1"/>
      <protection hidden="1"/>
    </xf>
    <xf numFmtId="4" fontId="10" fillId="2" borderId="2" xfId="1" applyNumberFormat="1" applyFont="1" applyFill="1" applyBorder="1" applyAlignment="1" applyProtection="1">
      <alignment vertical="center" wrapText="1"/>
      <protection hidden="1"/>
    </xf>
    <xf numFmtId="164" fontId="10" fillId="2" borderId="2" xfId="0" applyNumberFormat="1" applyFont="1" applyFill="1" applyBorder="1" applyAlignment="1">
      <alignment vertical="center"/>
    </xf>
    <xf numFmtId="164" fontId="2" fillId="2" borderId="0" xfId="0" applyNumberFormat="1" applyFont="1" applyFill="1" applyAlignment="1" applyProtection="1">
      <alignment vertical="center"/>
      <protection locked="0"/>
    </xf>
    <xf numFmtId="4" fontId="2" fillId="2" borderId="0" xfId="1" applyNumberFormat="1" applyFont="1" applyFill="1" applyBorder="1" applyAlignment="1" applyProtection="1">
      <alignment vertical="center"/>
      <protection hidden="1"/>
    </xf>
    <xf numFmtId="4" fontId="10" fillId="2" borderId="6" xfId="1" applyNumberFormat="1" applyFont="1" applyFill="1" applyBorder="1" applyAlignment="1" applyProtection="1">
      <alignment vertical="center"/>
      <protection hidden="1"/>
    </xf>
    <xf numFmtId="164" fontId="10" fillId="2" borderId="4" xfId="0" applyNumberFormat="1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12" fillId="2" borderId="0" xfId="0" applyFont="1" applyFill="1" applyAlignment="1">
      <alignment vertical="center"/>
    </xf>
    <xf numFmtId="0" fontId="14" fillId="2" borderId="0" xfId="0" applyFont="1" applyFill="1" applyAlignment="1">
      <alignment vertical="center"/>
    </xf>
    <xf numFmtId="0" fontId="15" fillId="2" borderId="0" xfId="0" applyFont="1" applyFill="1" applyAlignment="1">
      <alignment vertical="center"/>
    </xf>
    <xf numFmtId="4" fontId="5" fillId="2" borderId="5" xfId="1" applyNumberFormat="1" applyFont="1" applyFill="1" applyBorder="1" applyAlignment="1" applyProtection="1">
      <alignment horizontal="center" vertical="center"/>
      <protection locked="0"/>
    </xf>
    <xf numFmtId="14" fontId="2" fillId="0" borderId="0" xfId="0" applyNumberFormat="1" applyFont="1" applyProtection="1">
      <protection locked="0"/>
    </xf>
    <xf numFmtId="4" fontId="5" fillId="0" borderId="5" xfId="1" applyNumberFormat="1" applyFont="1" applyBorder="1" applyAlignment="1" applyProtection="1">
      <alignment horizontal="center" vertical="center"/>
      <protection locked="0"/>
    </xf>
    <xf numFmtId="4" fontId="10" fillId="2" borderId="0" xfId="0" applyNumberFormat="1" applyFont="1" applyFill="1" applyAlignment="1" applyProtection="1">
      <alignment horizontal="left"/>
      <protection hidden="1"/>
    </xf>
    <xf numFmtId="164" fontId="10" fillId="2" borderId="0" xfId="0" applyNumberFormat="1" applyFont="1" applyFill="1"/>
    <xf numFmtId="4" fontId="10" fillId="2" borderId="6" xfId="0" applyNumberFormat="1" applyFont="1" applyFill="1" applyBorder="1" applyAlignment="1" applyProtection="1">
      <alignment horizontal="left"/>
      <protection hidden="1"/>
    </xf>
    <xf numFmtId="4" fontId="5" fillId="0" borderId="0" xfId="1" applyNumberFormat="1" applyFont="1" applyBorder="1" applyAlignment="1" applyProtection="1">
      <alignment horizontal="center" vertical="center"/>
      <protection locked="0"/>
    </xf>
    <xf numFmtId="167" fontId="4" fillId="0" borderId="0" xfId="0" applyNumberFormat="1" applyFont="1" applyBorder="1" applyAlignment="1">
      <alignment horizontal="center" vertical="center" wrapText="1"/>
    </xf>
    <xf numFmtId="0" fontId="20" fillId="0" borderId="0" xfId="0" applyFont="1" applyBorder="1" applyAlignment="1" applyProtection="1">
      <alignment horizontal="center" vertical="center"/>
      <protection hidden="1"/>
    </xf>
    <xf numFmtId="4" fontId="10" fillId="2" borderId="2" xfId="0" applyNumberFormat="1" applyFont="1" applyFill="1" applyBorder="1" applyAlignment="1" applyProtection="1">
      <alignment horizontal="left"/>
      <protection hidden="1"/>
    </xf>
    <xf numFmtId="164" fontId="10" fillId="2" borderId="0" xfId="0" applyNumberFormat="1" applyFont="1" applyFill="1" applyBorder="1"/>
    <xf numFmtId="4" fontId="2" fillId="2" borderId="1" xfId="0" applyNumberFormat="1" applyFont="1" applyFill="1" applyBorder="1" applyAlignment="1" applyProtection="1">
      <alignment horizontal="left" vertical="center" wrapText="1"/>
      <protection hidden="1"/>
    </xf>
    <xf numFmtId="4" fontId="10" fillId="2" borderId="0" xfId="0" applyNumberFormat="1" applyFont="1" applyFill="1" applyBorder="1" applyAlignment="1" applyProtection="1">
      <alignment horizontal="left"/>
      <protection hidden="1"/>
    </xf>
    <xf numFmtId="0" fontId="2" fillId="0" borderId="1" xfId="0" applyFont="1" applyBorder="1" applyProtection="1">
      <protection locked="0"/>
    </xf>
    <xf numFmtId="0" fontId="2" fillId="2" borderId="1" xfId="0" applyFont="1" applyFill="1" applyBorder="1" applyAlignment="1" applyProtection="1">
      <alignment vertical="center"/>
      <protection locked="0"/>
    </xf>
    <xf numFmtId="4" fontId="21" fillId="0" borderId="1" xfId="0" applyNumberFormat="1" applyFont="1" applyBorder="1" applyAlignment="1" applyProtection="1">
      <alignment horizontal="left"/>
      <protection locked="0"/>
    </xf>
    <xf numFmtId="165" fontId="8" fillId="0" borderId="1" xfId="0" applyNumberFormat="1" applyFont="1" applyBorder="1"/>
    <xf numFmtId="4" fontId="17" fillId="0" borderId="0" xfId="0" applyNumberFormat="1" applyFont="1" applyAlignment="1" applyProtection="1">
      <alignment horizontal="left" vertical="center"/>
      <protection hidden="1"/>
    </xf>
    <xf numFmtId="4" fontId="17" fillId="2" borderId="0" xfId="0" applyNumberFormat="1" applyFont="1" applyFill="1" applyAlignment="1" applyProtection="1">
      <alignment horizontal="left" vertical="center"/>
      <protection hidden="1"/>
    </xf>
    <xf numFmtId="0" fontId="2" fillId="0" borderId="0" xfId="0" applyFont="1" applyBorder="1" applyProtection="1">
      <protection locked="0"/>
    </xf>
    <xf numFmtId="4" fontId="22" fillId="0" borderId="0" xfId="1" applyNumberFormat="1" applyFont="1" applyAlignment="1" applyProtection="1">
      <alignment horizontal="center" vertical="center"/>
      <protection hidden="1"/>
    </xf>
    <xf numFmtId="3" fontId="20" fillId="0" borderId="0" xfId="0" applyNumberFormat="1" applyFont="1" applyAlignment="1" applyProtection="1">
      <alignment horizontal="center" vertical="center"/>
      <protection hidden="1"/>
    </xf>
    <xf numFmtId="4" fontId="20" fillId="0" borderId="0" xfId="1" applyNumberFormat="1" applyFont="1" applyAlignment="1" applyProtection="1">
      <alignment horizontal="center" vertical="center"/>
      <protection hidden="1"/>
    </xf>
    <xf numFmtId="4" fontId="20" fillId="0" borderId="2" xfId="1" applyNumberFormat="1" applyFont="1" applyBorder="1" applyAlignment="1" applyProtection="1">
      <alignment horizontal="center" vertical="center"/>
      <protection locked="0"/>
    </xf>
    <xf numFmtId="4" fontId="22" fillId="0" borderId="0" xfId="1" applyNumberFormat="1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4" fontId="22" fillId="0" borderId="4" xfId="1" applyNumberFormat="1" applyFont="1" applyBorder="1" applyAlignment="1" applyProtection="1">
      <alignment horizontal="center" vertical="center"/>
      <protection hidden="1"/>
    </xf>
    <xf numFmtId="4" fontId="4" fillId="0" borderId="2" xfId="0" applyNumberFormat="1" applyFont="1" applyBorder="1" applyAlignment="1" applyProtection="1">
      <alignment horizontal="center" vertical="center"/>
      <protection locked="0"/>
    </xf>
    <xf numFmtId="4" fontId="22" fillId="0" borderId="2" xfId="1" applyNumberFormat="1" applyFont="1" applyBorder="1" applyAlignment="1" applyProtection="1">
      <alignment horizontal="center" vertical="center"/>
      <protection hidden="1"/>
    </xf>
    <xf numFmtId="0" fontId="2" fillId="2" borderId="5" xfId="1" applyFont="1" applyFill="1" applyBorder="1" applyAlignment="1" applyProtection="1">
      <alignment horizontal="center" vertical="center" wrapText="1"/>
      <protection hidden="1"/>
    </xf>
    <xf numFmtId="4" fontId="17" fillId="0" borderId="0" xfId="0" applyNumberFormat="1" applyFont="1" applyAlignment="1" applyProtection="1">
      <alignment vertical="center"/>
      <protection hidden="1"/>
    </xf>
    <xf numFmtId="4" fontId="4" fillId="0" borderId="0" xfId="0" applyNumberFormat="1" applyFont="1" applyAlignment="1" applyProtection="1">
      <alignment vertical="center"/>
      <protection hidden="1"/>
    </xf>
    <xf numFmtId="4" fontId="4" fillId="2" borderId="5" xfId="1" applyNumberFormat="1" applyFont="1" applyFill="1" applyBorder="1" applyAlignment="1" applyProtection="1">
      <alignment horizontal="center" vertical="center"/>
      <protection locked="0"/>
    </xf>
    <xf numFmtId="3" fontId="4" fillId="2" borderId="0" xfId="1" applyNumberFormat="1" applyFont="1" applyFill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left"/>
      <protection locked="0"/>
    </xf>
    <xf numFmtId="0" fontId="19" fillId="0" borderId="0" xfId="0" applyFont="1" applyAlignment="1">
      <alignment horizontal="left"/>
    </xf>
    <xf numFmtId="14" fontId="2" fillId="0" borderId="0" xfId="0" applyNumberFormat="1" applyFont="1" applyAlignment="1" applyProtection="1">
      <alignment horizontal="left"/>
      <protection locked="0"/>
    </xf>
    <xf numFmtId="4" fontId="2" fillId="2" borderId="0" xfId="1" applyNumberFormat="1" applyFont="1" applyFill="1" applyAlignment="1" applyProtection="1">
      <alignment wrapText="1"/>
      <protection hidden="1"/>
    </xf>
    <xf numFmtId="167" fontId="5" fillId="0" borderId="5" xfId="0" applyNumberFormat="1" applyFont="1" applyBorder="1" applyAlignment="1">
      <alignment horizontal="center" vertical="center" wrapText="1"/>
    </xf>
    <xf numFmtId="0" fontId="22" fillId="0" borderId="5" xfId="0" applyFont="1" applyBorder="1" applyAlignment="1" applyProtection="1">
      <alignment horizontal="center" vertical="center"/>
      <protection hidden="1"/>
    </xf>
    <xf numFmtId="4" fontId="4" fillId="0" borderId="0" xfId="1" applyNumberFormat="1" applyFont="1" applyAlignment="1" applyProtection="1">
      <alignment horizontal="right"/>
      <protection locked="0"/>
    </xf>
    <xf numFmtId="4" fontId="2" fillId="2" borderId="0" xfId="0" applyNumberFormat="1" applyFont="1" applyFill="1" applyBorder="1" applyAlignment="1" applyProtection="1">
      <alignment horizontal="left" vertical="center" wrapText="1"/>
      <protection hidden="1"/>
    </xf>
    <xf numFmtId="164" fontId="4" fillId="0" borderId="0" xfId="0" applyNumberFormat="1" applyFont="1" applyProtection="1">
      <protection locked="0"/>
    </xf>
    <xf numFmtId="4" fontId="2" fillId="0" borderId="0" xfId="1" applyNumberFormat="1" applyFont="1" applyProtection="1">
      <protection hidden="1"/>
    </xf>
    <xf numFmtId="164" fontId="2" fillId="0" borderId="0" xfId="0" applyNumberFormat="1" applyFont="1" applyFill="1"/>
    <xf numFmtId="164" fontId="9" fillId="0" borderId="0" xfId="0" applyNumberFormat="1" applyFont="1" applyFill="1"/>
    <xf numFmtId="164" fontId="2" fillId="0" borderId="0" xfId="0" applyNumberFormat="1" applyFont="1" applyFill="1" applyProtection="1">
      <protection locked="0"/>
    </xf>
    <xf numFmtId="164" fontId="2" fillId="2" borderId="0" xfId="0" applyNumberFormat="1" applyFont="1" applyFill="1" applyProtection="1">
      <protection locked="0"/>
    </xf>
    <xf numFmtId="4" fontId="16" fillId="0" borderId="0" xfId="0" applyNumberFormat="1" applyFont="1" applyAlignment="1" applyProtection="1">
      <alignment horizontal="center" vertical="center"/>
      <protection hidden="1"/>
    </xf>
    <xf numFmtId="4" fontId="4" fillId="0" borderId="0" xfId="0" applyNumberFormat="1" applyFont="1" applyAlignment="1" applyProtection="1">
      <alignment horizontal="right" vertical="center"/>
      <protection hidden="1"/>
    </xf>
    <xf numFmtId="164" fontId="2" fillId="0" borderId="0" xfId="0" applyNumberFormat="1" applyFont="1" applyProtection="1">
      <protection locked="0"/>
    </xf>
    <xf numFmtId="4" fontId="16" fillId="2" borderId="0" xfId="0" applyNumberFormat="1" applyFont="1" applyFill="1" applyAlignment="1" applyProtection="1">
      <alignment horizontal="center" vertical="center"/>
      <protection hidden="1"/>
    </xf>
    <xf numFmtId="4" fontId="4" fillId="0" borderId="1" xfId="1" applyNumberFormat="1" applyFont="1" applyBorder="1" applyAlignment="1">
      <alignment horizontal="right" vertical="center"/>
    </xf>
    <xf numFmtId="4" fontId="17" fillId="0" borderId="0" xfId="0" applyNumberFormat="1" applyFont="1" applyAlignment="1" applyProtection="1">
      <alignment horizontal="right" vertical="center"/>
      <protection hidden="1"/>
    </xf>
    <xf numFmtId="4" fontId="4" fillId="0" borderId="0" xfId="0" applyNumberFormat="1" applyFont="1" applyAlignment="1" applyProtection="1">
      <alignment horizontal="right" vertical="center"/>
      <protection hidden="1"/>
    </xf>
    <xf numFmtId="4" fontId="16" fillId="0" borderId="0" xfId="0" applyNumberFormat="1" applyFont="1" applyAlignment="1" applyProtection="1">
      <alignment horizontal="center" vertical="center"/>
      <protection hidden="1"/>
    </xf>
    <xf numFmtId="4" fontId="17" fillId="0" borderId="0" xfId="0" applyNumberFormat="1" applyFont="1" applyAlignment="1" applyProtection="1">
      <alignment horizontal="center" vertical="center"/>
      <protection hidden="1"/>
    </xf>
    <xf numFmtId="4" fontId="2" fillId="0" borderId="0" xfId="0" applyNumberFormat="1" applyFont="1" applyAlignment="1" applyProtection="1">
      <alignment horizontal="right"/>
      <protection locked="0"/>
    </xf>
    <xf numFmtId="4" fontId="17" fillId="0" borderId="0" xfId="0" applyNumberFormat="1" applyFont="1" applyAlignment="1" applyProtection="1">
      <alignment horizontal="right" vertical="center" indent="1"/>
      <protection hidden="1"/>
    </xf>
    <xf numFmtId="4" fontId="2" fillId="0" borderId="0" xfId="0" applyNumberFormat="1" applyFont="1" applyAlignment="1" applyProtection="1">
      <alignment horizontal="center" vertical="center"/>
      <protection hidden="1"/>
    </xf>
    <xf numFmtId="4" fontId="4" fillId="2" borderId="1" xfId="1" applyNumberFormat="1" applyFont="1" applyFill="1" applyBorder="1" applyAlignment="1">
      <alignment horizontal="right" vertical="center"/>
    </xf>
    <xf numFmtId="4" fontId="17" fillId="2" borderId="0" xfId="0" applyNumberFormat="1" applyFont="1" applyFill="1" applyAlignment="1" applyProtection="1">
      <alignment horizontal="right" vertical="center"/>
      <protection hidden="1"/>
    </xf>
    <xf numFmtId="4" fontId="16" fillId="2" borderId="0" xfId="0" applyNumberFormat="1" applyFont="1" applyFill="1" applyAlignment="1" applyProtection="1">
      <alignment horizontal="center" vertical="center"/>
      <protection hidden="1"/>
    </xf>
    <xf numFmtId="4" fontId="2" fillId="2" borderId="0" xfId="0" applyNumberFormat="1" applyFont="1" applyFill="1" applyAlignment="1" applyProtection="1">
      <alignment horizontal="center" vertical="center"/>
      <protection hidden="1"/>
    </xf>
    <xf numFmtId="4" fontId="10" fillId="0" borderId="5" xfId="1" applyNumberFormat="1" applyFont="1" applyBorder="1" applyAlignment="1" applyProtection="1">
      <alignment horizontal="center" vertical="center" wrapText="1"/>
      <protection hidden="1"/>
    </xf>
    <xf numFmtId="0" fontId="5" fillId="2" borderId="5" xfId="1" applyFont="1" applyFill="1" applyBorder="1" applyAlignment="1" applyProtection="1">
      <alignment horizontal="center" vertical="center" wrapText="1"/>
      <protection hidden="1"/>
    </xf>
    <xf numFmtId="4" fontId="2" fillId="2" borderId="0" xfId="1" applyNumberFormat="1" applyFont="1" applyFill="1" applyBorder="1" applyAlignment="1" applyProtection="1">
      <alignment vertical="center" wrapText="1"/>
      <protection hidden="1"/>
    </xf>
    <xf numFmtId="164" fontId="2" fillId="0" borderId="3" xfId="0" applyNumberFormat="1" applyFont="1" applyFill="1" applyBorder="1"/>
    <xf numFmtId="164" fontId="2" fillId="2" borderId="3" xfId="0" applyNumberFormat="1" applyFont="1" applyFill="1" applyBorder="1" applyAlignment="1">
      <alignment vertical="center"/>
    </xf>
  </cellXfs>
  <cellStyles count="2">
    <cellStyle name="Style 1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L47"/>
  <sheetViews>
    <sheetView topLeftCell="XEI1" zoomScaleNormal="100" zoomScaleSheetLayoutView="112" workbookViewId="0">
      <selection activeCell="XEL10" sqref="XEL10"/>
    </sheetView>
  </sheetViews>
  <sheetFormatPr defaultColWidth="0" defaultRowHeight="12" x14ac:dyDescent="0.2"/>
  <cols>
    <col min="1" max="16362" width="8.5703125" style="2" hidden="1"/>
    <col min="16363" max="16363" width="45.85546875" style="2" customWidth="1"/>
    <col min="16364" max="16364" width="7.7109375" style="2" customWidth="1"/>
    <col min="16365" max="16365" width="13.7109375" style="2" customWidth="1"/>
    <col min="16366" max="16366" width="13.140625" style="2" customWidth="1"/>
    <col min="16367" max="16367" width="3.85546875" style="2" customWidth="1"/>
    <col min="16368" max="16369" width="4.5703125" style="2" customWidth="1"/>
    <col min="16370" max="16384" width="43.7109375" style="2" customWidth="1"/>
  </cols>
  <sheetData>
    <row r="1" spans="16363:16366" ht="26.25" customHeight="1" x14ac:dyDescent="0.2">
      <c r="XEI1" s="111" t="s">
        <v>27</v>
      </c>
      <c r="XEJ1" s="111"/>
      <c r="XEK1" s="111"/>
      <c r="XEL1" s="111"/>
    </row>
    <row r="2" spans="16363:16366" x14ac:dyDescent="0.2">
      <c r="XEI2" s="112" t="s">
        <v>60</v>
      </c>
      <c r="XEJ2" s="112"/>
      <c r="XEK2" s="112"/>
      <c r="XEL2" s="112"/>
    </row>
    <row r="3" spans="16363:16366" x14ac:dyDescent="0.2">
      <c r="XEI3" s="112" t="s">
        <v>77</v>
      </c>
      <c r="XEJ3" s="112"/>
      <c r="XEK3" s="112"/>
      <c r="XEL3" s="112"/>
    </row>
    <row r="4" spans="16363:16366" ht="14.25" customHeight="1" x14ac:dyDescent="0.2">
      <c r="XEI4" s="107"/>
      <c r="XEJ4" s="107"/>
      <c r="XEK4" s="107"/>
      <c r="XEL4" s="107"/>
    </row>
    <row r="5" spans="16363:16366" ht="17.25" customHeight="1" x14ac:dyDescent="0.2">
      <c r="XEI5" s="107"/>
      <c r="XEJ5" s="107"/>
      <c r="XEK5" s="107"/>
      <c r="XEL5" s="107"/>
    </row>
    <row r="6" spans="16363:16366" ht="20.100000000000001" customHeight="1" x14ac:dyDescent="0.2">
      <c r="XEI6" s="113" t="s">
        <v>0</v>
      </c>
      <c r="XEJ6" s="113"/>
      <c r="XEK6" s="113"/>
      <c r="XEL6" s="113"/>
    </row>
    <row r="7" spans="16363:16366" ht="20.100000000000001" customHeight="1" x14ac:dyDescent="0.2">
      <c r="XEI7" s="114" t="s">
        <v>76</v>
      </c>
      <c r="XEJ7" s="114"/>
      <c r="XEK7" s="114"/>
      <c r="XEL7" s="114"/>
    </row>
    <row r="8" spans="16363:16366" ht="20.100000000000001" customHeight="1" x14ac:dyDescent="0.2">
      <c r="XEK8" s="106"/>
      <c r="XEL8" s="106"/>
    </row>
    <row r="9" spans="16363:16366" ht="12" customHeight="1" x14ac:dyDescent="0.2">
      <c r="XEI9" s="110" t="s">
        <v>1</v>
      </c>
      <c r="XEJ9" s="110"/>
      <c r="XEK9" s="110"/>
      <c r="XEL9" s="110"/>
    </row>
    <row r="10" spans="16363:16366" ht="24" x14ac:dyDescent="0.2">
      <c r="XEI10" s="20" t="s">
        <v>28</v>
      </c>
      <c r="XEJ10" s="87" t="s">
        <v>59</v>
      </c>
      <c r="XEK10" s="21" t="s">
        <v>78</v>
      </c>
      <c r="XEL10" s="21" t="s">
        <v>79</v>
      </c>
    </row>
    <row r="11" spans="16363:16366" x14ac:dyDescent="0.2">
      <c r="XEI11" s="3" t="s">
        <v>2</v>
      </c>
      <c r="XEJ11" s="78"/>
      <c r="XEK11" s="4"/>
      <c r="XEL11" s="4"/>
    </row>
    <row r="12" spans="16363:16366" x14ac:dyDescent="0.2">
      <c r="XEI12" s="3" t="s">
        <v>3</v>
      </c>
      <c r="XEJ12" s="78"/>
      <c r="XEK12" s="4"/>
      <c r="XEL12" s="4"/>
    </row>
    <row r="13" spans="16363:16366" x14ac:dyDescent="0.2">
      <c r="XEI13" s="5" t="s">
        <v>4</v>
      </c>
      <c r="XEJ13" s="79">
        <v>3</v>
      </c>
      <c r="XEK13" s="6">
        <v>57811669</v>
      </c>
      <c r="XEL13" s="6">
        <v>57746322</v>
      </c>
    </row>
    <row r="14" spans="16363:16366" x14ac:dyDescent="0.2">
      <c r="XEI14" s="5" t="s">
        <v>5</v>
      </c>
      <c r="XEJ14" s="79">
        <v>5</v>
      </c>
      <c r="XEK14" s="6">
        <v>119963</v>
      </c>
      <c r="XEL14" s="6">
        <v>63610</v>
      </c>
    </row>
    <row r="15" spans="16363:16366" x14ac:dyDescent="0.2">
      <c r="XEI15" s="5" t="s">
        <v>6</v>
      </c>
      <c r="XEJ15" s="79"/>
      <c r="XEK15" s="6">
        <v>5217</v>
      </c>
      <c r="XEL15" s="6">
        <v>5367</v>
      </c>
    </row>
    <row r="16" spans="16363:16366" x14ac:dyDescent="0.2">
      <c r="XEI16" s="8" t="s">
        <v>7</v>
      </c>
      <c r="XEJ16" s="79">
        <v>4</v>
      </c>
      <c r="XEK16" s="6">
        <v>1097418</v>
      </c>
      <c r="XEL16" s="6">
        <v>1081782</v>
      </c>
    </row>
    <row r="17" spans="16363:16366" x14ac:dyDescent="0.2">
      <c r="XEI17" s="5" t="s">
        <v>8</v>
      </c>
      <c r="XEJ17" s="79" t="s">
        <v>65</v>
      </c>
      <c r="XEK17" s="6">
        <v>1210867</v>
      </c>
      <c r="XEL17" s="6">
        <v>986732</v>
      </c>
    </row>
    <row r="18" spans="16363:16366" x14ac:dyDescent="0.2">
      <c r="XEI18" s="22"/>
      <c r="XEJ18" s="81"/>
      <c r="XEK18" s="9">
        <f>SUM(XEK13:XEK17)</f>
        <v>60245134</v>
      </c>
      <c r="XEL18" s="9">
        <f>SUM(XEL13:XEL17)</f>
        <v>59883813</v>
      </c>
    </row>
    <row r="19" spans="16363:16366" x14ac:dyDescent="0.2">
      <c r="XEI19" s="37" t="s">
        <v>9</v>
      </c>
      <c r="XEJ19" s="82"/>
      <c r="XEK19" s="10"/>
      <c r="XEL19" s="10"/>
    </row>
    <row r="20" spans="16363:16366" x14ac:dyDescent="0.2">
      <c r="XEI20" s="36" t="s">
        <v>5</v>
      </c>
      <c r="XEJ20" s="79">
        <v>5</v>
      </c>
      <c r="XEK20" s="6">
        <v>22560</v>
      </c>
      <c r="XEL20" s="6">
        <v>39079</v>
      </c>
    </row>
    <row r="21" spans="16363:16366" x14ac:dyDescent="0.2">
      <c r="XEI21" s="8" t="s">
        <v>10</v>
      </c>
      <c r="XEJ21" s="79"/>
      <c r="XEK21" s="6">
        <v>968</v>
      </c>
      <c r="XEL21" s="6">
        <v>976</v>
      </c>
    </row>
    <row r="22" spans="16363:16366" x14ac:dyDescent="0.2">
      <c r="XEI22" s="8" t="s">
        <v>11</v>
      </c>
      <c r="XEJ22" s="80"/>
      <c r="XEK22" s="6">
        <v>4689</v>
      </c>
      <c r="XEL22" s="6">
        <v>7129</v>
      </c>
    </row>
    <row r="23" spans="16363:16366" x14ac:dyDescent="0.2">
      <c r="XEI23" s="23"/>
      <c r="XEJ23" s="83"/>
      <c r="XEK23" s="11">
        <f>SUM(XEK20:XEK22)</f>
        <v>28217</v>
      </c>
      <c r="XEL23" s="11">
        <f>SUM(XEL20:XEL22)</f>
        <v>47184</v>
      </c>
    </row>
    <row r="24" spans="16363:16366" ht="12.75" thickBot="1" x14ac:dyDescent="0.25">
      <c r="XEI24" s="26" t="s">
        <v>12</v>
      </c>
      <c r="XEJ24" s="84"/>
      <c r="XEK24" s="12">
        <f>XEK18+XEK23</f>
        <v>60273351</v>
      </c>
      <c r="XEL24" s="12">
        <f>XEL18+XEL23</f>
        <v>59930997</v>
      </c>
    </row>
    <row r="25" spans="16363:16366" ht="12.75" thickTop="1" x14ac:dyDescent="0.2">
      <c r="XEI25" s="3" t="s">
        <v>13</v>
      </c>
      <c r="XEJ25" s="78"/>
      <c r="XEK25" s="6"/>
      <c r="XEL25" s="6"/>
    </row>
    <row r="26" spans="16363:16366" x14ac:dyDescent="0.2">
      <c r="XEI26" s="3" t="s">
        <v>14</v>
      </c>
      <c r="XEJ26" s="78"/>
      <c r="XEK26" s="6"/>
      <c r="XEL26" s="6"/>
    </row>
    <row r="27" spans="16363:16366" x14ac:dyDescent="0.2">
      <c r="XEI27" s="8" t="s">
        <v>15</v>
      </c>
      <c r="XEJ27" s="79" t="s">
        <v>66</v>
      </c>
      <c r="XEK27" s="6">
        <v>2893060</v>
      </c>
      <c r="XEL27" s="6">
        <v>2893060</v>
      </c>
    </row>
    <row r="28" spans="16363:16366" x14ac:dyDescent="0.2">
      <c r="XEI28" s="8" t="s">
        <v>16</v>
      </c>
      <c r="XEJ28" s="80"/>
      <c r="XEK28" s="6">
        <v>-4478413</v>
      </c>
      <c r="XEL28" s="6">
        <v>-3581872</v>
      </c>
    </row>
    <row r="29" spans="16363:16366" x14ac:dyDescent="0.2">
      <c r="XEI29" s="22"/>
      <c r="XEJ29" s="81"/>
      <c r="XEK29" s="9">
        <f>SUM(XEK27:XEK28)</f>
        <v>-1585353</v>
      </c>
      <c r="XEL29" s="9">
        <f>SUM(XEL27:XEL28)</f>
        <v>-688812</v>
      </c>
    </row>
    <row r="30" spans="16363:16366" x14ac:dyDescent="0.2">
      <c r="XEI30" s="3" t="s">
        <v>17</v>
      </c>
      <c r="XEJ30" s="78"/>
      <c r="XEK30" s="6"/>
      <c r="XEL30" s="6"/>
    </row>
    <row r="31" spans="16363:16366" x14ac:dyDescent="0.2">
      <c r="XEI31" s="8" t="s">
        <v>18</v>
      </c>
      <c r="XEJ31" s="79">
        <v>7</v>
      </c>
      <c r="XEK31" s="6">
        <v>53129799</v>
      </c>
      <c r="XEL31" s="6">
        <v>52062727</v>
      </c>
    </row>
    <row r="32" spans="16363:16366" x14ac:dyDescent="0.2">
      <c r="XEI32" s="8" t="s">
        <v>20</v>
      </c>
      <c r="XEJ32" s="79">
        <v>8</v>
      </c>
      <c r="XEK32" s="6">
        <v>3213457</v>
      </c>
      <c r="XEL32" s="6">
        <v>3046376</v>
      </c>
    </row>
    <row r="33" spans="16363:16366" x14ac:dyDescent="0.2">
      <c r="XEI33" s="22"/>
      <c r="XEJ33" s="81"/>
      <c r="XEK33" s="9">
        <f>SUM(XEK31:XEK32)</f>
        <v>56343256</v>
      </c>
      <c r="XEL33" s="9">
        <f>SUM(XEL31:XEL32)</f>
        <v>55109103</v>
      </c>
    </row>
    <row r="34" spans="16363:16366" x14ac:dyDescent="0.2">
      <c r="XEI34" s="3" t="s">
        <v>19</v>
      </c>
      <c r="XEJ34" s="78"/>
      <c r="XEK34" s="6"/>
      <c r="XEL34" s="6"/>
    </row>
    <row r="35" spans="16363:16366" x14ac:dyDescent="0.2">
      <c r="XEI35" s="8" t="s">
        <v>18</v>
      </c>
      <c r="XEJ35" s="79">
        <v>7</v>
      </c>
      <c r="XEK35" s="6">
        <v>93403</v>
      </c>
      <c r="XEL35" s="6">
        <v>93403</v>
      </c>
    </row>
    <row r="36" spans="16363:16366" x14ac:dyDescent="0.2">
      <c r="XEI36" s="8" t="s">
        <v>20</v>
      </c>
      <c r="XEJ36" s="79">
        <v>8</v>
      </c>
      <c r="XEK36" s="6">
        <v>5407020</v>
      </c>
      <c r="XEL36" s="6">
        <v>5407020</v>
      </c>
    </row>
    <row r="37" spans="16363:16366" x14ac:dyDescent="0.2">
      <c r="XEI37" s="8" t="s">
        <v>21</v>
      </c>
      <c r="XEJ37" s="79">
        <v>9</v>
      </c>
      <c r="XEK37" s="6">
        <v>12600</v>
      </c>
      <c r="XEL37" s="6">
        <v>7916</v>
      </c>
    </row>
    <row r="38" spans="16363:16366" x14ac:dyDescent="0.2">
      <c r="XEI38" s="8" t="s">
        <v>22</v>
      </c>
      <c r="XEJ38" s="80"/>
      <c r="XEK38" s="6">
        <v>2425</v>
      </c>
      <c r="XEL38" s="6">
        <v>2367</v>
      </c>
    </row>
    <row r="39" spans="16363:16366" x14ac:dyDescent="0.2">
      <c r="XEI39" s="24"/>
      <c r="XEJ39" s="85"/>
      <c r="XEK39" s="9">
        <f>SUM(XEK35:XEK38)</f>
        <v>5515448</v>
      </c>
      <c r="XEL39" s="9">
        <f>SUM(XEL35:XEL38)</f>
        <v>5510706</v>
      </c>
    </row>
    <row r="40" spans="16363:16366" x14ac:dyDescent="0.2">
      <c r="XEI40" s="25" t="s">
        <v>23</v>
      </c>
      <c r="XEJ40" s="86"/>
      <c r="XEK40" s="9">
        <f>XEK33+XEK39</f>
        <v>61858704</v>
      </c>
      <c r="XEL40" s="9">
        <f>XEL33+XEL39</f>
        <v>60619809</v>
      </c>
    </row>
    <row r="41" spans="16363:16366" ht="12.75" thickBot="1" x14ac:dyDescent="0.25">
      <c r="XEI41" s="26" t="s">
        <v>24</v>
      </c>
      <c r="XEJ41" s="84"/>
      <c r="XEK41" s="12">
        <f>XEK29+XEK40</f>
        <v>60273351</v>
      </c>
      <c r="XEL41" s="12">
        <f>XEL29+XEL40</f>
        <v>59930997</v>
      </c>
    </row>
    <row r="42" spans="16363:16366" ht="12.75" thickTop="1" x14ac:dyDescent="0.2">
      <c r="XEK42" s="100">
        <f>XEK24-XEK41</f>
        <v>0</v>
      </c>
      <c r="XEL42" s="100">
        <f>XEL24-XEL41</f>
        <v>0</v>
      </c>
    </row>
    <row r="44" spans="16363:16366" x14ac:dyDescent="0.2">
      <c r="XEI44" s="71"/>
      <c r="XEJ44" s="77"/>
      <c r="XEK44" s="71"/>
    </row>
    <row r="45" spans="16363:16366" x14ac:dyDescent="0.2">
      <c r="XEI45" s="13" t="s">
        <v>58</v>
      </c>
      <c r="XEJ45" s="13"/>
      <c r="XEK45" s="55" t="s">
        <v>73</v>
      </c>
    </row>
    <row r="46" spans="16363:16366" x14ac:dyDescent="0.2">
      <c r="XEI46" s="15" t="s">
        <v>25</v>
      </c>
      <c r="XEJ46" s="15"/>
      <c r="XEK46" s="16" t="s">
        <v>26</v>
      </c>
    </row>
    <row r="47" spans="16363:16366" x14ac:dyDescent="0.2">
      <c r="XEK47" s="59"/>
    </row>
  </sheetData>
  <mergeCells count="6">
    <mergeCell ref="XEI9:XEL9"/>
    <mergeCell ref="XEI1:XEL1"/>
    <mergeCell ref="XEI2:XEL2"/>
    <mergeCell ref="XEI3:XEL3"/>
    <mergeCell ref="XEI6:XEL6"/>
    <mergeCell ref="XEI7:XEL7"/>
  </mergeCells>
  <pageMargins left="0.70866141732283472" right="0.70866141732283472" top="0.74803149606299213" bottom="0.74803149606299213" header="0.31496062992125984" footer="0.31496062992125984"/>
  <pageSetup paperSize="9" scale="9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Normal="100" workbookViewId="0">
      <selection activeCell="D11" sqref="D11"/>
    </sheetView>
  </sheetViews>
  <sheetFormatPr defaultColWidth="3.85546875" defaultRowHeight="0" customHeight="1" zeroHeight="1" x14ac:dyDescent="0.2"/>
  <cols>
    <col min="1" max="1" width="3.85546875" style="2" customWidth="1"/>
    <col min="2" max="2" width="48.7109375" style="2" customWidth="1"/>
    <col min="3" max="3" width="5.7109375" style="2" customWidth="1"/>
    <col min="4" max="4" width="19.28515625" style="2" customWidth="1"/>
    <col min="5" max="5" width="16.42578125" style="2" customWidth="1"/>
    <col min="6" max="6" width="3.85546875" style="2"/>
    <col min="7" max="7" width="15.7109375" style="2" customWidth="1"/>
    <col min="8" max="16384" width="3.85546875" style="2"/>
  </cols>
  <sheetData>
    <row r="1" spans="1:7" ht="28.5" customHeight="1" x14ac:dyDescent="0.2">
      <c r="A1" s="88"/>
      <c r="B1" s="116" t="s">
        <v>27</v>
      </c>
      <c r="C1" s="116"/>
      <c r="D1" s="116"/>
      <c r="E1" s="116"/>
    </row>
    <row r="2" spans="1:7" ht="12" x14ac:dyDescent="0.2">
      <c r="A2" s="89"/>
      <c r="B2" s="112" t="s">
        <v>60</v>
      </c>
      <c r="C2" s="112"/>
      <c r="D2" s="112"/>
      <c r="E2" s="112"/>
    </row>
    <row r="3" spans="1:7" ht="12" x14ac:dyDescent="0.2">
      <c r="A3" s="89"/>
      <c r="B3" s="112" t="str">
        <f>Ф1!XEI3</f>
        <v>за три месяца, закончившихся 31 марта 2024 года</v>
      </c>
      <c r="C3" s="112"/>
      <c r="D3" s="112"/>
      <c r="E3" s="112"/>
    </row>
    <row r="4" spans="1:7" ht="33.75" customHeight="1" x14ac:dyDescent="0.2"/>
    <row r="5" spans="1:7" ht="15" x14ac:dyDescent="0.2">
      <c r="B5" s="113" t="s">
        <v>61</v>
      </c>
      <c r="C5" s="113"/>
      <c r="D5" s="113"/>
      <c r="E5" s="113"/>
    </row>
    <row r="6" spans="1:7" ht="12" x14ac:dyDescent="0.2">
      <c r="B6" s="117" t="str">
        <f>B3</f>
        <v>за три месяца, закончившихся 31 марта 2024 года</v>
      </c>
      <c r="C6" s="117"/>
      <c r="D6" s="117"/>
      <c r="E6" s="117"/>
    </row>
    <row r="7" spans="1:7" ht="15" x14ac:dyDescent="0.2">
      <c r="B7" s="17"/>
      <c r="C7" s="17"/>
      <c r="D7" s="17"/>
      <c r="E7" s="17"/>
    </row>
    <row r="8" spans="1:7" ht="12" x14ac:dyDescent="0.2">
      <c r="B8" s="115" t="s">
        <v>35</v>
      </c>
      <c r="C8" s="115"/>
      <c r="D8" s="115"/>
      <c r="E8" s="115"/>
    </row>
    <row r="9" spans="1:7" ht="48" x14ac:dyDescent="0.2">
      <c r="B9" s="58" t="s">
        <v>28</v>
      </c>
      <c r="C9" s="90" t="s">
        <v>62</v>
      </c>
      <c r="D9" s="122" t="str">
        <f>B6</f>
        <v>за три месяца, закончившихся 31 марта 2024 года</v>
      </c>
      <c r="E9" s="122" t="s">
        <v>75</v>
      </c>
    </row>
    <row r="10" spans="1:7" ht="12" x14ac:dyDescent="0.2">
      <c r="B10" s="27" t="s">
        <v>29</v>
      </c>
      <c r="C10" s="91">
        <v>10</v>
      </c>
      <c r="D10" s="18">
        <v>-44290</v>
      </c>
      <c r="E10" s="18">
        <v>-21782</v>
      </c>
      <c r="G10" s="108"/>
    </row>
    <row r="11" spans="1:7" ht="12" x14ac:dyDescent="0.2">
      <c r="B11" s="95" t="s">
        <v>69</v>
      </c>
      <c r="C11" s="27"/>
      <c r="D11" s="18">
        <v>18</v>
      </c>
      <c r="E11" s="18">
        <v>20</v>
      </c>
      <c r="G11" s="108"/>
    </row>
    <row r="12" spans="1:7" ht="12" x14ac:dyDescent="0.2">
      <c r="B12" s="51" t="s">
        <v>67</v>
      </c>
      <c r="C12" s="91">
        <v>7</v>
      </c>
      <c r="D12" s="18">
        <v>-1118470</v>
      </c>
      <c r="E12" s="18">
        <v>-29387</v>
      </c>
      <c r="G12" s="108"/>
    </row>
    <row r="13" spans="1:7" ht="12" x14ac:dyDescent="0.2">
      <c r="B13" s="27" t="s">
        <v>68</v>
      </c>
      <c r="C13" s="91">
        <v>8</v>
      </c>
      <c r="D13" s="18">
        <v>-62738</v>
      </c>
      <c r="E13" s="18"/>
      <c r="G13" s="108"/>
    </row>
    <row r="14" spans="1:7" ht="12" x14ac:dyDescent="0.2">
      <c r="B14" s="27" t="s">
        <v>30</v>
      </c>
      <c r="C14" s="91"/>
      <c r="D14" s="18">
        <v>104804</v>
      </c>
      <c r="E14" s="18">
        <v>-1447</v>
      </c>
      <c r="G14" s="108"/>
    </row>
    <row r="15" spans="1:7" ht="12" x14ac:dyDescent="0.2">
      <c r="B15" s="28" t="s">
        <v>31</v>
      </c>
      <c r="C15" s="28"/>
      <c r="D15" s="29">
        <f>SUM(D10:D14)</f>
        <v>-1120676</v>
      </c>
      <c r="E15" s="29">
        <f>SUM(E10:E14)</f>
        <v>-52596</v>
      </c>
      <c r="G15" s="108"/>
    </row>
    <row r="16" spans="1:7" ht="12" x14ac:dyDescent="0.2">
      <c r="B16" s="27" t="s">
        <v>32</v>
      </c>
      <c r="C16" s="91" t="s">
        <v>70</v>
      </c>
      <c r="D16" s="18">
        <v>224135</v>
      </c>
      <c r="E16" s="18">
        <v>10519</v>
      </c>
      <c r="G16" s="108"/>
    </row>
    <row r="17" spans="2:7" ht="12" x14ac:dyDescent="0.2">
      <c r="B17" s="28" t="s">
        <v>52</v>
      </c>
      <c r="C17" s="28"/>
      <c r="D17" s="29">
        <f>SUM(D15:D16)</f>
        <v>-896541</v>
      </c>
      <c r="E17" s="29">
        <f>SUM(E15:E16)</f>
        <v>-42077</v>
      </c>
      <c r="G17" s="108"/>
    </row>
    <row r="18" spans="2:7" ht="12" x14ac:dyDescent="0.2">
      <c r="B18" s="27" t="s">
        <v>33</v>
      </c>
      <c r="C18" s="27"/>
      <c r="D18" s="18">
        <v>0</v>
      </c>
      <c r="E18" s="18">
        <v>0</v>
      </c>
      <c r="G18" s="108"/>
    </row>
    <row r="19" spans="2:7" ht="12.75" thickBot="1" x14ac:dyDescent="0.25">
      <c r="B19" s="30" t="s">
        <v>54</v>
      </c>
      <c r="C19" s="30"/>
      <c r="D19" s="19">
        <f>SUM(D17:D18)</f>
        <v>-896541</v>
      </c>
      <c r="E19" s="19">
        <f>SUM(E17:E18)</f>
        <v>-42077</v>
      </c>
      <c r="G19" s="108"/>
    </row>
    <row r="20" spans="2:7" ht="12.75" thickTop="1" x14ac:dyDescent="0.2">
      <c r="B20" s="31"/>
      <c r="C20" s="31"/>
      <c r="D20" s="18"/>
      <c r="E20" s="31"/>
      <c r="G20" s="108"/>
    </row>
    <row r="21" spans="2:7" ht="12" x14ac:dyDescent="0.2">
      <c r="B21" s="34" t="s">
        <v>34</v>
      </c>
      <c r="C21" s="34" t="s">
        <v>71</v>
      </c>
      <c r="D21" s="35">
        <f>D19/2893060*1000</f>
        <v>-309.89367659156744</v>
      </c>
      <c r="E21" s="35">
        <f>E19/2893060*1000</f>
        <v>-14.544115918784954</v>
      </c>
      <c r="G21" s="108"/>
    </row>
    <row r="22" spans="2:7" ht="12" x14ac:dyDescent="0.2">
      <c r="B22" s="31"/>
      <c r="C22" s="31"/>
      <c r="D22" s="32"/>
      <c r="E22" s="33"/>
    </row>
    <row r="23" spans="2:7" ht="12" x14ac:dyDescent="0.2">
      <c r="B23" s="31"/>
      <c r="C23" s="31"/>
      <c r="D23" s="32"/>
      <c r="E23" s="33"/>
    </row>
    <row r="24" spans="2:7" ht="12" x14ac:dyDescent="0.2">
      <c r="B24" s="31"/>
      <c r="C24" s="31"/>
      <c r="D24" s="32"/>
      <c r="E24" s="33"/>
    </row>
    <row r="25" spans="2:7" ht="12" x14ac:dyDescent="0.2"/>
    <row r="26" spans="2:7" ht="12" x14ac:dyDescent="0.2">
      <c r="B26" s="71"/>
      <c r="C26" s="77"/>
      <c r="D26" s="92"/>
      <c r="E26" s="92"/>
    </row>
    <row r="27" spans="2:7" ht="12" x14ac:dyDescent="0.2">
      <c r="B27" s="13" t="s">
        <v>58</v>
      </c>
      <c r="C27" s="13"/>
      <c r="D27" s="55" t="s">
        <v>73</v>
      </c>
    </row>
    <row r="28" spans="2:7" s="39" customFormat="1" ht="11.25" x14ac:dyDescent="0.2">
      <c r="B28" s="38" t="s">
        <v>25</v>
      </c>
      <c r="C28" s="38"/>
      <c r="D28" s="93" t="s">
        <v>26</v>
      </c>
    </row>
    <row r="29" spans="2:7" ht="12" x14ac:dyDescent="0.2">
      <c r="D29" s="94"/>
    </row>
    <row r="30" spans="2:7" ht="12" x14ac:dyDescent="0.2"/>
    <row r="31" spans="2:7" ht="12" x14ac:dyDescent="0.2"/>
    <row r="32" spans="2:7" ht="12" x14ac:dyDescent="0.2"/>
    <row r="33" ht="12" x14ac:dyDescent="0.2"/>
    <row r="34" ht="12" hidden="1" x14ac:dyDescent="0.2"/>
  </sheetData>
  <mergeCells count="6">
    <mergeCell ref="B8:E8"/>
    <mergeCell ref="B1:E1"/>
    <mergeCell ref="B2:E2"/>
    <mergeCell ref="B3:E3"/>
    <mergeCell ref="B5:E5"/>
    <mergeCell ref="B6:E6"/>
  </mergeCells>
  <pageMargins left="0.70866141732283472" right="0.31496062992125984" top="0.74803149606299213" bottom="0.74803149606299213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1"/>
  <sheetViews>
    <sheetView view="pageBreakPreview" zoomScale="106" zoomScaleNormal="100" zoomScaleSheetLayoutView="106" workbookViewId="0">
      <selection activeCell="E47" sqref="E47"/>
    </sheetView>
  </sheetViews>
  <sheetFormatPr defaultColWidth="0" defaultRowHeight="12" x14ac:dyDescent="0.25"/>
  <cols>
    <col min="1" max="1" width="52" style="41" customWidth="1"/>
    <col min="2" max="2" width="13.7109375" style="41" customWidth="1"/>
    <col min="3" max="3" width="14.42578125" style="41" customWidth="1"/>
    <col min="4" max="4" width="8.5703125" style="41" customWidth="1"/>
    <col min="5" max="5" width="49.28515625" style="41" customWidth="1"/>
    <col min="6" max="16361" width="8.5703125" style="41" customWidth="1"/>
    <col min="16362" max="16362" width="18" style="41" customWidth="1"/>
    <col min="16363" max="16363" width="6.7109375" style="41" customWidth="1"/>
    <col min="16364" max="16364" width="4.42578125" style="41" customWidth="1"/>
    <col min="16365" max="16365" width="3.7109375" style="41" customWidth="1"/>
    <col min="16366" max="16366" width="4.28515625" style="41" customWidth="1"/>
    <col min="16367" max="16367" width="3.85546875" style="41" customWidth="1"/>
    <col min="16368" max="16368" width="9.42578125" style="41" customWidth="1"/>
    <col min="16369" max="16369" width="4.42578125" style="41" customWidth="1"/>
    <col min="16370" max="16371" width="4.5703125" style="41" customWidth="1"/>
    <col min="16372" max="16384" width="43.7109375" style="41" customWidth="1"/>
  </cols>
  <sheetData>
    <row r="1" spans="1:3" ht="26.25" customHeight="1" x14ac:dyDescent="0.25">
      <c r="A1" s="119" t="s">
        <v>27</v>
      </c>
      <c r="B1" s="119"/>
      <c r="C1" s="119"/>
    </row>
    <row r="2" spans="1:3" x14ac:dyDescent="0.25">
      <c r="A2" s="112" t="s">
        <v>60</v>
      </c>
      <c r="B2" s="112"/>
      <c r="C2" s="112"/>
    </row>
    <row r="3" spans="1:3" x14ac:dyDescent="0.25">
      <c r="A3" s="112" t="str">
        <f>Ф2!B3</f>
        <v>за три месяца, закончившихся 31 марта 2024 года</v>
      </c>
      <c r="B3" s="112"/>
      <c r="C3" s="112"/>
    </row>
    <row r="4" spans="1:3" ht="26.25" customHeight="1" x14ac:dyDescent="0.25">
      <c r="A4" s="76"/>
      <c r="B4" s="76"/>
      <c r="C4" s="76"/>
    </row>
    <row r="5" spans="1:3" ht="20.100000000000001" customHeight="1" x14ac:dyDescent="0.25">
      <c r="A5" s="120" t="s">
        <v>83</v>
      </c>
      <c r="B5" s="120"/>
      <c r="C5" s="120"/>
    </row>
    <row r="6" spans="1:3" ht="9" customHeight="1" x14ac:dyDescent="0.25">
      <c r="A6" s="121" t="str">
        <f>Ф2!B6</f>
        <v>за три месяца, закончившихся 31 марта 2024 года</v>
      </c>
      <c r="B6" s="121"/>
      <c r="C6" s="121"/>
    </row>
    <row r="7" spans="1:3" ht="20.100000000000001" customHeight="1" x14ac:dyDescent="0.25">
      <c r="B7" s="109"/>
      <c r="C7" s="109"/>
    </row>
    <row r="8" spans="1:3" ht="12" customHeight="1" x14ac:dyDescent="0.25">
      <c r="A8" s="118" t="s">
        <v>1</v>
      </c>
      <c r="B8" s="118"/>
      <c r="C8" s="118"/>
    </row>
    <row r="9" spans="1:3" ht="33.75" x14ac:dyDescent="0.25">
      <c r="A9" s="58" t="s">
        <v>28</v>
      </c>
      <c r="B9" s="123" t="s">
        <v>93</v>
      </c>
      <c r="C9" s="123" t="s">
        <v>94</v>
      </c>
    </row>
    <row r="10" spans="1:3" x14ac:dyDescent="0.25">
      <c r="A10" s="42" t="s">
        <v>36</v>
      </c>
      <c r="B10" s="43"/>
      <c r="C10" s="43"/>
    </row>
    <row r="11" spans="1:3" x14ac:dyDescent="0.25">
      <c r="A11" s="44" t="s">
        <v>31</v>
      </c>
      <c r="B11" s="45">
        <v>-1120676</v>
      </c>
      <c r="C11" s="45">
        <v>-52598</v>
      </c>
    </row>
    <row r="12" spans="1:3" x14ac:dyDescent="0.2">
      <c r="A12" s="44" t="s">
        <v>84</v>
      </c>
      <c r="B12" s="102"/>
      <c r="C12" s="18"/>
    </row>
    <row r="13" spans="1:3" x14ac:dyDescent="0.2">
      <c r="A13" s="44" t="s">
        <v>69</v>
      </c>
      <c r="B13" s="102">
        <v>-18</v>
      </c>
      <c r="C13" s="18">
        <v>-20</v>
      </c>
    </row>
    <row r="14" spans="1:3" x14ac:dyDescent="0.2">
      <c r="A14" s="51" t="s">
        <v>67</v>
      </c>
      <c r="B14" s="102">
        <v>1118470</v>
      </c>
      <c r="C14" s="18">
        <v>29390</v>
      </c>
    </row>
    <row r="15" spans="1:3" x14ac:dyDescent="0.2">
      <c r="A15" s="51" t="s">
        <v>68</v>
      </c>
      <c r="B15" s="102">
        <v>62738</v>
      </c>
      <c r="C15" s="18"/>
    </row>
    <row r="16" spans="1:3" x14ac:dyDescent="0.2">
      <c r="A16" s="51" t="s">
        <v>85</v>
      </c>
      <c r="B16" s="102">
        <v>150</v>
      </c>
      <c r="C16" s="18">
        <v>81</v>
      </c>
    </row>
    <row r="17" spans="1:3" x14ac:dyDescent="0.2">
      <c r="A17" s="51" t="s">
        <v>86</v>
      </c>
      <c r="B17" s="102">
        <v>-106490</v>
      </c>
      <c r="C17" s="18">
        <v>5212</v>
      </c>
    </row>
    <row r="18" spans="1:3" ht="24" x14ac:dyDescent="0.2">
      <c r="A18" s="124" t="s">
        <v>87</v>
      </c>
      <c r="B18" s="125">
        <f>SUM(B11:B17)</f>
        <v>-45826</v>
      </c>
      <c r="C18" s="125">
        <f>SUM(C11:C17)</f>
        <v>-17935</v>
      </c>
    </row>
    <row r="19" spans="1:3" x14ac:dyDescent="0.2">
      <c r="A19" s="51" t="s">
        <v>88</v>
      </c>
      <c r="B19" s="102">
        <v>16519</v>
      </c>
      <c r="C19" s="18" t="s">
        <v>95</v>
      </c>
    </row>
    <row r="20" spans="1:3" x14ac:dyDescent="0.2">
      <c r="A20" s="51" t="s">
        <v>89</v>
      </c>
      <c r="B20" s="102">
        <v>58</v>
      </c>
      <c r="C20" s="18">
        <v>-49</v>
      </c>
    </row>
    <row r="21" spans="1:3" x14ac:dyDescent="0.2">
      <c r="A21" s="51" t="s">
        <v>90</v>
      </c>
      <c r="B21" s="102">
        <v>-218</v>
      </c>
      <c r="C21" s="18">
        <v>-109713</v>
      </c>
    </row>
    <row r="22" spans="1:3" x14ac:dyDescent="0.2">
      <c r="A22" s="101" t="s">
        <v>91</v>
      </c>
      <c r="B22" s="102">
        <v>8</v>
      </c>
      <c r="C22" s="18"/>
    </row>
    <row r="23" spans="1:3" ht="26.25" customHeight="1" x14ac:dyDescent="0.25">
      <c r="A23" s="47" t="s">
        <v>37</v>
      </c>
      <c r="B23" s="126">
        <f>SUM(B18:B22)</f>
        <v>-29459</v>
      </c>
      <c r="C23" s="126">
        <f>SUM(C18:C22)</f>
        <v>-127697</v>
      </c>
    </row>
    <row r="24" spans="1:3" x14ac:dyDescent="0.25">
      <c r="A24" s="46" t="s">
        <v>38</v>
      </c>
      <c r="B24" s="45">
        <v>0</v>
      </c>
      <c r="C24" s="45">
        <v>0</v>
      </c>
    </row>
    <row r="25" spans="1:3" ht="24.75" customHeight="1" x14ac:dyDescent="0.25">
      <c r="A25" s="48" t="s">
        <v>39</v>
      </c>
      <c r="B25" s="49">
        <f>SUM(B23:B24)</f>
        <v>-29459</v>
      </c>
      <c r="C25" s="49">
        <f>SUM(C23:C24)</f>
        <v>-127697</v>
      </c>
    </row>
    <row r="26" spans="1:3" x14ac:dyDescent="0.25">
      <c r="A26" s="44"/>
      <c r="B26" s="45"/>
      <c r="C26" s="45"/>
    </row>
    <row r="27" spans="1:3" x14ac:dyDescent="0.25">
      <c r="A27" s="42" t="s">
        <v>40</v>
      </c>
      <c r="B27" s="45"/>
      <c r="C27" s="45"/>
    </row>
    <row r="28" spans="1:3" x14ac:dyDescent="0.2">
      <c r="A28" s="44" t="s">
        <v>92</v>
      </c>
      <c r="B28" s="45"/>
      <c r="C28" s="18"/>
    </row>
    <row r="29" spans="1:3" x14ac:dyDescent="0.2">
      <c r="A29" s="44" t="s">
        <v>41</v>
      </c>
      <c r="B29" s="102">
        <v>-116798</v>
      </c>
      <c r="C29" s="18">
        <v>-543829</v>
      </c>
    </row>
    <row r="30" spans="1:3" x14ac:dyDescent="0.2">
      <c r="A30" s="44" t="s">
        <v>42</v>
      </c>
      <c r="B30" s="102">
        <v>-15636</v>
      </c>
      <c r="C30" s="18">
        <v>-40051</v>
      </c>
    </row>
    <row r="31" spans="1:3" hidden="1" x14ac:dyDescent="0.2">
      <c r="A31" s="44" t="s">
        <v>72</v>
      </c>
      <c r="B31" s="102"/>
      <c r="C31" s="18"/>
    </row>
    <row r="32" spans="1:3" ht="12.75" hidden="1" customHeight="1" x14ac:dyDescent="0.2">
      <c r="A32" s="44" t="s">
        <v>43</v>
      </c>
      <c r="B32" s="103"/>
      <c r="C32" s="18"/>
    </row>
    <row r="33" spans="1:3" x14ac:dyDescent="0.2">
      <c r="A33" s="46" t="s">
        <v>44</v>
      </c>
      <c r="B33" s="102">
        <v>18</v>
      </c>
      <c r="C33" s="18">
        <v>20</v>
      </c>
    </row>
    <row r="34" spans="1:3" ht="24" x14ac:dyDescent="0.25">
      <c r="A34" s="48" t="s">
        <v>45</v>
      </c>
      <c r="B34" s="49">
        <f>SUM(B28:B33)</f>
        <v>-132416</v>
      </c>
      <c r="C34" s="49">
        <f>SUM(C28:C33)</f>
        <v>-583860</v>
      </c>
    </row>
    <row r="35" spans="1:3" x14ac:dyDescent="0.25">
      <c r="A35" s="44"/>
      <c r="B35" s="45"/>
      <c r="C35" s="45"/>
    </row>
    <row r="36" spans="1:3" x14ac:dyDescent="0.25">
      <c r="A36" s="42" t="s">
        <v>46</v>
      </c>
      <c r="B36" s="50"/>
      <c r="C36" s="50"/>
    </row>
    <row r="37" spans="1:3" x14ac:dyDescent="0.2">
      <c r="A37" s="101" t="s">
        <v>47</v>
      </c>
      <c r="B37" s="104">
        <v>159435</v>
      </c>
      <c r="C37" s="105">
        <v>2422600</v>
      </c>
    </row>
    <row r="38" spans="1:3" x14ac:dyDescent="0.2">
      <c r="A38" s="101" t="s">
        <v>64</v>
      </c>
      <c r="B38" s="104"/>
      <c r="C38" s="105">
        <v>-1711300</v>
      </c>
    </row>
    <row r="39" spans="1:3" ht="25.5" customHeight="1" x14ac:dyDescent="0.25">
      <c r="A39" s="48" t="s">
        <v>48</v>
      </c>
      <c r="B39" s="49">
        <f>SUM(B37:B38)</f>
        <v>159435</v>
      </c>
      <c r="C39" s="49">
        <f>SUM(C37:C38)</f>
        <v>711300</v>
      </c>
    </row>
    <row r="40" spans="1:3" x14ac:dyDescent="0.25">
      <c r="A40" s="42"/>
      <c r="B40" s="50"/>
      <c r="C40" s="50"/>
    </row>
    <row r="41" spans="1:3" x14ac:dyDescent="0.25">
      <c r="A41" s="44" t="s">
        <v>49</v>
      </c>
      <c r="B41" s="50">
        <f>SUM(B25,B34,B39)</f>
        <v>-2440</v>
      </c>
      <c r="C41" s="50">
        <f>SUM(C25,C34,C39)</f>
        <v>-257</v>
      </c>
    </row>
    <row r="42" spans="1:3" x14ac:dyDescent="0.25">
      <c r="A42" s="44"/>
      <c r="B42" s="50"/>
      <c r="C42" s="50"/>
    </row>
    <row r="43" spans="1:3" x14ac:dyDescent="0.25">
      <c r="A43" s="46" t="s">
        <v>55</v>
      </c>
      <c r="B43" s="50">
        <v>7129</v>
      </c>
      <c r="C43" s="50">
        <v>704</v>
      </c>
    </row>
    <row r="44" spans="1:3" ht="12.75" thickBot="1" x14ac:dyDescent="0.3">
      <c r="A44" s="52" t="s">
        <v>56</v>
      </c>
      <c r="B44" s="53">
        <f>SUM(B41:B43)</f>
        <v>4689</v>
      </c>
      <c r="C44" s="53">
        <f>SUM(C41:C43)</f>
        <v>447</v>
      </c>
    </row>
    <row r="45" spans="1:3" ht="12.75" thickTop="1" x14ac:dyDescent="0.25"/>
    <row r="48" spans="1:3" x14ac:dyDescent="0.25">
      <c r="A48" s="72"/>
      <c r="C48" s="72"/>
    </row>
    <row r="49" spans="1:3" ht="15" x14ac:dyDescent="0.2">
      <c r="A49" s="13" t="s">
        <v>58</v>
      </c>
      <c r="B49" s="54"/>
      <c r="C49" s="55" t="s">
        <v>73</v>
      </c>
    </row>
    <row r="50" spans="1:3" ht="15" x14ac:dyDescent="0.25">
      <c r="A50" s="56" t="s">
        <v>25</v>
      </c>
      <c r="B50" s="54"/>
      <c r="C50" s="57" t="s">
        <v>26</v>
      </c>
    </row>
    <row r="51" spans="1:3" x14ac:dyDescent="0.2">
      <c r="C51" s="59"/>
    </row>
  </sheetData>
  <mergeCells count="6">
    <mergeCell ref="A8:C8"/>
    <mergeCell ref="A1:C1"/>
    <mergeCell ref="A2:C2"/>
    <mergeCell ref="A3:C3"/>
    <mergeCell ref="A5:C5"/>
    <mergeCell ref="A6:C6"/>
  </mergeCells>
  <pageMargins left="0.70866141732283472" right="0.70866141732283472" top="0.74803149606299213" bottom="0.74803149606299213" header="0.31496062992125984" footer="0.31496062992125984"/>
  <pageSetup paperSize="9" scale="9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7"/>
  <sheetViews>
    <sheetView tabSelected="1" zoomScaleNormal="100" zoomScaleSheetLayoutView="100" workbookViewId="0">
      <selection activeCell="I8" sqref="I8"/>
    </sheetView>
  </sheetViews>
  <sheetFormatPr defaultColWidth="0" defaultRowHeight="12" zeroHeight="1" x14ac:dyDescent="0.2"/>
  <cols>
    <col min="1" max="1" width="2.28515625" style="2" customWidth="1"/>
    <col min="2" max="2" width="47.85546875" style="2" customWidth="1"/>
    <col min="3" max="4" width="10.85546875" style="2" customWidth="1"/>
    <col min="5" max="5" width="13.7109375" style="2" customWidth="1"/>
    <col min="6" max="6" width="3.140625" style="2" customWidth="1"/>
    <col min="7" max="9" width="8.85546875" style="2" customWidth="1"/>
    <col min="10" max="16355" width="8.5703125" style="2" customWidth="1"/>
    <col min="16356" max="16356" width="14.7109375" style="2" customWidth="1"/>
    <col min="16357" max="16357" width="11.85546875" style="2" customWidth="1"/>
    <col min="16358" max="16358" width="9.28515625" style="2" customWidth="1"/>
    <col min="16359" max="16359" width="3.85546875" style="2" customWidth="1"/>
    <col min="16360" max="16384" width="5.28515625" style="2" customWidth="1"/>
  </cols>
  <sheetData>
    <row r="1" spans="1:5" ht="28.5" customHeight="1" x14ac:dyDescent="0.2">
      <c r="A1" s="88"/>
      <c r="B1" s="116" t="s">
        <v>27</v>
      </c>
      <c r="C1" s="116"/>
      <c r="D1" s="116"/>
      <c r="E1" s="116"/>
    </row>
    <row r="2" spans="1:5" x14ac:dyDescent="0.2">
      <c r="A2" s="89"/>
      <c r="B2" s="112" t="s">
        <v>60</v>
      </c>
      <c r="C2" s="112"/>
      <c r="D2" s="112"/>
      <c r="E2" s="112"/>
    </row>
    <row r="3" spans="1:5" x14ac:dyDescent="0.2">
      <c r="A3" s="89"/>
      <c r="B3" s="112" t="str">
        <f>Ф1!XEI3</f>
        <v>за три месяца, закончившихся 31 марта 2024 года</v>
      </c>
      <c r="C3" s="112"/>
      <c r="D3" s="112"/>
      <c r="E3" s="112"/>
    </row>
    <row r="4" spans="1:5" ht="23.25" customHeight="1" x14ac:dyDescent="0.2">
      <c r="B4" s="75"/>
      <c r="C4" s="75"/>
      <c r="D4" s="75"/>
      <c r="E4" s="75"/>
    </row>
    <row r="5" spans="1:5" ht="20.100000000000001" customHeight="1" x14ac:dyDescent="0.2">
      <c r="B5" s="113" t="s">
        <v>50</v>
      </c>
      <c r="C5" s="113"/>
      <c r="D5" s="113"/>
      <c r="E5" s="113"/>
    </row>
    <row r="6" spans="1:5" ht="20.100000000000001" customHeight="1" x14ac:dyDescent="0.2">
      <c r="B6" s="114" t="s">
        <v>76</v>
      </c>
      <c r="C6" s="114"/>
      <c r="D6" s="114"/>
      <c r="E6" s="114"/>
    </row>
    <row r="7" spans="1:5" x14ac:dyDescent="0.2"/>
    <row r="8" spans="1:5" ht="20.100000000000001" customHeight="1" x14ac:dyDescent="0.2">
      <c r="B8" s="1"/>
      <c r="E8" s="98" t="s">
        <v>1</v>
      </c>
    </row>
    <row r="9" spans="1:5" ht="33.75" x14ac:dyDescent="0.2">
      <c r="B9" s="60" t="s">
        <v>53</v>
      </c>
      <c r="C9" s="96" t="s">
        <v>15</v>
      </c>
      <c r="D9" s="96" t="s">
        <v>16</v>
      </c>
      <c r="E9" s="97" t="s">
        <v>51</v>
      </c>
    </row>
    <row r="10" spans="1:5" x14ac:dyDescent="0.2">
      <c r="B10" s="64"/>
      <c r="C10" s="65"/>
      <c r="D10" s="65"/>
      <c r="E10" s="66"/>
    </row>
    <row r="11" spans="1:5" x14ac:dyDescent="0.2">
      <c r="B11" s="61" t="s">
        <v>80</v>
      </c>
      <c r="C11" s="62">
        <v>2893060</v>
      </c>
      <c r="D11" s="62">
        <v>-317732</v>
      </c>
      <c r="E11" s="62">
        <f>SUM(C11:D11)</f>
        <v>2575328</v>
      </c>
    </row>
    <row r="12" spans="1:5" x14ac:dyDescent="0.2">
      <c r="B12" s="99" t="s">
        <v>57</v>
      </c>
      <c r="C12" s="45">
        <v>0</v>
      </c>
      <c r="D12" s="45">
        <v>-42079</v>
      </c>
      <c r="E12" s="45">
        <v>-42079</v>
      </c>
    </row>
    <row r="13" spans="1:5" x14ac:dyDescent="0.2">
      <c r="B13" s="67" t="s">
        <v>81</v>
      </c>
      <c r="C13" s="40">
        <v>2893060</v>
      </c>
      <c r="D13" s="40">
        <f>SUM(D11:D12)</f>
        <v>-359811</v>
      </c>
      <c r="E13" s="40">
        <f>SUM(E11:E12)</f>
        <v>2533249</v>
      </c>
    </row>
    <row r="14" spans="1:5" x14ac:dyDescent="0.2">
      <c r="B14" s="61" t="s">
        <v>82</v>
      </c>
      <c r="C14" s="68">
        <f>C13</f>
        <v>2893060</v>
      </c>
      <c r="D14" s="68">
        <v>-3581872</v>
      </c>
      <c r="E14" s="68">
        <f>SUM(C14:D14)</f>
        <v>-688812</v>
      </c>
    </row>
    <row r="15" spans="1:5" x14ac:dyDescent="0.2">
      <c r="B15" s="69" t="s">
        <v>74</v>
      </c>
      <c r="C15" s="45">
        <v>0</v>
      </c>
      <c r="D15" s="45">
        <f>Ф2!D17</f>
        <v>-896541</v>
      </c>
      <c r="E15" s="45">
        <f>SUM(C15:D15)</f>
        <v>-896541</v>
      </c>
    </row>
    <row r="16" spans="1:5" ht="12.75" thickBot="1" x14ac:dyDescent="0.25">
      <c r="B16" s="63" t="s">
        <v>63</v>
      </c>
      <c r="C16" s="19">
        <v>2893060</v>
      </c>
      <c r="D16" s="19">
        <f>SUM(D14:D15)</f>
        <v>-4478413</v>
      </c>
      <c r="E16" s="19">
        <f>SUM(E14:E15)</f>
        <v>-1585353</v>
      </c>
    </row>
    <row r="17" spans="2:5" ht="12.75" thickTop="1" x14ac:dyDescent="0.2">
      <c r="B17" s="70"/>
      <c r="C17" s="68"/>
      <c r="D17" s="68"/>
      <c r="E17" s="68"/>
    </row>
    <row r="18" spans="2:5" x14ac:dyDescent="0.2">
      <c r="B18" s="70"/>
      <c r="C18" s="68"/>
      <c r="D18" s="68"/>
      <c r="E18" s="68"/>
    </row>
    <row r="19" spans="2:5" x14ac:dyDescent="0.2">
      <c r="B19" s="70"/>
      <c r="C19" s="68"/>
      <c r="D19" s="68"/>
      <c r="E19" s="68"/>
    </row>
    <row r="20" spans="2:5" x14ac:dyDescent="0.2">
      <c r="B20" s="70"/>
      <c r="C20" s="68"/>
      <c r="D20" s="68"/>
      <c r="E20" s="68"/>
    </row>
    <row r="21" spans="2:5" x14ac:dyDescent="0.2">
      <c r="B21" s="73"/>
      <c r="C21" s="7"/>
      <c r="D21" s="74"/>
      <c r="E21" s="74"/>
    </row>
    <row r="22" spans="2:5" ht="15" x14ac:dyDescent="0.25">
      <c r="B22" s="13" t="s">
        <v>58</v>
      </c>
      <c r="C22"/>
      <c r="D22" s="55" t="s">
        <v>73</v>
      </c>
      <c r="E22" s="14"/>
    </row>
    <row r="23" spans="2:5" ht="15" x14ac:dyDescent="0.25">
      <c r="B23" s="15" t="s">
        <v>25</v>
      </c>
      <c r="C23"/>
      <c r="D23" s="16" t="s">
        <v>26</v>
      </c>
      <c r="E23" s="14"/>
    </row>
    <row r="24" spans="2:5" x14ac:dyDescent="0.2">
      <c r="D24" s="59"/>
    </row>
    <row r="25" spans="2:5" x14ac:dyDescent="0.2"/>
    <row r="26" spans="2:5" x14ac:dyDescent="0.2"/>
    <row r="27" spans="2:5" x14ac:dyDescent="0.2">
      <c r="B27" s="121"/>
      <c r="C27" s="121"/>
      <c r="D27" s="121"/>
    </row>
    <row r="28" spans="2:5" x14ac:dyDescent="0.2"/>
    <row r="29" spans="2:5" x14ac:dyDescent="0.2"/>
    <row r="30" spans="2:5" x14ac:dyDescent="0.2"/>
    <row r="31" spans="2:5" x14ac:dyDescent="0.2"/>
    <row r="32" spans="2:5" x14ac:dyDescent="0.2"/>
    <row r="33" x14ac:dyDescent="0.2"/>
    <row r="34" x14ac:dyDescent="0.2"/>
    <row r="35" x14ac:dyDescent="0.2"/>
    <row r="36" x14ac:dyDescent="0.2"/>
    <row r="37" x14ac:dyDescent="0.2"/>
    <row r="38" x14ac:dyDescent="0.2"/>
    <row r="39" x14ac:dyDescent="0.2"/>
    <row r="40" x14ac:dyDescent="0.2"/>
    <row r="41" x14ac:dyDescent="0.2"/>
    <row r="42" x14ac:dyDescent="0.2"/>
    <row r="43" x14ac:dyDescent="0.2"/>
    <row r="44" x14ac:dyDescent="0.2"/>
    <row r="45" x14ac:dyDescent="0.2"/>
    <row r="46" x14ac:dyDescent="0.2"/>
    <row r="47" x14ac:dyDescent="0.2"/>
    <row r="48" x14ac:dyDescent="0.2"/>
    <row r="49" x14ac:dyDescent="0.2"/>
    <row r="50" x14ac:dyDescent="0.2"/>
    <row r="51" x14ac:dyDescent="0.2"/>
    <row r="52" x14ac:dyDescent="0.2"/>
    <row r="53" x14ac:dyDescent="0.2"/>
    <row r="54" x14ac:dyDescent="0.2"/>
    <row r="55" x14ac:dyDescent="0.2"/>
    <row r="56" x14ac:dyDescent="0.2"/>
    <row r="57" x14ac:dyDescent="0.2"/>
    <row r="58" x14ac:dyDescent="0.2"/>
    <row r="59" x14ac:dyDescent="0.2"/>
    <row r="60" x14ac:dyDescent="0.2"/>
    <row r="61" x14ac:dyDescent="0.2"/>
    <row r="62" x14ac:dyDescent="0.2"/>
    <row r="63" x14ac:dyDescent="0.2"/>
    <row r="64" x14ac:dyDescent="0.2"/>
    <row r="65" x14ac:dyDescent="0.2"/>
    <row r="66" x14ac:dyDescent="0.2"/>
    <row r="67" x14ac:dyDescent="0.2"/>
    <row r="68" x14ac:dyDescent="0.2"/>
    <row r="69" x14ac:dyDescent="0.2"/>
    <row r="70" x14ac:dyDescent="0.2"/>
    <row r="71" x14ac:dyDescent="0.2"/>
    <row r="72" x14ac:dyDescent="0.2"/>
    <row r="73" x14ac:dyDescent="0.2"/>
    <row r="74" x14ac:dyDescent="0.2"/>
    <row r="75" x14ac:dyDescent="0.2"/>
    <row r="76" x14ac:dyDescent="0.2"/>
    <row r="77" x14ac:dyDescent="0.2"/>
    <row r="78" x14ac:dyDescent="0.2"/>
    <row r="79" x14ac:dyDescent="0.2"/>
    <row r="80" x14ac:dyDescent="0.2"/>
    <row r="81" x14ac:dyDescent="0.2"/>
    <row r="82" x14ac:dyDescent="0.2"/>
    <row r="83" x14ac:dyDescent="0.2"/>
    <row r="84" x14ac:dyDescent="0.2"/>
    <row r="85" x14ac:dyDescent="0.2"/>
    <row r="86" x14ac:dyDescent="0.2"/>
    <row r="87" x14ac:dyDescent="0.2"/>
  </sheetData>
  <mergeCells count="6">
    <mergeCell ref="B27:D27"/>
    <mergeCell ref="B1:E1"/>
    <mergeCell ref="B2:E2"/>
    <mergeCell ref="B3:E3"/>
    <mergeCell ref="B5:E5"/>
    <mergeCell ref="B6:E6"/>
  </mergeCells>
  <pageMargins left="0.7" right="0.7" top="0.75" bottom="0.75" header="0.3" footer="0.3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Ф1</vt:lpstr>
      <vt:lpstr>Ф2</vt:lpstr>
      <vt:lpstr>Ф3</vt:lpstr>
      <vt:lpstr>Ф4</vt:lpstr>
      <vt:lpstr>Ф2!Область_печати</vt:lpstr>
      <vt:lpstr>Ф3!Область_печати</vt:lpstr>
      <vt:lpstr>Ф4!Область_печати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Сарсенбаева Айнаш</dc:creator>
  <cp:lastModifiedBy>ELEMANOVA_KS</cp:lastModifiedBy>
  <cp:lastPrinted>2023-07-10T10:48:27Z</cp:lastPrinted>
  <dcterms:created xsi:type="dcterms:W3CDTF">2023-05-05T08:44:41Z</dcterms:created>
  <dcterms:modified xsi:type="dcterms:W3CDTF">2024-05-10T10:47:18Z</dcterms:modified>
</cp:coreProperties>
</file>