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usekeshova.a\Desktop\ДЮСЕКЕШОВА\ДЮСЕКЕШОВА\ФИНАНСОВАЯ_ОТЧЕТНОСТЬ\ФО для Биржи\ФО_2_кв_2022\"/>
    </mc:Choice>
  </mc:AlternateContent>
  <bookViews>
    <workbookView xWindow="0" yWindow="0" windowWidth="28800" windowHeight="12330" activeTab="3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FP!$A$1:$E$108</definedName>
    <definedName name="_xlnm.Print_Area" localSheetId="1">IS!$A$1:$F$264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3" l="1"/>
  <c r="D18" i="3"/>
  <c r="C28" i="3" l="1"/>
  <c r="C30" i="3"/>
  <c r="D16" i="4" l="1"/>
  <c r="C16" i="4"/>
  <c r="C58" i="1" l="1"/>
  <c r="D13" i="4" l="1"/>
  <c r="C13" i="4"/>
  <c r="B13" i="4"/>
  <c r="B20" i="4"/>
  <c r="D20" i="4"/>
  <c r="D58" i="1" l="1"/>
  <c r="C18" i="3"/>
  <c r="E10" i="4" l="1"/>
  <c r="E16" i="4"/>
  <c r="E15" i="4"/>
  <c r="C12" i="4"/>
  <c r="E12" i="4" s="1"/>
  <c r="E7" i="4"/>
  <c r="E13" i="4" s="1"/>
  <c r="D28" i="3"/>
  <c r="D24" i="3"/>
  <c r="C24" i="3"/>
  <c r="D10" i="2"/>
  <c r="D20" i="2" s="1"/>
  <c r="D26" i="2" s="1"/>
  <c r="D31" i="2" s="1"/>
  <c r="D33" i="2" s="1"/>
  <c r="C10" i="2"/>
  <c r="D34" i="1"/>
  <c r="D40" i="1" s="1"/>
  <c r="D88" i="1"/>
  <c r="C88" i="1"/>
  <c r="D75" i="1"/>
  <c r="C75" i="1"/>
  <c r="D48" i="1"/>
  <c r="C48" i="1"/>
  <c r="C34" i="1"/>
  <c r="C40" i="1" s="1"/>
  <c r="C20" i="1"/>
  <c r="D20" i="1"/>
  <c r="C29" i="3" l="1"/>
  <c r="C31" i="3" s="1"/>
  <c r="D31" i="3"/>
  <c r="C20" i="2"/>
  <c r="C26" i="2" s="1"/>
  <c r="C31" i="2" s="1"/>
  <c r="C33" i="2" s="1"/>
  <c r="D43" i="1"/>
  <c r="C43" i="1"/>
  <c r="C64" i="1"/>
  <c r="C91" i="1" s="1"/>
  <c r="D64" i="1"/>
  <c r="D91" i="1" s="1"/>
  <c r="C34" i="3" l="1"/>
  <c r="C38" i="3"/>
  <c r="C35" i="2"/>
  <c r="C17" i="4"/>
  <c r="C93" i="1"/>
  <c r="C104" i="1"/>
  <c r="D104" i="1"/>
  <c r="C20" i="4" l="1"/>
  <c r="C18" i="4"/>
  <c r="E18" i="4" s="1"/>
  <c r="E17" i="4"/>
  <c r="E20" i="4" s="1"/>
</calcChain>
</file>

<file path=xl/sharedStrings.xml><?xml version="1.0" encoding="utf-8"?>
<sst xmlns="http://schemas.openxmlformats.org/spreadsheetml/2006/main" count="144" uniqueCount="107">
  <si>
    <t>АО "АзияАгроФуд"</t>
  </si>
  <si>
    <t>ПРОМЕЖУТОЧНЫЙ СОКРАЩЁННЫЙ КОНСОЛИДИРОВАННЫЙ ОТЧЁТ О ФИНАНСОВОМ ПОЛОЖЕНИИ</t>
  </si>
  <si>
    <t>в тыс.тенге</t>
  </si>
  <si>
    <t>Прим.</t>
  </si>
  <si>
    <t xml:space="preserve"> 2021 года (неаудировано)</t>
  </si>
  <si>
    <t>АКТИВЫ</t>
  </si>
  <si>
    <t>Внеоборотные активы</t>
  </si>
  <si>
    <t>Основные средства</t>
  </si>
  <si>
    <t>Инвестиционное имущество</t>
  </si>
  <si>
    <t>Нематериальные активы</t>
  </si>
  <si>
    <t>Биологические активы</t>
  </si>
  <si>
    <t>Депозиты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</si>
  <si>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</si>
  <si>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</si>
  <si>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</si>
  <si>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</si>
  <si>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</si>
  <si>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</si>
  <si>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</si>
  <si>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Прочие финансовые активы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</si>
  <si>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</si>
  <si>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</si>
  <si>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</si>
  <si>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</si>
  <si>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</si>
  <si>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</si>
  <si>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</si>
  <si>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</si>
  <si>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Прочий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</si>
  <si>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</si>
  <si>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</si>
  <si>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</si>
  <si>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</si>
  <si>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</si>
  <si>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</si>
  <si>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</si>
  <si>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Обязательство по аренде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</si>
  <si>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</si>
  <si>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</si>
  <si>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</si>
  <si>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</si>
  <si>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</si>
  <si>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</si>
  <si>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</si>
  <si>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</si>
  <si>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</si>
  <si>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</si>
  <si>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</si>
  <si>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</si>
  <si>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</si>
  <si>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</si>
  <si>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</si>
  <si>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</si>
  <si>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</si>
  <si>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</si>
  <si>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Прочие доходы,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</si>
  <si>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</si>
  <si>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</si>
  <si>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</si>
  <si>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</si>
  <si>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</si>
  <si>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</si>
  <si>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</si>
  <si>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</si>
  <si>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</si>
  <si>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</si>
  <si>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</si>
  <si>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</si>
  <si>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</si>
  <si>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</si>
  <si>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</si>
  <si>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Проценты выплаченные</t>
  </si>
  <si>
    <t>Денежные потоки от операционной деятельности</t>
  </si>
  <si>
    <t>Инвестиционная деятельность</t>
  </si>
  <si>
    <t>Размещение депозитов и вкладов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</si>
  <si>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</si>
  <si>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</si>
  <si>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</si>
  <si>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</si>
  <si>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</si>
  <si>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</si>
  <si>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</si>
  <si>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</si>
  <si>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</si>
  <si>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</si>
  <si>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>ПРОМЕЖУТОЧНЫЙ СОКРАЩЁННЫЙ КОНСОЛИДИРОВАННЫЙ ОТЧЁТ ОБ ИЗМЕНЕНИЯХ В КАПИТАЛЕ</t>
  </si>
  <si>
    <t>Акционерный капитал</t>
  </si>
  <si>
    <t>Чистая прибыль за отчетный период(неаудировано)</t>
  </si>
  <si>
    <t>Прочий совокупный доход (неаудировано)</t>
  </si>
  <si>
    <t>-</t>
  </si>
  <si>
    <t>Итого совокупный доход (неаудировано)</t>
  </si>
  <si>
    <t>На 1 января 2021 года(аудировано)</t>
  </si>
  <si>
    <t xml:space="preserve"> 2022 года (неаудировано)</t>
  </si>
  <si>
    <t xml:space="preserve"> 2021 года (аудировано)</t>
  </si>
  <si>
    <t xml:space="preserve"> 2021года (неаудировано)</t>
  </si>
  <si>
    <t>На 31 марта 2021 года(неаудировано)</t>
  </si>
  <si>
    <t>На 1 января 2022 года(аудировано)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</si>
  <si>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</si>
  <si>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</si>
  <si>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</si>
  <si>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</si>
  <si>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</si>
  <si>
    <t>По состоянию на 30 июня 2022 года</t>
  </si>
  <si>
    <t>за шесть месяцев, закончившиеся 30 июня</t>
  </si>
  <si>
    <t>за шесть месяцев, закончившиеся 30 июня 2022г</t>
  </si>
  <si>
    <t>Подоходный налог и другие платежи в бюджет</t>
  </si>
  <si>
    <t xml:space="preserve"> 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</si>
</sst>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 "/>
      <charset val="204"/>
    </font>
    <font>
      <b/>
      <sz val="9"/>
      <color theme="1"/>
      <name val="Arial"/>
      <family val="2"/>
      <charset val="204"/>
    </font>
    <font>
      <sz val="9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2" fillId="0" borderId="0"/>
    <xf numFmtId="0" fontId="1" fillId="0" borderId="0"/>
  </cellStyleXfs>
  <cellXfs count="113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0" fillId="2" borderId="0" xfId="1" applyFont="1" applyFill="1" applyAlignment="1">
      <alignment wrapText="1"/>
    </xf>
    <xf numFmtId="0" fontId="12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12" fillId="2" borderId="0" xfId="1" applyFont="1" applyFill="1" applyAlignment="1">
      <alignment wrapText="1"/>
    </xf>
    <xf numFmtId="0" fontId="9" fillId="2" borderId="0" xfId="1" applyFont="1" applyFill="1"/>
    <xf numFmtId="0" fontId="8" fillId="2" borderId="1" xfId="1" applyFont="1" applyFill="1" applyBorder="1" applyAlignment="1">
      <alignment wrapText="1"/>
    </xf>
    <xf numFmtId="0" fontId="0" fillId="0" borderId="1" xfId="0" applyBorder="1"/>
    <xf numFmtId="0" fontId="2" fillId="3" borderId="0" xfId="1" applyFont="1" applyFill="1"/>
    <xf numFmtId="0" fontId="13" fillId="2" borderId="0" xfId="1" applyFont="1" applyFill="1" applyAlignment="1">
      <alignment wrapText="1"/>
    </xf>
    <xf numFmtId="0" fontId="13" fillId="2" borderId="0" xfId="1" applyFont="1" applyFill="1"/>
    <xf numFmtId="0" fontId="12" fillId="2" borderId="2" xfId="1" applyFont="1" applyFill="1" applyBorder="1" applyAlignment="1">
      <alignment wrapText="1"/>
    </xf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5" fillId="0" borderId="1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164" fontId="8" fillId="0" borderId="0" xfId="2" applyNumberFormat="1" applyFont="1" applyFill="1"/>
    <xf numFmtId="0" fontId="9" fillId="0" borderId="1" xfId="1" applyFont="1" applyFill="1" applyBorder="1"/>
    <xf numFmtId="164" fontId="5" fillId="0" borderId="0" xfId="1" applyNumberFormat="1" applyFont="1" applyFill="1"/>
    <xf numFmtId="0" fontId="0" fillId="0" borderId="0" xfId="0" applyFill="1"/>
    <xf numFmtId="3" fontId="9" fillId="0" borderId="0" xfId="1" applyNumberFormat="1" applyFont="1" applyFill="1"/>
    <xf numFmtId="164" fontId="8" fillId="0" borderId="1" xfId="2" applyNumberFormat="1" applyFont="1" applyFill="1" applyBorder="1"/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2" borderId="1" xfId="1" applyFont="1" applyFill="1" applyBorder="1"/>
    <xf numFmtId="0" fontId="15" fillId="0" borderId="1" xfId="1" applyFont="1" applyBorder="1" applyAlignment="1">
      <alignment horizontal="right" wrapText="1"/>
    </xf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0" fontId="15" fillId="0" borderId="1" xfId="1" applyFont="1" applyFill="1" applyBorder="1" applyAlignment="1">
      <alignment horizontal="right" wrapText="1"/>
    </xf>
    <xf numFmtId="164" fontId="16" fillId="0" borderId="0" xfId="2" applyNumberFormat="1" applyFont="1" applyFill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166" fontId="8" fillId="0" borderId="0" xfId="1" applyNumberFormat="1" applyFont="1"/>
    <xf numFmtId="0" fontId="13" fillId="2" borderId="0" xfId="3" applyFont="1" applyFill="1" applyAlignment="1">
      <alignment wrapText="1"/>
    </xf>
    <xf numFmtId="0" fontId="11" fillId="2" borderId="0" xfId="1" applyFont="1" applyFill="1" applyAlignment="1">
      <alignment horizontal="center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0" fontId="13" fillId="2" borderId="3" xfId="1" applyFont="1" applyFill="1" applyBorder="1"/>
    <xf numFmtId="166" fontId="10" fillId="0" borderId="3" xfId="1" applyNumberFormat="1" applyFont="1" applyBorder="1"/>
    <xf numFmtId="0" fontId="5" fillId="2" borderId="1" xfId="3" applyFont="1" applyFill="1" applyBorder="1" applyAlignment="1">
      <alignment wrapText="1"/>
    </xf>
    <xf numFmtId="166" fontId="5" fillId="0" borderId="1" xfId="1" applyNumberFormat="1" applyFont="1" applyBorder="1"/>
    <xf numFmtId="0" fontId="5" fillId="2" borderId="0" xfId="3" applyFont="1" applyFill="1" applyAlignment="1">
      <alignment wrapText="1"/>
    </xf>
    <xf numFmtId="166" fontId="5" fillId="0" borderId="3" xfId="1" applyNumberFormat="1" applyFont="1" applyBorder="1"/>
    <xf numFmtId="0" fontId="5" fillId="2" borderId="3" xfId="1" applyFont="1" applyFill="1" applyBorder="1"/>
    <xf numFmtId="166" fontId="8" fillId="0" borderId="3" xfId="1" applyNumberFormat="1" applyFont="1" applyBorder="1"/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0" fontId="8" fillId="0" borderId="0" xfId="4"/>
    <xf numFmtId="166" fontId="19" fillId="0" borderId="0" xfId="1" applyNumberFormat="1" applyFont="1"/>
    <xf numFmtId="166" fontId="2" fillId="0" borderId="0" xfId="1" applyNumberFormat="1" applyFont="1"/>
    <xf numFmtId="0" fontId="1" fillId="0" borderId="0" xfId="1"/>
    <xf numFmtId="0" fontId="20" fillId="2" borderId="0" xfId="1" applyFont="1" applyFill="1" applyAlignment="1">
      <alignment horizontal="center"/>
    </xf>
    <xf numFmtId="0" fontId="1" fillId="2" borderId="0" xfId="1" applyFill="1"/>
    <xf numFmtId="0" fontId="21" fillId="0" borderId="1" xfId="1" applyFont="1" applyBorder="1" applyAlignment="1">
      <alignment horizontal="center" wrapText="1"/>
    </xf>
    <xf numFmtId="0" fontId="23" fillId="2" borderId="0" xfId="5" applyFont="1" applyFill="1" applyAlignment="1">
      <alignment wrapText="1"/>
    </xf>
    <xf numFmtId="164" fontId="24" fillId="0" borderId="0" xfId="2" applyNumberFormat="1" applyFont="1"/>
    <xf numFmtId="0" fontId="25" fillId="2" borderId="1" xfId="5" applyFont="1" applyFill="1" applyBorder="1"/>
    <xf numFmtId="0" fontId="25" fillId="0" borderId="1" xfId="6" applyFont="1" applyBorder="1"/>
    <xf numFmtId="0" fontId="25" fillId="2" borderId="0" xfId="5" applyFont="1" applyFill="1"/>
    <xf numFmtId="0" fontId="25" fillId="2" borderId="0" xfId="5" applyFont="1" applyFill="1" applyAlignment="1">
      <alignment wrapText="1"/>
    </xf>
    <xf numFmtId="164" fontId="26" fillId="0" borderId="0" xfId="2" applyNumberFormat="1" applyFont="1"/>
    <xf numFmtId="164" fontId="26" fillId="0" borderId="0" xfId="2" applyNumberFormat="1" applyFont="1" applyAlignment="1">
      <alignment horizontal="right"/>
    </xf>
    <xf numFmtId="0" fontId="23" fillId="2" borderId="3" xfId="5" applyFont="1" applyFill="1" applyBorder="1" applyAlignment="1">
      <alignment wrapText="1"/>
    </xf>
    <xf numFmtId="164" fontId="26" fillId="0" borderId="3" xfId="2" applyNumberFormat="1" applyFont="1" applyBorder="1"/>
    <xf numFmtId="0" fontId="23" fillId="2" borderId="2" xfId="5" applyFont="1" applyFill="1" applyBorder="1"/>
    <xf numFmtId="0" fontId="25" fillId="0" borderId="2" xfId="6" applyFont="1" applyBorder="1"/>
    <xf numFmtId="0" fontId="20" fillId="0" borderId="0" xfId="1" applyFont="1" applyAlignment="1">
      <alignment horizontal="center"/>
    </xf>
    <xf numFmtId="0" fontId="0" fillId="0" borderId="0" xfId="0"/>
    <xf numFmtId="164" fontId="2" fillId="2" borderId="0" xfId="1" applyNumberFormat="1" applyFont="1" applyFill="1"/>
    <xf numFmtId="0" fontId="8" fillId="0" borderId="0" xfId="0" applyFont="1"/>
    <xf numFmtId="0" fontId="12" fillId="2" borderId="0" xfId="1" applyFont="1" applyFill="1" applyBorder="1" applyAlignment="1">
      <alignment wrapText="1"/>
    </xf>
    <xf numFmtId="0" fontId="9" fillId="2" borderId="0" xfId="1" applyFont="1" applyFill="1" applyBorder="1" applyAlignment="1">
      <alignment horizontal="center"/>
    </xf>
    <xf numFmtId="0" fontId="9" fillId="0" borderId="0" xfId="1" applyFont="1" applyFill="1" applyBorder="1"/>
    <xf numFmtId="0" fontId="0" fillId="0" borderId="0" xfId="0"/>
    <xf numFmtId="166" fontId="8" fillId="0" borderId="0" xfId="1" applyNumberFormat="1" applyFont="1" applyFill="1"/>
    <xf numFmtId="166" fontId="5" fillId="0" borderId="3" xfId="1" applyNumberFormat="1" applyFont="1" applyFill="1" applyBorder="1"/>
    <xf numFmtId="0" fontId="13" fillId="0" borderId="0" xfId="1" applyFont="1" applyFill="1"/>
    <xf numFmtId="166" fontId="8" fillId="0" borderId="3" xfId="1" applyNumberFormat="1" applyFont="1" applyFill="1" applyBorder="1"/>
    <xf numFmtId="0" fontId="7" fillId="2" borderId="0" xfId="1" applyFont="1" applyFill="1" applyAlignment="1">
      <alignment horizontal="right"/>
    </xf>
    <xf numFmtId="0" fontId="14" fillId="0" borderId="0" xfId="0" applyFont="1"/>
    <xf numFmtId="0" fontId="3" fillId="2" borderId="0" xfId="1" applyFont="1" applyFill="1"/>
    <xf numFmtId="0" fontId="0" fillId="0" borderId="0" xfId="0"/>
    <xf numFmtId="0" fontId="5" fillId="2" borderId="0" xfId="1" applyFont="1" applyFill="1" applyAlignment="1">
      <alignment horizontal="right"/>
    </xf>
    <xf numFmtId="164" fontId="24" fillId="0" borderId="0" xfId="2" applyNumberFormat="1" applyFont="1" applyFill="1"/>
    <xf numFmtId="0" fontId="25" fillId="0" borderId="1" xfId="6" applyFont="1" applyFill="1" applyBorder="1"/>
    <xf numFmtId="0" fontId="25" fillId="0" borderId="0" xfId="6" applyFont="1" applyFill="1"/>
    <xf numFmtId="164" fontId="26" fillId="0" borderId="0" xfId="2" applyNumberFormat="1" applyFont="1" applyFill="1"/>
  </cellXfs>
  <cellStyles count="7">
    <cellStyle name="Normal 3" xfId="5"/>
    <cellStyle name="Обычный" xfId="0" builtinId="0"/>
    <cellStyle name="Обычный 2" xfId="2"/>
    <cellStyle name="Обычный 26" xfId="3"/>
    <cellStyle name="Обычный 3" xfId="1"/>
    <cellStyle name="Обычный 3 3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3"/>
  <sheetViews>
    <sheetView view="pageBreakPreview" zoomScaleNormal="100" zoomScaleSheetLayoutView="100" workbookViewId="0">
      <selection activeCell="D31" sqref="D31"/>
    </sheetView>
  </sheetViews>
  <sheetFormatPr defaultRowHeight="15"/>
  <cols>
    <col min="1" max="1" width="43.140625" customWidth="1"/>
    <col min="2" max="2" width="8.28515625" customWidth="1"/>
    <col min="3" max="3" width="16" style="32" customWidth="1"/>
    <col min="4" max="4" width="21.28515625" style="32" customWidth="1"/>
    <col min="6" max="6" width="15.28515625" customWidth="1"/>
  </cols>
  <sheetData>
    <row r="1" spans="1:11">
      <c r="A1" s="1"/>
      <c r="B1" s="1"/>
      <c r="C1" s="23"/>
      <c r="D1" s="23"/>
      <c r="E1" s="1"/>
      <c r="F1" s="1"/>
    </row>
    <row r="2" spans="1:11">
      <c r="A2" s="3" t="s">
        <v>0</v>
      </c>
      <c r="C2" s="24"/>
      <c r="D2" s="24"/>
      <c r="E2" s="3"/>
      <c r="F2" s="3"/>
      <c r="G2" s="1"/>
      <c r="H2" s="1"/>
      <c r="I2" s="1"/>
      <c r="J2" s="1"/>
      <c r="K2" s="1"/>
    </row>
    <row r="3" spans="1:11">
      <c r="A3" s="3" t="s">
        <v>1</v>
      </c>
      <c r="B3" s="3"/>
      <c r="C3" s="24"/>
      <c r="D3" s="24"/>
      <c r="E3" s="3"/>
      <c r="F3" s="3"/>
      <c r="G3" s="1"/>
      <c r="H3" s="1"/>
      <c r="I3" s="1"/>
      <c r="J3" s="1"/>
      <c r="K3" s="1"/>
    </row>
    <row r="4" spans="1:11">
      <c r="A4" s="3" t="s">
        <v>102</v>
      </c>
      <c r="B4" s="3"/>
      <c r="C4" s="24"/>
      <c r="D4" s="24"/>
      <c r="E4" s="3"/>
      <c r="F4" s="3"/>
      <c r="G4" s="1"/>
      <c r="H4" s="1"/>
      <c r="I4" s="1"/>
      <c r="J4" s="1"/>
      <c r="K4" s="1"/>
    </row>
    <row r="5" spans="1:11" ht="6.75" customHeight="1">
      <c r="A5" s="5"/>
      <c r="B5" s="1"/>
      <c r="C5" s="23"/>
      <c r="D5" s="23"/>
      <c r="E5" s="1"/>
      <c r="F5" s="1"/>
      <c r="G5" s="1"/>
      <c r="H5" s="1"/>
      <c r="I5" s="1"/>
      <c r="J5" s="1"/>
      <c r="K5" s="1"/>
    </row>
    <row r="6" spans="1:11" ht="3.75" customHeight="1">
      <c r="A6" s="1"/>
      <c r="B6" s="1"/>
      <c r="C6" s="25"/>
      <c r="D6" s="23"/>
      <c r="E6" s="1"/>
      <c r="F6" s="1"/>
      <c r="G6" s="1"/>
      <c r="H6" s="1"/>
      <c r="I6" s="1"/>
      <c r="J6" s="1"/>
      <c r="K6" s="1"/>
    </row>
    <row r="7" spans="1:11" ht="28.5" customHeight="1">
      <c r="A7" s="6" t="s">
        <v>2</v>
      </c>
      <c r="B7" s="7" t="s">
        <v>3</v>
      </c>
      <c r="C7" s="26" t="s">
        <v>92</v>
      </c>
      <c r="D7" s="26" t="s">
        <v>93</v>
      </c>
      <c r="E7" s="1"/>
      <c r="F7" s="1"/>
      <c r="G7" s="1"/>
      <c r="H7" s="1"/>
      <c r="I7" s="1"/>
      <c r="J7" s="1"/>
      <c r="K7" s="1"/>
    </row>
    <row r="8" spans="1:11" ht="6.75" hidden="1" customHeight="1">
      <c r="A8" s="8"/>
      <c r="B8" s="9"/>
      <c r="C8" s="27"/>
      <c r="D8" s="27"/>
      <c r="E8" s="1"/>
      <c r="F8" s="1"/>
      <c r="G8" s="1"/>
      <c r="H8" s="1"/>
      <c r="I8" s="1"/>
      <c r="J8" s="1"/>
      <c r="K8" s="1"/>
    </row>
    <row r="9" spans="1:11" ht="14.25" customHeight="1">
      <c r="A9" s="11" t="s">
        <v>5</v>
      </c>
      <c r="B9" s="9"/>
      <c r="C9" s="28"/>
      <c r="D9" s="28"/>
      <c r="E9" s="1"/>
      <c r="F9" s="1"/>
      <c r="G9" s="1"/>
      <c r="H9" s="1"/>
      <c r="I9" s="1"/>
      <c r="J9" s="1"/>
      <c r="K9" s="1"/>
    </row>
    <row r="10" spans="1:11" ht="7.5" hidden="1" customHeight="1">
      <c r="A10" s="8"/>
      <c r="B10" s="9"/>
      <c r="C10" s="28"/>
      <c r="D10" s="28"/>
      <c r="E10" s="1"/>
      <c r="F10" s="1"/>
      <c r="G10" s="1"/>
      <c r="H10" s="1"/>
      <c r="I10" s="1"/>
      <c r="J10" s="1"/>
      <c r="K10" s="1"/>
    </row>
    <row r="11" spans="1:11" ht="12.75" customHeight="1">
      <c r="A11" s="11" t="s">
        <v>6</v>
      </c>
      <c r="B11" s="9"/>
      <c r="C11" s="29"/>
      <c r="D11" s="28"/>
      <c r="E11" s="1"/>
      <c r="F11" s="1"/>
      <c r="G11" s="1"/>
      <c r="H11" s="1"/>
      <c r="I11" s="1"/>
      <c r="J11" s="1"/>
      <c r="K11" s="1"/>
    </row>
    <row r="12" spans="1:11" ht="14.25" customHeight="1">
      <c r="A12" s="8" t="s">
        <v>7</v>
      </c>
      <c r="B12" s="9">
        <v>12</v>
      </c>
      <c r="C12" s="29">
        <v>9583340</v>
      </c>
      <c r="D12" s="29">
        <v>9830567</v>
      </c>
      <c r="E12" s="1"/>
      <c r="F12" s="1"/>
      <c r="G12" s="1"/>
      <c r="H12" s="1"/>
      <c r="I12" s="1"/>
      <c r="J12" s="1"/>
      <c r="K12" s="1"/>
    </row>
    <row r="13" spans="1:11" ht="14.25" customHeight="1">
      <c r="A13" s="8" t="s">
        <v>8</v>
      </c>
      <c r="B13" s="9"/>
      <c r="C13" s="29">
        <v>0</v>
      </c>
      <c r="D13" s="29">
        <v>0</v>
      </c>
      <c r="E13" s="1"/>
      <c r="F13" s="1"/>
      <c r="G13" s="1"/>
      <c r="H13" s="1"/>
      <c r="I13" s="1"/>
      <c r="J13" s="1"/>
      <c r="K13" s="1"/>
    </row>
    <row r="14" spans="1:11" ht="14.25" customHeight="1">
      <c r="A14" s="8" t="s">
        <v>9</v>
      </c>
      <c r="B14" s="9"/>
      <c r="C14" s="29">
        <v>2440</v>
      </c>
      <c r="D14" s="29">
        <v>3264</v>
      </c>
      <c r="E14" s="1"/>
      <c r="F14" s="1"/>
      <c r="G14" s="1"/>
      <c r="H14" s="1"/>
      <c r="I14" s="1"/>
      <c r="J14" s="1"/>
      <c r="K14" s="1"/>
    </row>
    <row r="15" spans="1:11" ht="14.25" customHeight="1">
      <c r="A15" s="8" t="s">
        <v>10</v>
      </c>
      <c r="B15" s="9">
        <v>15</v>
      </c>
      <c r="C15" s="29">
        <v>2336145</v>
      </c>
      <c r="D15" s="29">
        <v>2243973</v>
      </c>
      <c r="E15" s="1"/>
      <c r="F15" s="1"/>
      <c r="G15" s="1"/>
      <c r="H15" s="1"/>
      <c r="I15" s="1"/>
      <c r="J15" s="1"/>
      <c r="K15" s="1"/>
    </row>
    <row r="16" spans="1:11" ht="14.25" customHeight="1">
      <c r="A16" s="8" t="s">
        <v>11</v>
      </c>
      <c r="B16" s="9"/>
      <c r="C16" s="29">
        <v>0</v>
      </c>
      <c r="D16" s="29">
        <v>0</v>
      </c>
      <c r="E16" s="1"/>
      <c r="F16" s="1"/>
      <c r="G16" s="1"/>
      <c r="H16" s="1"/>
      <c r="I16" s="1"/>
      <c r="J16" s="1"/>
      <c r="K16" s="1"/>
    </row>
    <row r="17" spans="1:11" ht="14.25" customHeight="1">
      <c r="A17" s="8" t="s">
        <v>12</v>
      </c>
      <c r="B17" s="9"/>
      <c r="C17" s="29">
        <v>0</v>
      </c>
      <c r="D17" s="29">
        <v>22216</v>
      </c>
      <c r="E17" s="1"/>
      <c r="F17" s="1"/>
      <c r="G17" s="1"/>
      <c r="H17" s="1"/>
      <c r="I17" s="1"/>
      <c r="J17" s="1"/>
      <c r="K17" s="1"/>
    </row>
    <row r="18" spans="1:11" ht="6" customHeight="1">
      <c r="A18" s="12"/>
      <c r="B18" s="13"/>
      <c r="C18" s="30"/>
      <c r="D18" s="30"/>
      <c r="E18" s="1"/>
      <c r="F18" s="1"/>
      <c r="G18" s="1"/>
      <c r="H18" s="1"/>
      <c r="I18" s="1"/>
      <c r="J18" s="1"/>
      <c r="K18" s="1"/>
    </row>
    <row r="19" spans="1:11" ht="7.5" customHeight="1">
      <c r="A19" s="15"/>
      <c r="B19" s="9"/>
      <c r="C19" s="28"/>
      <c r="D19" s="28"/>
      <c r="E19" s="1"/>
      <c r="F19" s="1"/>
      <c r="G19" s="1"/>
      <c r="H19" s="1"/>
      <c r="I19" s="1"/>
      <c r="J19" s="1"/>
      <c r="K19" s="1"/>
    </row>
    <row r="20" spans="1:11" ht="11.25" customHeight="1">
      <c r="A20" s="11" t="s">
        <v>13</v>
      </c>
      <c r="B20" s="9"/>
      <c r="C20" s="31">
        <f>SUM(C12:C17)</f>
        <v>11921925</v>
      </c>
      <c r="D20" s="31">
        <f>SUM(D12:D17)</f>
        <v>12100020</v>
      </c>
      <c r="E20" s="1"/>
      <c r="F20" s="1"/>
      <c r="G20" s="1"/>
      <c r="H20" s="1"/>
      <c r="I20" s="1"/>
      <c r="J20" s="1"/>
      <c r="K20" s="1"/>
    </row>
    <row r="21" spans="1:11" ht="5.25" customHeight="1">
      <c r="A21" s="12"/>
      <c r="B21" s="13"/>
      <c r="C21" s="30"/>
      <c r="D21" s="30"/>
      <c r="E21" s="1"/>
      <c r="F21" s="1"/>
      <c r="G21" s="1"/>
      <c r="H21" s="1"/>
      <c r="I21" s="1"/>
      <c r="J21" s="1"/>
      <c r="K21" s="1"/>
    </row>
    <row r="22" spans="1:11" ht="7.5" customHeight="1">
      <c r="A22" s="15"/>
      <c r="B22" s="9"/>
      <c r="C22" s="28"/>
      <c r="D22" s="28"/>
      <c r="E22" s="1"/>
      <c r="F22" s="1"/>
      <c r="G22" s="1"/>
      <c r="H22" s="1"/>
      <c r="I22" s="1"/>
      <c r="J22" s="1"/>
      <c r="K22" s="1"/>
    </row>
    <row r="23" spans="1:11" ht="14.25" customHeight="1">
      <c r="A23" s="11" t="s">
        <v>14</v>
      </c>
      <c r="B23" s="9"/>
      <c r="C23" s="28"/>
      <c r="D23" s="28"/>
      <c r="E23" s="1"/>
      <c r="F23" s="1"/>
      <c r="G23" s="1"/>
      <c r="H23" s="1"/>
      <c r="I23" s="1"/>
      <c r="J23" s="1"/>
      <c r="K23" s="1"/>
    </row>
    <row r="24" spans="1:11" ht="14.25" customHeight="1">
      <c r="A24" s="8" t="s">
        <v>10</v>
      </c>
      <c r="B24" s="9">
        <v>15</v>
      </c>
      <c r="C24" s="29">
        <v>228487</v>
      </c>
      <c r="D24" s="29">
        <v>254940</v>
      </c>
      <c r="E24" s="1"/>
      <c r="F24" s="1"/>
      <c r="G24" s="1"/>
      <c r="H24" s="1"/>
      <c r="I24" s="1"/>
      <c r="J24" s="1"/>
      <c r="K24" s="1"/>
    </row>
    <row r="25" spans="1:11" ht="14.25" customHeight="1">
      <c r="A25" s="8" t="s">
        <v>15</v>
      </c>
      <c r="B25" s="10">
        <v>13</v>
      </c>
      <c r="C25" s="29">
        <v>7308326</v>
      </c>
      <c r="D25" s="29">
        <v>8734261</v>
      </c>
      <c r="E25" s="1"/>
      <c r="F25" s="1"/>
      <c r="G25" s="1"/>
      <c r="H25" s="1"/>
      <c r="I25" s="1"/>
      <c r="J25" s="1"/>
      <c r="K25" s="1"/>
    </row>
    <row r="26" spans="1:11" ht="27" customHeight="1">
      <c r="A26" s="8" t="s">
        <v>16</v>
      </c>
      <c r="B26" s="9">
        <v>14</v>
      </c>
      <c r="C26" s="29">
        <v>8012105</v>
      </c>
      <c r="D26" s="29">
        <v>7330199</v>
      </c>
      <c r="E26" s="1"/>
      <c r="F26" s="1"/>
      <c r="G26" s="1"/>
      <c r="H26" s="1"/>
      <c r="I26" s="1"/>
      <c r="J26" s="1"/>
      <c r="K26" s="1"/>
    </row>
    <row r="27" spans="1:11" ht="14.25" customHeight="1">
      <c r="A27" s="8" t="s">
        <v>17</v>
      </c>
      <c r="B27" s="9">
        <v>19</v>
      </c>
      <c r="C27" s="29">
        <v>81340</v>
      </c>
      <c r="D27" s="29">
        <v>97909</v>
      </c>
      <c r="E27" s="1"/>
      <c r="F27" s="1"/>
      <c r="G27" s="1"/>
      <c r="H27" s="1"/>
      <c r="I27" s="1"/>
      <c r="J27" s="1"/>
      <c r="K27" s="1"/>
    </row>
    <row r="28" spans="1:11" ht="29.25" customHeight="1">
      <c r="A28" s="8" t="s">
        <v>18</v>
      </c>
      <c r="B28" s="9">
        <v>19</v>
      </c>
      <c r="C28" s="29">
        <v>913405</v>
      </c>
      <c r="D28" s="29">
        <v>1112442</v>
      </c>
      <c r="E28" s="1"/>
      <c r="F28" s="1"/>
      <c r="G28" s="1"/>
      <c r="H28" s="1"/>
      <c r="I28" s="1"/>
      <c r="J28" s="1"/>
      <c r="K28" s="1"/>
    </row>
    <row r="29" spans="1:11" ht="14.25" customHeight="1">
      <c r="A29" s="8" t="s">
        <v>19</v>
      </c>
      <c r="B29" s="9"/>
      <c r="C29" s="29">
        <v>0</v>
      </c>
      <c r="D29" s="29">
        <v>0</v>
      </c>
      <c r="E29" s="1"/>
      <c r="F29" s="1"/>
      <c r="G29" s="1"/>
      <c r="H29" s="1"/>
      <c r="I29" s="1"/>
      <c r="J29" s="1"/>
      <c r="K29" s="1"/>
    </row>
    <row r="30" spans="1:11" ht="14.25" customHeight="1">
      <c r="A30" s="8" t="s">
        <v>20</v>
      </c>
      <c r="B30" s="9">
        <v>17</v>
      </c>
      <c r="C30" s="29">
        <v>1908717</v>
      </c>
      <c r="D30" s="29">
        <v>0</v>
      </c>
      <c r="E30" s="1"/>
      <c r="F30" s="1"/>
      <c r="G30" s="1"/>
      <c r="H30" s="1"/>
      <c r="I30" s="1"/>
      <c r="J30" s="1"/>
      <c r="K30" s="1"/>
    </row>
    <row r="31" spans="1:11" ht="14.25" customHeight="1">
      <c r="A31" s="8" t="s">
        <v>21</v>
      </c>
      <c r="B31" s="9">
        <v>16</v>
      </c>
      <c r="C31" s="29">
        <v>6422208</v>
      </c>
      <c r="D31" s="29">
        <v>2642629</v>
      </c>
      <c r="E31" s="1"/>
      <c r="F31" s="1"/>
      <c r="G31" s="1"/>
      <c r="H31" s="1"/>
      <c r="I31" s="1"/>
      <c r="J31" s="1"/>
      <c r="K31" s="1"/>
    </row>
    <row r="32" spans="1:11" ht="3.75" customHeight="1">
      <c r="A32" s="17"/>
      <c r="B32" s="13"/>
      <c r="C32" s="30"/>
      <c r="D32" s="30">
        <v>1085859</v>
      </c>
      <c r="E32" s="1"/>
      <c r="F32" s="1"/>
      <c r="G32" s="1"/>
      <c r="H32" s="1"/>
      <c r="I32" s="1"/>
      <c r="J32" s="1"/>
      <c r="K32" s="1"/>
    </row>
    <row r="33" spans="1:11" ht="7.5" customHeight="1">
      <c r="A33" s="8"/>
      <c r="B33" s="9"/>
      <c r="C33" s="28"/>
      <c r="D33" s="28"/>
      <c r="E33" s="1"/>
      <c r="F33" s="1"/>
      <c r="G33" s="1"/>
      <c r="H33" s="1"/>
      <c r="I33" s="1"/>
      <c r="J33" s="1"/>
      <c r="K33" s="1"/>
    </row>
    <row r="34" spans="1:11" ht="12" customHeight="1">
      <c r="A34" s="8"/>
      <c r="B34" s="9"/>
      <c r="C34" s="31">
        <f>SUM(C24:C31)</f>
        <v>24874588</v>
      </c>
      <c r="D34" s="31">
        <f>SUM(D24:D31)</f>
        <v>20172380</v>
      </c>
      <c r="E34" s="1"/>
      <c r="F34" s="1"/>
      <c r="G34" s="1"/>
      <c r="H34" s="1"/>
      <c r="I34" s="1"/>
      <c r="J34" s="1"/>
      <c r="K34" s="1"/>
    </row>
    <row r="35" spans="1:11" ht="4.5" customHeight="1">
      <c r="A35" s="17"/>
      <c r="B35" s="13"/>
      <c r="C35" s="30"/>
      <c r="D35" s="30"/>
      <c r="E35" s="1"/>
      <c r="F35" s="1"/>
      <c r="G35" s="1"/>
      <c r="H35" s="1"/>
      <c r="I35" s="1"/>
      <c r="J35" s="1"/>
      <c r="K35" s="1"/>
    </row>
    <row r="36" spans="1:11" ht="3.75" customHeight="1">
      <c r="A36" s="8"/>
      <c r="B36" s="9"/>
      <c r="C36" s="28"/>
      <c r="D36" s="28"/>
      <c r="E36" s="1"/>
      <c r="F36" s="1"/>
      <c r="G36" s="1"/>
      <c r="H36" s="1"/>
      <c r="I36" s="1"/>
      <c r="J36" s="1"/>
      <c r="K36" s="1"/>
    </row>
    <row r="37" spans="1:11" ht="14.25" customHeight="1">
      <c r="A37" s="8" t="s">
        <v>22</v>
      </c>
      <c r="B37" s="9">
        <v>18</v>
      </c>
      <c r="C37" s="33">
        <v>0</v>
      </c>
      <c r="D37" s="33">
        <v>0</v>
      </c>
      <c r="E37" s="1"/>
      <c r="F37" s="1"/>
      <c r="G37" s="1"/>
      <c r="H37" s="1"/>
      <c r="I37" s="1"/>
      <c r="J37" s="1"/>
      <c r="K37" s="1"/>
    </row>
    <row r="38" spans="1:11" ht="3.75" customHeight="1">
      <c r="A38" s="18"/>
      <c r="B38" s="13"/>
      <c r="C38" s="30"/>
      <c r="D38" s="30"/>
      <c r="E38" s="1"/>
      <c r="F38" s="1"/>
      <c r="G38" s="1"/>
      <c r="H38" s="1"/>
      <c r="I38" s="1"/>
      <c r="J38" s="1"/>
      <c r="K38" s="1"/>
    </row>
    <row r="39" spans="1:11" ht="2.25" customHeight="1">
      <c r="A39" s="15"/>
      <c r="B39" s="9"/>
      <c r="C39" s="28"/>
      <c r="D39" s="28"/>
      <c r="E39" s="1"/>
      <c r="F39" s="1"/>
      <c r="G39" s="1"/>
      <c r="H39" s="1"/>
      <c r="I39" s="1"/>
      <c r="J39" s="1"/>
      <c r="K39" s="1"/>
    </row>
    <row r="40" spans="1:11" ht="14.25" customHeight="1">
      <c r="A40" s="11" t="s">
        <v>23</v>
      </c>
      <c r="B40" s="9"/>
      <c r="C40" s="31">
        <f>C34+C37</f>
        <v>24874588</v>
      </c>
      <c r="D40" s="31">
        <f>D34+D37</f>
        <v>20172380</v>
      </c>
      <c r="E40" s="1"/>
      <c r="F40" s="1"/>
      <c r="G40" s="1"/>
      <c r="H40" s="1"/>
      <c r="I40" s="1"/>
      <c r="J40" s="1"/>
      <c r="K40" s="1"/>
    </row>
    <row r="41" spans="1:11" ht="2.25" customHeight="1">
      <c r="A41" s="17"/>
      <c r="B41" s="13"/>
      <c r="C41" s="30"/>
      <c r="D41" s="30"/>
      <c r="E41" s="1"/>
      <c r="F41" s="1"/>
      <c r="G41" s="1"/>
      <c r="H41" s="1"/>
      <c r="I41" s="1"/>
      <c r="J41" s="1"/>
      <c r="K41" s="1"/>
    </row>
    <row r="42" spans="1:11" ht="6.75" customHeight="1">
      <c r="A42" s="8"/>
      <c r="B42" s="9"/>
      <c r="C42" s="28"/>
      <c r="D42" s="28"/>
      <c r="E42" s="1"/>
      <c r="F42" s="1"/>
      <c r="G42" s="1"/>
      <c r="H42" s="1"/>
      <c r="I42" s="1"/>
      <c r="J42" s="1"/>
      <c r="K42" s="1"/>
    </row>
    <row r="43" spans="1:11" ht="14.25" customHeight="1">
      <c r="A43" s="11" t="s">
        <v>24</v>
      </c>
      <c r="B43" s="9"/>
      <c r="C43" s="31">
        <f>C20+C40</f>
        <v>36796513</v>
      </c>
      <c r="D43" s="31">
        <f>D20+D40</f>
        <v>32272400</v>
      </c>
      <c r="E43" s="1"/>
      <c r="F43" s="1"/>
      <c r="G43" s="1"/>
      <c r="H43" s="1"/>
      <c r="I43" s="1"/>
      <c r="J43" s="1"/>
      <c r="K43" s="1"/>
    </row>
    <row r="44" spans="1:11" ht="2.25" customHeight="1">
      <c r="A44" s="17"/>
      <c r="B44" s="13"/>
      <c r="C44" s="30"/>
      <c r="D44" s="30"/>
      <c r="E44" s="1"/>
      <c r="F44" s="1"/>
      <c r="G44" s="1"/>
      <c r="H44" s="1"/>
      <c r="I44" s="1"/>
      <c r="J44" s="1"/>
      <c r="K44" s="1"/>
    </row>
    <row r="45" spans="1:11" ht="11.25" customHeight="1">
      <c r="A45" s="8"/>
      <c r="B45" s="9"/>
      <c r="C45" s="28"/>
      <c r="D45" s="28"/>
      <c r="E45" s="1"/>
      <c r="F45" s="1"/>
      <c r="G45" s="1"/>
      <c r="H45" s="1"/>
      <c r="I45" s="1"/>
      <c r="J45" s="1"/>
      <c r="K45" s="1"/>
    </row>
    <row r="46" spans="1:11" ht="14.25" hidden="1" customHeight="1">
      <c r="A46" s="8"/>
      <c r="B46" s="9"/>
      <c r="C46" s="28"/>
      <c r="D46" s="28"/>
      <c r="E46" s="1"/>
      <c r="F46" s="1"/>
      <c r="G46" s="1"/>
      <c r="H46" s="1"/>
      <c r="I46" s="1"/>
      <c r="J46" s="1"/>
      <c r="K46" s="1"/>
    </row>
    <row r="47" spans="1:11" ht="0.75" customHeight="1">
      <c r="A47" s="8"/>
      <c r="B47" s="9"/>
      <c r="C47" s="28"/>
      <c r="D47" s="28"/>
      <c r="E47" s="1"/>
      <c r="F47" s="1"/>
      <c r="G47" s="1"/>
      <c r="H47" s="1"/>
      <c r="I47" s="1"/>
      <c r="J47" s="1"/>
      <c r="K47" s="1"/>
    </row>
    <row r="48" spans="1:11" ht="28.5" customHeight="1">
      <c r="A48" s="17"/>
      <c r="B48" s="7" t="s">
        <v>3</v>
      </c>
      <c r="C48" s="26" t="str">
        <f>C7</f>
        <v xml:space="preserve"> 2022 года (неаудировано)</v>
      </c>
      <c r="D48" s="26" t="str">
        <f>D7</f>
        <v xml:space="preserve"> 2021 года (аудировано)</v>
      </c>
      <c r="E48" s="1"/>
      <c r="F48" s="1"/>
      <c r="G48" s="1"/>
      <c r="H48" s="1"/>
      <c r="I48" s="1"/>
      <c r="J48" s="1"/>
      <c r="K48" s="1"/>
    </row>
    <row r="49" spans="1:11" ht="6.75" customHeight="1">
      <c r="A49" s="8"/>
      <c r="B49" s="9"/>
      <c r="C49" s="28"/>
      <c r="D49" s="28"/>
      <c r="E49" s="1"/>
      <c r="F49" s="1"/>
      <c r="G49" s="1"/>
      <c r="H49" s="1"/>
      <c r="I49" s="1"/>
      <c r="J49" s="1"/>
      <c r="K49" s="1"/>
    </row>
    <row r="50" spans="1:11" ht="14.25" customHeight="1">
      <c r="A50" s="11" t="s">
        <v>25</v>
      </c>
      <c r="B50" s="9"/>
      <c r="C50" s="28"/>
      <c r="D50" s="28"/>
      <c r="E50" s="1"/>
      <c r="F50" s="1"/>
      <c r="G50" s="1"/>
      <c r="H50" s="1"/>
      <c r="I50" s="1"/>
      <c r="J50" s="1"/>
      <c r="K50" s="1"/>
    </row>
    <row r="51" spans="1:11" ht="3" customHeight="1">
      <c r="A51" s="11"/>
      <c r="B51" s="9"/>
      <c r="C51" s="28"/>
      <c r="D51" s="28"/>
      <c r="E51" s="1"/>
      <c r="F51" s="1"/>
      <c r="G51" s="1"/>
      <c r="H51" s="1"/>
      <c r="I51" s="1"/>
      <c r="J51" s="1"/>
      <c r="K51" s="1"/>
    </row>
    <row r="52" spans="1:11" ht="14.25" customHeight="1">
      <c r="A52" s="11" t="s">
        <v>26</v>
      </c>
      <c r="B52" s="9"/>
      <c r="C52" s="28"/>
      <c r="D52" s="28"/>
      <c r="E52" s="1"/>
      <c r="F52" s="94"/>
      <c r="G52" s="1"/>
      <c r="H52" s="1"/>
      <c r="I52" s="1"/>
      <c r="J52" s="1"/>
      <c r="K52" s="1"/>
    </row>
    <row r="53" spans="1:11" ht="14.25" customHeight="1">
      <c r="A53" s="8" t="s">
        <v>27</v>
      </c>
      <c r="B53" s="9">
        <v>24</v>
      </c>
      <c r="C53" s="29">
        <v>685499</v>
      </c>
      <c r="D53" s="29">
        <v>685499</v>
      </c>
      <c r="E53" s="1"/>
      <c r="F53" s="1"/>
      <c r="G53" s="19"/>
      <c r="H53" s="1"/>
      <c r="I53" s="1"/>
      <c r="J53" s="1"/>
      <c r="K53" s="1"/>
    </row>
    <row r="54" spans="1:11" ht="14.25" customHeight="1">
      <c r="A54" s="8" t="s">
        <v>28</v>
      </c>
      <c r="B54" s="9"/>
      <c r="C54" s="29">
        <v>0</v>
      </c>
      <c r="D54" s="29">
        <v>0</v>
      </c>
      <c r="E54" s="1"/>
      <c r="F54" s="1"/>
      <c r="G54" s="1"/>
      <c r="H54" s="1"/>
      <c r="I54" s="1"/>
      <c r="J54" s="1"/>
      <c r="K54" s="1"/>
    </row>
    <row r="55" spans="1:11" ht="14.25" customHeight="1">
      <c r="A55" s="8" t="s">
        <v>29</v>
      </c>
      <c r="B55" s="9"/>
      <c r="C55" s="29">
        <v>11680921</v>
      </c>
      <c r="D55" s="29">
        <v>10127088</v>
      </c>
      <c r="E55" s="1"/>
      <c r="F55" s="94"/>
      <c r="G55" s="1"/>
      <c r="H55" s="1"/>
      <c r="I55" s="1"/>
      <c r="J55" s="1"/>
      <c r="K55" s="1"/>
    </row>
    <row r="56" spans="1:11" ht="1.5" customHeight="1">
      <c r="A56" s="17"/>
      <c r="B56" s="13"/>
      <c r="C56" s="30"/>
      <c r="D56" s="30"/>
      <c r="E56" s="1"/>
      <c r="F56" s="1"/>
      <c r="G56" s="1"/>
      <c r="H56" s="1"/>
      <c r="I56" s="1"/>
      <c r="J56" s="1"/>
      <c r="K56" s="1"/>
    </row>
    <row r="57" spans="1:11" ht="5.25" customHeight="1">
      <c r="A57" s="15"/>
      <c r="B57" s="9"/>
      <c r="C57" s="28"/>
      <c r="D57" s="28"/>
      <c r="E57" s="1"/>
      <c r="F57" s="1"/>
      <c r="G57" s="1"/>
      <c r="H57" s="1"/>
      <c r="I57" s="1"/>
      <c r="J57" s="1"/>
      <c r="K57" s="1"/>
    </row>
    <row r="58" spans="1:11" ht="14.25" customHeight="1">
      <c r="A58" s="11" t="s">
        <v>30</v>
      </c>
      <c r="B58" s="9"/>
      <c r="C58" s="31">
        <f>SUM(C49:C55)</f>
        <v>12366420</v>
      </c>
      <c r="D58" s="31">
        <f>SUM(D49:D55)</f>
        <v>10812587</v>
      </c>
      <c r="E58" s="1"/>
      <c r="F58" s="1"/>
      <c r="G58" s="1"/>
      <c r="H58" s="1"/>
      <c r="I58" s="1"/>
      <c r="J58" s="1"/>
      <c r="K58" s="1"/>
    </row>
    <row r="59" spans="1:11" ht="3.75" customHeight="1">
      <c r="A59" s="12"/>
      <c r="B59" s="13"/>
      <c r="C59" s="30"/>
      <c r="D59" s="30"/>
      <c r="E59" s="1"/>
      <c r="F59" s="1"/>
      <c r="G59" s="1"/>
      <c r="H59" s="1"/>
      <c r="I59" s="1"/>
      <c r="J59" s="1"/>
      <c r="K59" s="1"/>
    </row>
    <row r="60" spans="1:11" ht="6.75" customHeight="1">
      <c r="A60" s="15"/>
      <c r="B60" s="9"/>
      <c r="C60" s="28"/>
      <c r="D60" s="28"/>
      <c r="E60" s="1"/>
      <c r="F60" s="1"/>
      <c r="G60" s="1"/>
      <c r="H60" s="1"/>
      <c r="I60" s="1"/>
      <c r="J60" s="1"/>
      <c r="K60" s="1"/>
    </row>
    <row r="61" spans="1:11" ht="14.25" customHeight="1">
      <c r="A61" s="8" t="s">
        <v>31</v>
      </c>
      <c r="B61" s="9"/>
      <c r="C61" s="29">
        <v>274147</v>
      </c>
      <c r="D61" s="29">
        <v>274147</v>
      </c>
      <c r="E61" s="1"/>
      <c r="F61" s="1"/>
      <c r="G61" s="1"/>
      <c r="H61" s="1"/>
      <c r="I61" s="1"/>
      <c r="J61" s="1"/>
      <c r="K61" s="1"/>
    </row>
    <row r="62" spans="1:11" ht="3.75" customHeight="1">
      <c r="A62" s="17"/>
      <c r="B62" s="13"/>
      <c r="C62" s="34"/>
      <c r="D62" s="34"/>
      <c r="E62" s="1"/>
      <c r="F62" s="1"/>
      <c r="G62" s="1"/>
      <c r="H62" s="1"/>
      <c r="I62" s="1"/>
      <c r="J62" s="1"/>
      <c r="K62" s="1"/>
    </row>
    <row r="63" spans="1:11" ht="3.75" customHeight="1">
      <c r="A63" s="8"/>
      <c r="B63" s="9"/>
      <c r="C63" s="29"/>
      <c r="D63" s="29"/>
      <c r="E63" s="1"/>
      <c r="F63" s="1"/>
      <c r="G63" s="1"/>
      <c r="H63" s="1"/>
      <c r="I63" s="1"/>
      <c r="J63" s="1"/>
      <c r="K63" s="1"/>
    </row>
    <row r="64" spans="1:11" ht="14.25" customHeight="1">
      <c r="A64" s="11" t="s">
        <v>32</v>
      </c>
      <c r="B64" s="9"/>
      <c r="C64" s="31">
        <f>SUM(C57:C61)</f>
        <v>12640567</v>
      </c>
      <c r="D64" s="31">
        <f>SUM(D57:D61)</f>
        <v>11086734</v>
      </c>
      <c r="E64" s="1"/>
      <c r="F64" s="1"/>
      <c r="G64" s="1"/>
      <c r="H64" s="1"/>
      <c r="I64" s="1"/>
      <c r="J64" s="1"/>
      <c r="K64" s="1"/>
    </row>
    <row r="65" spans="1:11" ht="3.75" customHeight="1">
      <c r="A65" s="17"/>
      <c r="B65" s="13"/>
      <c r="C65" s="34"/>
      <c r="D65" s="34"/>
      <c r="E65" s="1"/>
      <c r="F65" s="1"/>
      <c r="G65" s="1"/>
      <c r="H65" s="1"/>
      <c r="I65" s="1"/>
      <c r="J65" s="1"/>
      <c r="K65" s="1"/>
    </row>
    <row r="66" spans="1:11" ht="4.5" customHeight="1">
      <c r="A66" s="15"/>
      <c r="B66" s="9"/>
      <c r="C66" s="28"/>
      <c r="D66" s="28"/>
      <c r="E66" s="1"/>
      <c r="F66" s="1"/>
      <c r="G66" s="1"/>
      <c r="H66" s="1"/>
      <c r="I66" s="1"/>
      <c r="J66" s="1"/>
      <c r="K66" s="1"/>
    </row>
    <row r="67" spans="1:11" ht="14.25" customHeight="1">
      <c r="A67" s="11" t="s">
        <v>33</v>
      </c>
      <c r="B67" s="9"/>
      <c r="C67" s="28"/>
      <c r="D67" s="28"/>
      <c r="E67" s="1"/>
      <c r="F67" s="1"/>
      <c r="G67" s="1"/>
      <c r="H67" s="1"/>
      <c r="I67" s="1"/>
      <c r="J67" s="1"/>
      <c r="K67" s="1"/>
    </row>
    <row r="68" spans="1:11" ht="14.25" customHeight="1">
      <c r="A68" s="8" t="s">
        <v>34</v>
      </c>
      <c r="B68" s="9">
        <v>22</v>
      </c>
      <c r="C68" s="29">
        <v>4952695</v>
      </c>
      <c r="D68" s="29">
        <v>4316854</v>
      </c>
      <c r="E68" s="1"/>
      <c r="F68" s="1"/>
      <c r="G68" s="1"/>
      <c r="H68" s="1"/>
      <c r="I68" s="1"/>
      <c r="J68" s="1"/>
      <c r="K68" s="1"/>
    </row>
    <row r="69" spans="1:11" ht="14.25" customHeight="1">
      <c r="A69" s="8" t="s">
        <v>35</v>
      </c>
      <c r="B69" s="9"/>
      <c r="C69" s="29">
        <v>0</v>
      </c>
      <c r="D69" s="29">
        <v>0</v>
      </c>
      <c r="E69" s="1"/>
      <c r="F69" s="1"/>
      <c r="G69" s="1"/>
      <c r="H69" s="1"/>
      <c r="I69" s="1"/>
      <c r="J69" s="1"/>
      <c r="K69" s="1"/>
    </row>
    <row r="70" spans="1:11" ht="14.25" customHeight="1">
      <c r="A70" s="8" t="s">
        <v>36</v>
      </c>
      <c r="B70" s="9"/>
      <c r="C70" s="29">
        <v>0</v>
      </c>
      <c r="D70" s="29">
        <v>0</v>
      </c>
      <c r="E70" s="1"/>
      <c r="F70" s="1"/>
      <c r="G70" s="1"/>
      <c r="H70" s="1"/>
      <c r="I70" s="1"/>
      <c r="J70" s="1"/>
      <c r="K70" s="1"/>
    </row>
    <row r="71" spans="1:11" ht="14.25" customHeight="1">
      <c r="A71" s="8" t="s">
        <v>37</v>
      </c>
      <c r="B71" s="9"/>
      <c r="C71" s="29">
        <v>971966</v>
      </c>
      <c r="D71" s="29">
        <v>897887</v>
      </c>
      <c r="E71" s="1"/>
      <c r="F71" s="1"/>
      <c r="G71" s="1"/>
      <c r="H71" s="1"/>
      <c r="I71" s="1"/>
      <c r="J71" s="1"/>
      <c r="K71" s="1"/>
    </row>
    <row r="72" spans="1:11" ht="14.25" customHeight="1">
      <c r="A72" s="8" t="s">
        <v>38</v>
      </c>
      <c r="B72" s="9"/>
      <c r="C72" s="29">
        <v>0</v>
      </c>
      <c r="D72" s="29">
        <v>0</v>
      </c>
      <c r="E72" s="1"/>
      <c r="F72" s="1"/>
      <c r="G72" s="1"/>
      <c r="H72" s="1"/>
      <c r="I72" s="1"/>
      <c r="J72" s="1"/>
      <c r="K72" s="1"/>
    </row>
    <row r="73" spans="1:11" ht="3.75" customHeight="1">
      <c r="A73" s="12"/>
      <c r="B73" s="13"/>
      <c r="C73" s="30"/>
      <c r="D73" s="30"/>
      <c r="E73" s="1"/>
      <c r="F73" s="1"/>
      <c r="G73" s="1"/>
      <c r="H73" s="1"/>
      <c r="I73" s="1"/>
      <c r="J73" s="1"/>
      <c r="K73" s="1"/>
    </row>
    <row r="74" spans="1:11" ht="2.25" customHeight="1">
      <c r="A74" s="15"/>
      <c r="B74" s="9"/>
      <c r="C74" s="28"/>
      <c r="D74" s="28"/>
      <c r="E74" s="1"/>
      <c r="F74" s="1"/>
      <c r="G74" s="1"/>
      <c r="H74" s="1"/>
      <c r="I74" s="1"/>
      <c r="J74" s="1"/>
      <c r="K74" s="1"/>
    </row>
    <row r="75" spans="1:11" ht="14.25" customHeight="1">
      <c r="A75" s="11" t="s">
        <v>39</v>
      </c>
      <c r="B75" s="9"/>
      <c r="C75" s="31">
        <f>SUM(C68:C72)</f>
        <v>5924661</v>
      </c>
      <c r="D75" s="31">
        <f>SUM(D68:D72)</f>
        <v>5214741</v>
      </c>
      <c r="E75" s="1"/>
      <c r="F75" s="1"/>
      <c r="G75" s="1"/>
      <c r="H75" s="1"/>
      <c r="I75" s="1"/>
      <c r="J75" s="1"/>
      <c r="K75" s="1"/>
    </row>
    <row r="76" spans="1:11" ht="4.5" customHeight="1">
      <c r="A76" s="12"/>
      <c r="B76" s="13"/>
      <c r="C76" s="30"/>
      <c r="D76" s="30"/>
      <c r="E76" s="1"/>
      <c r="F76" s="1"/>
      <c r="G76" s="1"/>
      <c r="H76" s="1"/>
      <c r="I76" s="1"/>
      <c r="J76" s="1"/>
      <c r="K76" s="1"/>
    </row>
    <row r="77" spans="1:11" ht="6.75" customHeight="1">
      <c r="A77" s="15"/>
      <c r="B77" s="9"/>
      <c r="C77" s="28"/>
      <c r="D77" s="28"/>
      <c r="E77" s="1"/>
      <c r="F77" s="1"/>
      <c r="G77" s="1"/>
      <c r="H77" s="1"/>
      <c r="I77" s="1"/>
      <c r="J77" s="1"/>
      <c r="K77" s="1"/>
    </row>
    <row r="78" spans="1:11" ht="14.25" customHeight="1">
      <c r="A78" s="11" t="s">
        <v>40</v>
      </c>
      <c r="B78" s="9"/>
      <c r="C78" s="28"/>
      <c r="D78" s="28"/>
      <c r="E78" s="1"/>
      <c r="F78" s="1"/>
      <c r="G78" s="1"/>
      <c r="H78" s="1"/>
      <c r="I78" s="1"/>
      <c r="J78" s="1"/>
      <c r="K78" s="1"/>
    </row>
    <row r="79" spans="1:11" ht="14.25" customHeight="1">
      <c r="A79" s="20" t="s">
        <v>34</v>
      </c>
      <c r="B79" s="9">
        <v>22</v>
      </c>
      <c r="C79" s="29">
        <v>14040839</v>
      </c>
      <c r="D79" s="29">
        <v>10687322</v>
      </c>
      <c r="E79" s="1"/>
      <c r="F79" s="1"/>
      <c r="G79" s="1"/>
      <c r="H79" s="1"/>
      <c r="I79" s="1"/>
      <c r="J79" s="1"/>
      <c r="K79" s="1"/>
    </row>
    <row r="80" spans="1:11" ht="14.25" customHeight="1">
      <c r="A80" s="20" t="s">
        <v>36</v>
      </c>
      <c r="B80" s="9"/>
      <c r="C80" s="29">
        <v>0</v>
      </c>
      <c r="D80" s="29">
        <v>0</v>
      </c>
      <c r="E80" s="1"/>
      <c r="F80" s="1"/>
      <c r="G80" s="1"/>
      <c r="H80" s="1"/>
      <c r="I80" s="1"/>
      <c r="J80" s="1"/>
      <c r="K80" s="1"/>
    </row>
    <row r="81" spans="1:11" ht="14.25" customHeight="1">
      <c r="A81" s="20" t="s">
        <v>38</v>
      </c>
      <c r="B81" s="9"/>
      <c r="C81" s="29"/>
      <c r="D81" s="29">
        <v>0</v>
      </c>
      <c r="E81" s="1"/>
      <c r="F81" s="1"/>
      <c r="G81" s="1"/>
      <c r="H81" s="1"/>
      <c r="I81" s="1"/>
      <c r="J81" s="1"/>
      <c r="K81" s="1"/>
    </row>
    <row r="82" spans="1:11" ht="27" customHeight="1">
      <c r="A82" s="20" t="s">
        <v>41</v>
      </c>
      <c r="B82" s="9">
        <v>21</v>
      </c>
      <c r="C82" s="29">
        <v>883983</v>
      </c>
      <c r="D82" s="29">
        <v>2906481</v>
      </c>
      <c r="E82" s="1"/>
      <c r="F82" s="1"/>
      <c r="G82" s="1"/>
      <c r="H82" s="1"/>
      <c r="I82" s="1"/>
      <c r="J82" s="1"/>
      <c r="K82" s="1"/>
    </row>
    <row r="83" spans="1:11" ht="14.25" customHeight="1">
      <c r="A83" s="21" t="s">
        <v>42</v>
      </c>
      <c r="B83" s="9">
        <v>21</v>
      </c>
      <c r="C83" s="29">
        <v>3256991</v>
      </c>
      <c r="D83" s="29">
        <v>2331248</v>
      </c>
      <c r="E83" s="1"/>
      <c r="F83" s="1"/>
      <c r="G83" s="1"/>
      <c r="H83" s="1"/>
      <c r="I83" s="1"/>
      <c r="J83" s="1"/>
      <c r="K83" s="1"/>
    </row>
    <row r="84" spans="1:11" ht="18.75" customHeight="1">
      <c r="A84" s="20" t="s">
        <v>43</v>
      </c>
      <c r="B84" s="9">
        <v>23</v>
      </c>
      <c r="C84" s="29">
        <v>0</v>
      </c>
      <c r="D84" s="29">
        <v>0</v>
      </c>
      <c r="E84" s="1"/>
      <c r="F84" s="1"/>
      <c r="G84" s="1"/>
      <c r="H84" s="1"/>
      <c r="I84" s="1"/>
      <c r="J84" s="1"/>
      <c r="K84" s="1"/>
    </row>
    <row r="85" spans="1:11" ht="27.75" customHeight="1">
      <c r="A85" s="20" t="s">
        <v>44</v>
      </c>
      <c r="B85" s="9">
        <v>23</v>
      </c>
      <c r="C85" s="29">
        <v>49472</v>
      </c>
      <c r="D85" s="29">
        <v>45874</v>
      </c>
      <c r="E85" s="1"/>
      <c r="F85" s="1"/>
      <c r="G85" s="1"/>
      <c r="H85" s="1"/>
      <c r="I85" s="1"/>
      <c r="J85" s="1"/>
      <c r="K85" s="1"/>
    </row>
    <row r="86" spans="1:11" ht="8.25" customHeight="1">
      <c r="A86" s="17"/>
      <c r="B86" s="13"/>
      <c r="C86" s="30"/>
      <c r="D86" s="30"/>
      <c r="E86" s="1"/>
      <c r="F86" s="1"/>
      <c r="G86" s="1"/>
      <c r="H86" s="1"/>
      <c r="I86" s="1"/>
      <c r="J86" s="1"/>
      <c r="K86" s="1"/>
    </row>
    <row r="87" spans="1:11" ht="4.5" customHeight="1">
      <c r="A87" s="15"/>
      <c r="B87" s="9"/>
      <c r="C87" s="33"/>
      <c r="D87" s="33"/>
      <c r="E87" s="1"/>
      <c r="F87" s="1"/>
      <c r="G87" s="1"/>
      <c r="H87" s="1"/>
      <c r="I87" s="1"/>
      <c r="J87" s="1"/>
      <c r="K87" s="1"/>
    </row>
    <row r="88" spans="1:11" ht="14.25" customHeight="1">
      <c r="A88" s="11" t="s">
        <v>45</v>
      </c>
      <c r="B88" s="9"/>
      <c r="C88" s="31">
        <f>SUM(C79:C85)</f>
        <v>18231285</v>
      </c>
      <c r="D88" s="31">
        <f>SUM(D79:D85)</f>
        <v>15970925</v>
      </c>
      <c r="E88" s="1"/>
      <c r="F88" s="1"/>
      <c r="G88" s="1"/>
      <c r="H88" s="1"/>
      <c r="I88" s="1"/>
      <c r="J88" s="1"/>
      <c r="K88" s="1"/>
    </row>
    <row r="89" spans="1:11" ht="3.75" customHeight="1">
      <c r="A89" s="12"/>
      <c r="B89" s="13"/>
      <c r="C89" s="34"/>
      <c r="D89" s="34"/>
      <c r="E89" s="1"/>
      <c r="F89" s="1"/>
      <c r="G89" s="1"/>
      <c r="H89" s="1"/>
      <c r="I89" s="1"/>
      <c r="J89" s="1"/>
      <c r="K89" s="1"/>
    </row>
    <row r="90" spans="1:11" ht="6.75" customHeight="1">
      <c r="A90" s="22"/>
      <c r="B90" s="9"/>
      <c r="C90" s="28"/>
      <c r="D90" s="28"/>
      <c r="E90" s="1"/>
      <c r="F90" s="1"/>
      <c r="G90" s="1"/>
      <c r="H90" s="1"/>
      <c r="I90" s="1"/>
      <c r="J90" s="1"/>
      <c r="K90" s="1"/>
    </row>
    <row r="91" spans="1:11">
      <c r="A91" s="11" t="s">
        <v>46</v>
      </c>
      <c r="B91" s="9"/>
      <c r="C91" s="31">
        <f>C64+C75+C88</f>
        <v>36796513</v>
      </c>
      <c r="D91" s="31">
        <f>D64+D75+D88</f>
        <v>32272400</v>
      </c>
      <c r="E91" s="1"/>
      <c r="F91" s="1"/>
      <c r="G91" s="1"/>
      <c r="H91" s="1"/>
      <c r="I91" s="1"/>
      <c r="J91" s="1"/>
      <c r="K91" s="1"/>
    </row>
    <row r="92" spans="1:11" ht="5.25" customHeight="1">
      <c r="A92" s="12"/>
      <c r="B92" s="13"/>
      <c r="C92" s="30"/>
      <c r="D92" s="30"/>
      <c r="E92" s="1"/>
      <c r="F92" s="1"/>
      <c r="G92" s="1"/>
      <c r="H92" s="1"/>
      <c r="I92" s="1"/>
      <c r="J92" s="1"/>
      <c r="K92" s="1"/>
    </row>
    <row r="93" spans="1:11" s="93" customFormat="1" ht="21" customHeight="1">
      <c r="A93" s="20"/>
      <c r="B93" s="97"/>
      <c r="C93" s="29">
        <f>C43-C91</f>
        <v>0</v>
      </c>
      <c r="D93" s="29"/>
      <c r="E93" s="1"/>
      <c r="F93" s="1"/>
      <c r="G93" s="1"/>
      <c r="H93" s="1"/>
      <c r="I93" s="1"/>
      <c r="J93" s="1"/>
      <c r="K93" s="1"/>
    </row>
    <row r="94" spans="1:11" s="93" customFormat="1" ht="17.25" customHeight="1">
      <c r="A94" s="20"/>
      <c r="B94" s="97"/>
      <c r="C94" s="29"/>
      <c r="D94" s="29"/>
      <c r="E94" s="1"/>
      <c r="F94" s="1"/>
      <c r="G94" s="1"/>
      <c r="H94" s="1"/>
      <c r="I94" s="1"/>
      <c r="J94" s="1"/>
      <c r="K94" s="1"/>
    </row>
    <row r="95" spans="1:11" s="93" customFormat="1" ht="18.75" customHeight="1">
      <c r="A95" s="96"/>
      <c r="B95" s="97"/>
      <c r="C95" s="98"/>
      <c r="D95" s="98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3"/>
      <c r="D96" s="23"/>
      <c r="E96" s="1"/>
      <c r="F96" s="1"/>
      <c r="G96" s="1"/>
      <c r="H96" s="1"/>
      <c r="I96" s="1"/>
      <c r="J96" s="1"/>
      <c r="K96" s="1"/>
    </row>
    <row r="97" spans="1:11">
      <c r="A97" s="95" t="s">
        <v>97</v>
      </c>
      <c r="B97" s="1"/>
      <c r="C97" s="95" t="s">
        <v>98</v>
      </c>
      <c r="E97" s="1"/>
      <c r="F97" s="1"/>
      <c r="G97" s="1"/>
      <c r="H97" s="1"/>
      <c r="I97" s="1"/>
      <c r="J97" s="1"/>
      <c r="K97" s="1"/>
    </row>
    <row r="98" spans="1:11">
      <c r="A98" s="95" t="s">
        <v>99</v>
      </c>
      <c r="B98" s="1"/>
      <c r="C98" s="95" t="s">
        <v>100</v>
      </c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E99" s="1"/>
      <c r="F99" s="1"/>
      <c r="G99" s="1"/>
      <c r="H99" s="1"/>
      <c r="I99" s="1"/>
      <c r="J99" s="1"/>
      <c r="K99" s="1"/>
    </row>
    <row r="100" spans="1:11">
      <c r="G100" s="1"/>
      <c r="H100" s="1"/>
      <c r="I100" s="1"/>
      <c r="J100" s="1"/>
      <c r="K100" s="1"/>
    </row>
    <row r="101" spans="1:11">
      <c r="C101" s="35"/>
      <c r="D101" s="35"/>
      <c r="E101" s="1"/>
      <c r="G101" s="1"/>
      <c r="H101" s="1"/>
      <c r="I101" s="1"/>
      <c r="J101" s="1"/>
      <c r="K101" s="1"/>
    </row>
    <row r="102" spans="1:11">
      <c r="A102" s="1"/>
      <c r="B102" s="1"/>
      <c r="C102" s="35"/>
      <c r="D102" s="35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23"/>
      <c r="D103" s="23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35">
        <f>C43-C91</f>
        <v>0</v>
      </c>
      <c r="D104" s="35">
        <f>D43-D91</f>
        <v>0</v>
      </c>
      <c r="E104" s="1"/>
      <c r="F104" s="1"/>
      <c r="G104" s="1"/>
      <c r="H104" s="1"/>
      <c r="I104" s="1"/>
      <c r="J104" s="1"/>
    </row>
    <row r="105" spans="1:11">
      <c r="A105" s="1"/>
      <c r="B105" s="1"/>
      <c r="C105" s="23"/>
      <c r="D105" s="23"/>
      <c r="E105" s="1"/>
      <c r="F105" s="1"/>
      <c r="G105" s="1"/>
      <c r="H105" s="1"/>
      <c r="I105" s="1"/>
      <c r="J105" s="1"/>
    </row>
    <row r="106" spans="1:11">
      <c r="A106" s="1"/>
      <c r="B106" s="1"/>
      <c r="C106" s="23"/>
      <c r="D106" s="35"/>
      <c r="E106" s="1"/>
      <c r="F106" s="1"/>
      <c r="G106" s="1"/>
      <c r="H106" s="1"/>
      <c r="I106" s="1"/>
      <c r="J106" s="1"/>
    </row>
    <row r="107" spans="1:11">
      <c r="A107" s="1"/>
      <c r="B107" s="1"/>
      <c r="C107" s="36"/>
      <c r="D107" s="35"/>
      <c r="E107" s="1"/>
      <c r="F107" s="1"/>
      <c r="G107" s="1"/>
      <c r="H107" s="1"/>
      <c r="I107" s="1"/>
      <c r="J107" s="1"/>
    </row>
    <row r="108" spans="1:11">
      <c r="A108" s="1"/>
      <c r="B108" s="1"/>
      <c r="C108" s="23"/>
      <c r="D108" s="23"/>
      <c r="E108" s="1"/>
      <c r="F108" s="1"/>
      <c r="G108" s="1"/>
      <c r="H108" s="1"/>
      <c r="I108" s="1"/>
      <c r="J108" s="1"/>
    </row>
    <row r="109" spans="1:11">
      <c r="A109" s="1"/>
      <c r="B109" s="1"/>
      <c r="C109" s="23"/>
      <c r="D109" s="23"/>
      <c r="E109" s="1"/>
      <c r="F109" s="1"/>
      <c r="G109" s="1"/>
      <c r="H109" s="1"/>
      <c r="I109" s="1"/>
      <c r="J109" s="1"/>
    </row>
    <row r="110" spans="1:11">
      <c r="A110" s="1"/>
      <c r="B110" s="1"/>
      <c r="C110" s="23"/>
      <c r="D110" s="23"/>
      <c r="E110" s="1"/>
      <c r="F110" s="1"/>
      <c r="G110" s="1"/>
      <c r="H110" s="1"/>
      <c r="I110" s="1"/>
      <c r="J110" s="1"/>
    </row>
    <row r="111" spans="1:11">
      <c r="A111" s="1"/>
      <c r="B111" s="1"/>
      <c r="C111" s="23"/>
      <c r="D111" s="23"/>
      <c r="E111" s="1"/>
      <c r="F111" s="1"/>
      <c r="G111" s="1"/>
      <c r="H111" s="1"/>
      <c r="I111" s="1"/>
      <c r="J111" s="1"/>
    </row>
    <row r="112" spans="1:11">
      <c r="A112" s="1"/>
      <c r="B112" s="1"/>
      <c r="C112" s="23"/>
      <c r="D112" s="23"/>
      <c r="E112" s="1"/>
      <c r="F112" s="1"/>
      <c r="G112" s="1"/>
      <c r="H112" s="1"/>
      <c r="I112" s="1"/>
      <c r="J112" s="1"/>
    </row>
    <row r="113" spans="1:10">
      <c r="A113" s="1"/>
      <c r="B113" s="1"/>
      <c r="C113" s="23"/>
      <c r="D113" s="23"/>
      <c r="E113" s="1"/>
      <c r="F113" s="1"/>
      <c r="G113" s="1"/>
      <c r="H113" s="1"/>
      <c r="I113" s="1"/>
      <c r="J113" s="1"/>
    </row>
    <row r="114" spans="1:10">
      <c r="A114" s="1"/>
      <c r="B114" s="1"/>
      <c r="C114" s="23"/>
      <c r="D114" s="23"/>
      <c r="E114" s="1"/>
      <c r="F114" s="1"/>
      <c r="G114" s="1"/>
      <c r="H114" s="1"/>
      <c r="I114" s="1"/>
      <c r="J114" s="1"/>
    </row>
    <row r="115" spans="1:10">
      <c r="A115" s="1"/>
      <c r="B115" s="1"/>
      <c r="C115" s="23"/>
      <c r="D115" s="23"/>
      <c r="E115" s="1"/>
      <c r="F115" s="1"/>
      <c r="G115" s="1"/>
      <c r="H115" s="1"/>
      <c r="I115" s="1"/>
      <c r="J115" s="1"/>
    </row>
    <row r="116" spans="1:10">
      <c r="A116" s="1"/>
      <c r="B116" s="1"/>
      <c r="C116" s="23"/>
      <c r="D116" s="23"/>
      <c r="E116" s="1"/>
      <c r="F116" s="1"/>
      <c r="G116" s="1"/>
      <c r="H116" s="1"/>
      <c r="I116" s="1"/>
      <c r="J116" s="1"/>
    </row>
    <row r="117" spans="1:10">
      <c r="A117" s="1"/>
      <c r="B117" s="1"/>
      <c r="C117" s="23"/>
      <c r="D117" s="23"/>
      <c r="E117" s="1"/>
      <c r="F117" s="1"/>
      <c r="G117" s="1"/>
      <c r="H117" s="1"/>
      <c r="I117" s="1"/>
      <c r="J117" s="1"/>
    </row>
    <row r="118" spans="1:10">
      <c r="A118" s="1"/>
      <c r="B118" s="1"/>
      <c r="C118" s="23"/>
      <c r="D118" s="23"/>
      <c r="E118" s="1"/>
      <c r="F118" s="1"/>
      <c r="G118" s="1"/>
      <c r="H118" s="1"/>
      <c r="I118" s="1"/>
      <c r="J118" s="1"/>
    </row>
    <row r="119" spans="1:10">
      <c r="A119" s="1"/>
      <c r="B119" s="1"/>
      <c r="C119" s="23"/>
      <c r="D119" s="23"/>
      <c r="E119" s="1"/>
      <c r="F119" s="1"/>
      <c r="G119" s="1"/>
      <c r="H119" s="1"/>
      <c r="I119" s="1"/>
      <c r="J119" s="1"/>
    </row>
    <row r="120" spans="1:10">
      <c r="A120" s="1"/>
      <c r="B120" s="1"/>
      <c r="C120" s="23"/>
      <c r="D120" s="23"/>
      <c r="E120" s="1"/>
      <c r="F120" s="1"/>
      <c r="G120" s="1"/>
      <c r="H120" s="1"/>
      <c r="I120" s="1"/>
      <c r="J120" s="1"/>
    </row>
    <row r="121" spans="1:10">
      <c r="A121" s="1"/>
      <c r="B121" s="1"/>
      <c r="C121" s="23"/>
      <c r="D121" s="23"/>
      <c r="E121" s="1"/>
      <c r="F121" s="1"/>
      <c r="G121" s="1"/>
      <c r="H121" s="1"/>
      <c r="I121" s="1"/>
      <c r="J121" s="1"/>
    </row>
    <row r="122" spans="1:10">
      <c r="A122" s="1"/>
      <c r="B122" s="1"/>
      <c r="C122" s="23"/>
      <c r="D122" s="23"/>
      <c r="E122" s="1"/>
      <c r="F122" s="1"/>
      <c r="G122" s="1"/>
      <c r="H122" s="1"/>
      <c r="I122" s="1"/>
      <c r="J122" s="1"/>
    </row>
    <row r="123" spans="1:10">
      <c r="A123" s="1"/>
      <c r="B123" s="1"/>
      <c r="C123" s="23"/>
      <c r="D123" s="23"/>
      <c r="E123" s="1"/>
      <c r="F123" s="1"/>
      <c r="G123" s="1"/>
      <c r="H123" s="1"/>
      <c r="I123" s="1"/>
      <c r="J123" s="1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4"/>
  <sheetViews>
    <sheetView view="pageBreakPreview" zoomScale="90" zoomScaleNormal="90" zoomScaleSheetLayoutView="90" workbookViewId="0">
      <selection activeCell="C35" sqref="C35"/>
    </sheetView>
  </sheetViews>
  <sheetFormatPr defaultRowHeight="15"/>
  <cols>
    <col min="1" max="1" width="36.140625" customWidth="1"/>
    <col min="2" max="2" width="6.42578125" customWidth="1"/>
    <col min="3" max="3" width="15.140625" style="32" customWidth="1"/>
    <col min="4" max="4" width="16.85546875" style="32" customWidth="1"/>
    <col min="5" max="5" width="9.140625" customWidth="1"/>
  </cols>
  <sheetData>
    <row r="1" spans="1:9">
      <c r="A1" s="3" t="s">
        <v>0</v>
      </c>
      <c r="B1" s="3"/>
      <c r="C1" s="24"/>
      <c r="D1" s="24"/>
      <c r="E1" s="1"/>
      <c r="F1" s="1"/>
      <c r="G1" s="1"/>
      <c r="H1" s="1"/>
      <c r="I1" s="1"/>
    </row>
    <row r="2" spans="1:9">
      <c r="A2" s="3" t="s">
        <v>47</v>
      </c>
      <c r="B2" s="3"/>
      <c r="C2" s="24"/>
      <c r="D2" s="24"/>
      <c r="E2" s="1"/>
      <c r="F2" s="1"/>
      <c r="G2" s="1"/>
      <c r="H2" s="1"/>
      <c r="I2" s="1"/>
    </row>
    <row r="3" spans="1:9">
      <c r="A3" s="3" t="s">
        <v>103</v>
      </c>
      <c r="B3" s="3"/>
      <c r="C3" s="24"/>
      <c r="D3" s="24"/>
      <c r="E3" s="1"/>
      <c r="F3" s="1"/>
      <c r="G3" s="1"/>
      <c r="H3" s="1"/>
      <c r="I3" s="1"/>
    </row>
    <row r="4" spans="1:9">
      <c r="A4" s="104"/>
      <c r="B4" s="105"/>
      <c r="C4" s="105"/>
      <c r="D4" s="105"/>
      <c r="E4" s="1"/>
      <c r="F4" s="1"/>
      <c r="G4" s="1"/>
      <c r="H4" s="1"/>
      <c r="I4" s="1"/>
    </row>
    <row r="5" spans="1:9" ht="30" customHeight="1">
      <c r="A5" s="6" t="s">
        <v>2</v>
      </c>
      <c r="B5" s="37" t="s">
        <v>3</v>
      </c>
      <c r="C5" s="45" t="s">
        <v>92</v>
      </c>
      <c r="D5" s="45" t="s">
        <v>4</v>
      </c>
      <c r="E5" s="1"/>
      <c r="F5" s="1"/>
      <c r="G5" s="1"/>
      <c r="H5" s="1"/>
      <c r="I5" s="1"/>
    </row>
    <row r="6" spans="1:9">
      <c r="A6" s="39" t="s">
        <v>48</v>
      </c>
      <c r="B6" s="9">
        <v>5</v>
      </c>
      <c r="C6" s="46">
        <v>22575200</v>
      </c>
      <c r="D6" s="46">
        <v>13370961</v>
      </c>
      <c r="E6" s="1"/>
      <c r="F6" s="1"/>
      <c r="G6" s="1"/>
      <c r="H6" s="1"/>
      <c r="I6" s="1"/>
    </row>
    <row r="7" spans="1:9" ht="17.25" customHeight="1">
      <c r="A7" s="39" t="s">
        <v>49</v>
      </c>
      <c r="B7" s="9">
        <v>6</v>
      </c>
      <c r="C7" s="46">
        <v>-19463382</v>
      </c>
      <c r="D7" s="46">
        <v>-11916616</v>
      </c>
      <c r="E7" s="1"/>
      <c r="F7" s="1"/>
      <c r="G7" s="1"/>
      <c r="H7" s="1"/>
      <c r="I7" s="1"/>
    </row>
    <row r="8" spans="1:9" ht="5.25" customHeight="1">
      <c r="A8" s="40"/>
      <c r="B8" s="14"/>
      <c r="C8" s="47"/>
      <c r="D8" s="47"/>
      <c r="E8" s="1"/>
      <c r="F8" s="1"/>
      <c r="G8" s="1"/>
      <c r="H8" s="1"/>
      <c r="I8" s="1"/>
    </row>
    <row r="9" spans="1:9" ht="3.75" customHeight="1">
      <c r="A9" s="39"/>
      <c r="B9" s="16"/>
      <c r="C9" s="48"/>
      <c r="D9" s="48"/>
      <c r="E9" s="1"/>
      <c r="F9" s="1"/>
      <c r="G9" s="1"/>
      <c r="H9" s="1"/>
      <c r="I9" s="1"/>
    </row>
    <row r="10" spans="1:9" ht="16.5" customHeight="1">
      <c r="A10" s="41" t="s">
        <v>50</v>
      </c>
      <c r="B10" s="16"/>
      <c r="C10" s="49">
        <f>C6+C7</f>
        <v>3111818</v>
      </c>
      <c r="D10" s="49">
        <f>D6+D7</f>
        <v>1454345</v>
      </c>
      <c r="E10" s="1"/>
      <c r="F10" s="1"/>
      <c r="G10" s="1"/>
      <c r="H10" s="1"/>
      <c r="I10" s="1"/>
    </row>
    <row r="11" spans="1:9" ht="4.5" customHeight="1">
      <c r="A11" s="40"/>
      <c r="B11" s="14"/>
      <c r="C11" s="47"/>
      <c r="D11" s="47"/>
      <c r="E11" s="1"/>
      <c r="F11" s="1"/>
      <c r="G11" s="1"/>
      <c r="H11" s="1"/>
      <c r="I11" s="1"/>
    </row>
    <row r="12" spans="1:9" ht="6" customHeight="1">
      <c r="A12" s="39"/>
      <c r="B12" s="16"/>
      <c r="C12" s="48"/>
      <c r="D12" s="48"/>
      <c r="E12" s="1"/>
      <c r="F12" s="1"/>
      <c r="G12" s="1"/>
      <c r="H12" s="1"/>
      <c r="I12" s="1"/>
    </row>
    <row r="13" spans="1:9" ht="15.75" customHeight="1">
      <c r="A13" s="39" t="s">
        <v>51</v>
      </c>
      <c r="B13" s="9">
        <v>7</v>
      </c>
      <c r="C13" s="46">
        <v>-1571372</v>
      </c>
      <c r="D13" s="46">
        <v>-996620</v>
      </c>
      <c r="E13" s="1"/>
      <c r="F13" s="1"/>
      <c r="G13" s="1"/>
      <c r="H13" s="1"/>
      <c r="I13" s="1"/>
    </row>
    <row r="14" spans="1:9" ht="16.5" customHeight="1">
      <c r="A14" s="39" t="s">
        <v>52</v>
      </c>
      <c r="B14" s="9">
        <v>8</v>
      </c>
      <c r="C14" s="46">
        <v>-432026</v>
      </c>
      <c r="D14" s="46">
        <v>-171639</v>
      </c>
      <c r="E14" s="1"/>
      <c r="F14" s="1"/>
      <c r="G14" s="1"/>
      <c r="H14" s="1"/>
      <c r="I14" s="1"/>
    </row>
    <row r="15" spans="1:9" ht="17.25" customHeight="1">
      <c r="A15" s="39" t="s">
        <v>53</v>
      </c>
      <c r="B15" s="9"/>
      <c r="C15" s="46">
        <v>36997</v>
      </c>
      <c r="D15" s="46">
        <v>5029</v>
      </c>
      <c r="E15" s="1"/>
      <c r="F15" s="1"/>
      <c r="G15" s="1"/>
      <c r="H15" s="1"/>
      <c r="I15" s="1"/>
    </row>
    <row r="16" spans="1:9" ht="39.75" hidden="1" customHeight="1">
      <c r="A16" s="39" t="s">
        <v>54</v>
      </c>
      <c r="B16" s="9"/>
      <c r="C16" s="46">
        <v>0</v>
      </c>
      <c r="D16" s="46">
        <v>0</v>
      </c>
      <c r="E16" s="1"/>
      <c r="F16" s="1"/>
      <c r="G16" s="1"/>
      <c r="H16" s="1"/>
      <c r="I16" s="1"/>
    </row>
    <row r="17" spans="1:9">
      <c r="A17" s="39" t="s">
        <v>55</v>
      </c>
      <c r="B17" s="9">
        <v>10</v>
      </c>
      <c r="C17" s="46">
        <v>898671</v>
      </c>
      <c r="D17" s="46">
        <v>256146</v>
      </c>
      <c r="E17" s="1"/>
      <c r="F17" s="1"/>
      <c r="G17" s="1"/>
      <c r="H17" s="1"/>
      <c r="I17" s="1"/>
    </row>
    <row r="18" spans="1:9" ht="4.5" customHeight="1">
      <c r="A18" s="40"/>
      <c r="B18" s="14"/>
      <c r="C18" s="47"/>
      <c r="D18" s="47"/>
      <c r="E18" s="1"/>
      <c r="F18" s="1"/>
      <c r="G18" s="1"/>
      <c r="H18" s="1"/>
      <c r="I18" s="1"/>
    </row>
    <row r="19" spans="1:9" ht="5.25" customHeight="1">
      <c r="A19" s="39"/>
      <c r="B19" s="16"/>
      <c r="C19" s="48"/>
      <c r="D19" s="48"/>
      <c r="E19" s="1"/>
      <c r="F19" s="1"/>
      <c r="G19" s="1"/>
      <c r="H19" s="1"/>
      <c r="I19" s="1"/>
    </row>
    <row r="20" spans="1:9" ht="16.5" customHeight="1">
      <c r="A20" s="41" t="s">
        <v>56</v>
      </c>
      <c r="B20" s="16"/>
      <c r="C20" s="49">
        <f>C10+C13+C14+C15+C17</f>
        <v>2044088</v>
      </c>
      <c r="D20" s="49">
        <f>D10+D13+D14+D15+D17</f>
        <v>547261</v>
      </c>
      <c r="E20" s="1"/>
      <c r="F20" s="1"/>
      <c r="G20" s="1"/>
      <c r="H20" s="1"/>
      <c r="I20" s="1"/>
    </row>
    <row r="21" spans="1:9" ht="2.25" customHeight="1">
      <c r="A21" s="40"/>
      <c r="B21" s="14"/>
      <c r="C21" s="47"/>
      <c r="D21" s="47"/>
      <c r="E21" s="1"/>
      <c r="F21" s="1"/>
      <c r="G21" s="1"/>
      <c r="H21" s="1"/>
      <c r="I21" s="1"/>
    </row>
    <row r="22" spans="1:9" ht="15.75" customHeight="1">
      <c r="A22" s="39" t="s">
        <v>57</v>
      </c>
      <c r="B22" s="9">
        <v>9</v>
      </c>
      <c r="C22" s="46">
        <v>2663</v>
      </c>
      <c r="D22" s="46">
        <v>177312</v>
      </c>
      <c r="E22" s="1"/>
      <c r="F22" s="1"/>
      <c r="G22" s="1"/>
      <c r="H22" s="1"/>
      <c r="I22" s="1"/>
    </row>
    <row r="23" spans="1:9" ht="16.5" customHeight="1">
      <c r="A23" s="39" t="s">
        <v>58</v>
      </c>
      <c r="B23" s="9">
        <v>9</v>
      </c>
      <c r="C23" s="46">
        <v>-432285</v>
      </c>
      <c r="D23" s="46">
        <v>-182199</v>
      </c>
      <c r="E23" s="1"/>
      <c r="F23" s="1"/>
      <c r="G23" s="1"/>
      <c r="H23" s="1"/>
      <c r="I23" s="1"/>
    </row>
    <row r="24" spans="1:9" ht="3.75" customHeight="1">
      <c r="A24" s="40"/>
      <c r="B24" s="14"/>
      <c r="C24" s="47"/>
      <c r="D24" s="47"/>
      <c r="E24" s="1"/>
      <c r="F24" s="1"/>
      <c r="G24" s="1"/>
      <c r="H24" s="1"/>
      <c r="I24" s="1"/>
    </row>
    <row r="25" spans="1:9" ht="4.5" customHeight="1">
      <c r="A25" s="39"/>
      <c r="B25" s="16"/>
      <c r="C25" s="48"/>
      <c r="D25" s="48"/>
      <c r="E25" s="1"/>
      <c r="F25" s="1"/>
      <c r="G25" s="1"/>
      <c r="H25" s="1"/>
      <c r="I25" s="1"/>
    </row>
    <row r="26" spans="1:9" ht="15" customHeight="1">
      <c r="A26" s="41" t="s">
        <v>59</v>
      </c>
      <c r="B26" s="16"/>
      <c r="C26" s="49">
        <f>C20+C22+C23</f>
        <v>1614466</v>
      </c>
      <c r="D26" s="49">
        <f>D20+D22+D23</f>
        <v>542374</v>
      </c>
      <c r="E26" s="1"/>
      <c r="F26" s="1"/>
      <c r="G26" s="1"/>
      <c r="H26" s="1"/>
      <c r="I26" s="1"/>
    </row>
    <row r="27" spans="1:9" ht="5.25" customHeight="1">
      <c r="A27" s="39"/>
      <c r="B27" s="16"/>
      <c r="C27" s="48"/>
      <c r="D27" s="48"/>
      <c r="E27" s="1"/>
      <c r="F27" s="1"/>
      <c r="G27" s="1"/>
      <c r="H27" s="1"/>
      <c r="I27" s="1"/>
    </row>
    <row r="28" spans="1:9" ht="14.25" customHeight="1">
      <c r="A28" s="39" t="s">
        <v>60</v>
      </c>
      <c r="B28" s="9">
        <v>11</v>
      </c>
      <c r="C28" s="46">
        <v>-60632</v>
      </c>
      <c r="D28" s="46">
        <v>-30928</v>
      </c>
      <c r="E28" s="1"/>
      <c r="F28" s="1"/>
      <c r="G28" s="1"/>
      <c r="H28" s="1"/>
      <c r="I28" s="1"/>
    </row>
    <row r="29" spans="1:9" ht="3" customHeight="1">
      <c r="A29" s="40"/>
      <c r="B29" s="14"/>
      <c r="C29" s="47"/>
      <c r="D29" s="47"/>
      <c r="E29" s="1"/>
      <c r="F29" s="1"/>
      <c r="G29" s="1"/>
      <c r="H29" s="1"/>
      <c r="I29" s="1"/>
    </row>
    <row r="30" spans="1:9" ht="6" customHeight="1">
      <c r="A30" s="39"/>
      <c r="B30" s="16"/>
      <c r="C30" s="48"/>
      <c r="D30" s="48"/>
      <c r="E30" s="1"/>
      <c r="F30" s="1"/>
      <c r="G30" s="1"/>
      <c r="H30" s="1"/>
      <c r="I30" s="1"/>
    </row>
    <row r="31" spans="1:9" ht="12" customHeight="1">
      <c r="A31" s="41" t="s">
        <v>61</v>
      </c>
      <c r="B31" s="16"/>
      <c r="C31" s="49">
        <f>C26+C28</f>
        <v>1553834</v>
      </c>
      <c r="D31" s="49">
        <f>D26+D28</f>
        <v>511446</v>
      </c>
      <c r="E31" s="1"/>
      <c r="F31" s="1"/>
      <c r="G31" s="1"/>
      <c r="H31" s="1"/>
      <c r="I31" s="1"/>
    </row>
    <row r="32" spans="1:9" ht="3.75" customHeight="1">
      <c r="A32" s="39"/>
      <c r="B32" s="16"/>
      <c r="C32" s="48"/>
      <c r="D32" s="48"/>
      <c r="E32" s="1"/>
      <c r="F32" s="1"/>
      <c r="G32" s="1"/>
      <c r="H32" s="1"/>
      <c r="I32" s="1"/>
    </row>
    <row r="33" spans="1:9" ht="26.25" customHeight="1">
      <c r="A33" s="42" t="s">
        <v>62</v>
      </c>
      <c r="B33" s="43"/>
      <c r="C33" s="50">
        <f>C31</f>
        <v>1553834</v>
      </c>
      <c r="D33" s="50">
        <f>D31</f>
        <v>511446</v>
      </c>
      <c r="E33" s="1"/>
      <c r="F33" s="1"/>
      <c r="G33" s="1"/>
      <c r="H33" s="1"/>
      <c r="I33" s="1"/>
    </row>
    <row r="34" spans="1:9" ht="27" customHeight="1">
      <c r="A34" s="41" t="s">
        <v>63</v>
      </c>
      <c r="B34" s="16"/>
      <c r="C34" s="48"/>
      <c r="D34" s="48"/>
      <c r="E34" s="1"/>
      <c r="F34" s="1"/>
      <c r="G34" s="1"/>
      <c r="H34" s="1"/>
      <c r="I34" s="1"/>
    </row>
    <row r="35" spans="1:9" ht="18" customHeight="1">
      <c r="A35" s="39" t="s">
        <v>64</v>
      </c>
      <c r="B35" s="16"/>
      <c r="C35" s="51">
        <f>C33+C36</f>
        <v>1553834</v>
      </c>
      <c r="D35" s="51">
        <v>506710</v>
      </c>
      <c r="E35" s="1"/>
      <c r="F35" s="1"/>
      <c r="G35" s="1"/>
      <c r="H35" s="1"/>
      <c r="I35" s="1"/>
    </row>
    <row r="36" spans="1:9" ht="15.75" customHeight="1">
      <c r="A36" s="40" t="s">
        <v>65</v>
      </c>
      <c r="B36" s="14"/>
      <c r="C36" s="52">
        <v>0</v>
      </c>
      <c r="D36" s="52">
        <v>4736</v>
      </c>
      <c r="E36" s="1"/>
      <c r="F36" s="1"/>
      <c r="G36" s="1"/>
      <c r="H36" s="1"/>
      <c r="I36" s="1"/>
    </row>
    <row r="37" spans="1:9" ht="20.25" customHeight="1">
      <c r="A37" s="44"/>
      <c r="B37" s="1"/>
      <c r="C37" s="23"/>
      <c r="D37" s="23"/>
      <c r="E37" s="1"/>
      <c r="F37" s="1"/>
      <c r="G37" s="1"/>
      <c r="H37" s="1"/>
      <c r="I37" s="1"/>
    </row>
    <row r="38" spans="1:9">
      <c r="A38" s="95" t="s">
        <v>97</v>
      </c>
      <c r="B38" s="1"/>
      <c r="C38" s="95" t="s">
        <v>98</v>
      </c>
      <c r="D38" s="23"/>
      <c r="E38" s="1"/>
      <c r="F38" s="1"/>
      <c r="G38" s="1"/>
      <c r="H38" s="1"/>
      <c r="I38" s="1"/>
    </row>
    <row r="39" spans="1:9">
      <c r="A39" s="95" t="s">
        <v>99</v>
      </c>
      <c r="B39" s="1"/>
      <c r="C39" s="95" t="s">
        <v>100</v>
      </c>
      <c r="D39" s="23"/>
      <c r="E39" s="1"/>
      <c r="F39" s="1"/>
      <c r="G39" s="1"/>
      <c r="H39" s="1"/>
      <c r="I39" s="1"/>
    </row>
    <row r="40" spans="1:9">
      <c r="A40" s="1"/>
      <c r="B40" s="1"/>
      <c r="C40" s="23"/>
      <c r="D40" s="35"/>
      <c r="E40" s="1"/>
      <c r="F40" s="1"/>
      <c r="G40" s="1"/>
      <c r="H40" s="1"/>
      <c r="I40" s="1"/>
    </row>
    <row r="41" spans="1:9">
      <c r="A41" s="1"/>
      <c r="B41" s="1"/>
      <c r="C41" s="23"/>
      <c r="D41" s="23"/>
      <c r="E41" s="1"/>
      <c r="F41" s="1"/>
      <c r="G41" s="1"/>
      <c r="H41" s="1"/>
      <c r="I41" s="1"/>
    </row>
    <row r="42" spans="1:9">
      <c r="A42" s="1"/>
      <c r="B42" s="1"/>
      <c r="C42" s="23"/>
      <c r="D42" s="23"/>
      <c r="E42" s="1"/>
      <c r="F42" s="1"/>
      <c r="G42" s="1"/>
      <c r="H42" s="1"/>
      <c r="I42" s="1"/>
    </row>
    <row r="43" spans="1:9">
      <c r="A43" s="1"/>
      <c r="B43" s="1"/>
      <c r="C43" s="23"/>
      <c r="D43" s="23"/>
      <c r="E43" s="1"/>
      <c r="F43" s="1"/>
      <c r="G43" s="1"/>
      <c r="H43" s="1"/>
      <c r="I43" s="1"/>
    </row>
    <row r="44" spans="1:9">
      <c r="A44" s="1"/>
      <c r="B44" s="1"/>
      <c r="C44" s="23"/>
      <c r="D44" s="23"/>
      <c r="E44" s="1"/>
      <c r="F44" s="1"/>
      <c r="G44" s="1"/>
      <c r="H44" s="1"/>
      <c r="I44" s="1"/>
    </row>
    <row r="45" spans="1:9">
      <c r="A45" s="1"/>
      <c r="B45" s="1"/>
      <c r="C45" s="23"/>
      <c r="D45" s="23"/>
      <c r="E45" s="1"/>
      <c r="F45" s="1"/>
      <c r="G45" s="1"/>
      <c r="H45" s="1"/>
      <c r="I45" s="1"/>
    </row>
    <row r="46" spans="1:9">
      <c r="A46" s="1"/>
      <c r="B46" s="1"/>
      <c r="C46" s="23"/>
      <c r="D46" s="23"/>
      <c r="E46" s="1"/>
      <c r="F46" s="1"/>
      <c r="G46" s="1"/>
      <c r="H46" s="1"/>
      <c r="I46" s="1"/>
    </row>
    <row r="47" spans="1:9">
      <c r="A47" s="1"/>
      <c r="B47" s="1"/>
      <c r="C47" s="23"/>
      <c r="D47" s="23"/>
      <c r="E47" s="1"/>
      <c r="F47" s="1"/>
      <c r="G47" s="1"/>
      <c r="H47" s="1"/>
      <c r="I47" s="1"/>
    </row>
    <row r="48" spans="1:9">
      <c r="A48" s="1"/>
      <c r="B48" s="1"/>
      <c r="C48" s="23"/>
      <c r="D48" s="23"/>
      <c r="E48" s="1"/>
      <c r="F48" s="1"/>
      <c r="G48" s="1"/>
      <c r="H48" s="1"/>
      <c r="I48" s="1"/>
    </row>
    <row r="49" spans="1:9">
      <c r="A49" s="1"/>
      <c r="B49" s="1"/>
      <c r="C49" s="23"/>
      <c r="D49" s="23"/>
      <c r="E49" s="1"/>
      <c r="F49" s="1"/>
      <c r="G49" s="1"/>
      <c r="H49" s="1"/>
      <c r="I49" s="1"/>
    </row>
    <row r="50" spans="1:9">
      <c r="A50" s="1"/>
      <c r="B50" s="1"/>
      <c r="C50" s="23"/>
      <c r="D50" s="23"/>
      <c r="E50" s="1"/>
      <c r="F50" s="1"/>
      <c r="G50" s="1"/>
      <c r="H50" s="1"/>
      <c r="I50" s="1"/>
    </row>
    <row r="51" spans="1:9">
      <c r="A51" s="1"/>
      <c r="B51" s="1"/>
      <c r="C51" s="23"/>
      <c r="D51" s="23"/>
      <c r="E51" s="1"/>
      <c r="F51" s="1"/>
      <c r="G51" s="1"/>
      <c r="H51" s="1"/>
      <c r="I51" s="1"/>
    </row>
    <row r="52" spans="1:9">
      <c r="A52" s="1"/>
      <c r="B52" s="1"/>
      <c r="C52" s="23"/>
      <c r="D52" s="23"/>
      <c r="E52" s="1"/>
      <c r="F52" s="1"/>
      <c r="G52" s="1"/>
      <c r="H52" s="1"/>
      <c r="I52" s="1"/>
    </row>
    <row r="53" spans="1:9">
      <c r="A53" s="1"/>
      <c r="B53" s="1"/>
      <c r="C53" s="23"/>
      <c r="D53" s="23"/>
      <c r="E53" s="1"/>
      <c r="F53" s="1"/>
      <c r="G53" s="1"/>
      <c r="H53" s="1"/>
      <c r="I53" s="1"/>
    </row>
    <row r="54" spans="1:9">
      <c r="A54" s="1"/>
      <c r="B54" s="1"/>
      <c r="C54" s="23"/>
      <c r="D54" s="23"/>
      <c r="E54" s="1"/>
      <c r="F54" s="1"/>
      <c r="G54" s="1"/>
      <c r="H54" s="1"/>
      <c r="I54" s="1"/>
    </row>
    <row r="55" spans="1:9">
      <c r="A55" s="1"/>
      <c r="B55" s="1"/>
      <c r="C55" s="23"/>
      <c r="D55" s="23"/>
      <c r="E55" s="1"/>
      <c r="F55" s="1"/>
      <c r="G55" s="1"/>
      <c r="H55" s="1"/>
      <c r="I55" s="1"/>
    </row>
    <row r="56" spans="1:9">
      <c r="A56" s="1"/>
      <c r="B56" s="1"/>
      <c r="C56" s="23"/>
      <c r="D56" s="23"/>
      <c r="E56" s="1"/>
      <c r="F56" s="1"/>
      <c r="G56" s="1"/>
      <c r="H56" s="1"/>
      <c r="I56" s="1"/>
    </row>
    <row r="57" spans="1:9">
      <c r="A57" s="1"/>
      <c r="B57" s="1"/>
      <c r="C57" s="23"/>
      <c r="D57" s="23"/>
      <c r="E57" s="1"/>
      <c r="F57" s="1"/>
      <c r="G57" s="1"/>
      <c r="H57" s="1"/>
      <c r="I57" s="1"/>
    </row>
    <row r="58" spans="1:9">
      <c r="A58" s="1"/>
      <c r="B58" s="1"/>
      <c r="C58" s="23"/>
      <c r="D58" s="23"/>
      <c r="E58" s="1"/>
      <c r="F58" s="1"/>
      <c r="G58" s="1"/>
      <c r="H58" s="1"/>
      <c r="I58" s="1"/>
    </row>
    <row r="59" spans="1:9">
      <c r="A59" s="1"/>
      <c r="B59" s="1"/>
      <c r="C59" s="23"/>
      <c r="D59" s="23"/>
      <c r="E59" s="1"/>
      <c r="F59" s="1"/>
      <c r="G59" s="1"/>
      <c r="H59" s="1"/>
      <c r="I59" s="1"/>
    </row>
    <row r="60" spans="1:9">
      <c r="A60" s="1"/>
      <c r="B60" s="1"/>
      <c r="C60" s="23"/>
      <c r="D60" s="23"/>
      <c r="E60" s="1"/>
      <c r="F60" s="1"/>
      <c r="G60" s="1"/>
      <c r="H60" s="1"/>
      <c r="I60" s="1"/>
    </row>
    <row r="61" spans="1:9">
      <c r="A61" s="1"/>
      <c r="B61" s="1"/>
      <c r="C61" s="23"/>
      <c r="D61" s="23"/>
      <c r="E61" s="1"/>
      <c r="F61" s="1"/>
      <c r="G61" s="1"/>
      <c r="H61" s="1"/>
      <c r="I61" s="1"/>
    </row>
    <row r="62" spans="1:9">
      <c r="A62" s="1"/>
      <c r="B62" s="1"/>
      <c r="C62" s="23"/>
      <c r="D62" s="23"/>
      <c r="E62" s="1"/>
      <c r="F62" s="1"/>
      <c r="G62" s="1"/>
      <c r="H62" s="1"/>
      <c r="I62" s="1"/>
    </row>
    <row r="63" spans="1:9">
      <c r="A63" s="1"/>
      <c r="B63" s="1"/>
      <c r="C63" s="23"/>
      <c r="D63" s="23"/>
      <c r="E63" s="1"/>
      <c r="F63" s="1"/>
      <c r="G63" s="1"/>
      <c r="H63" s="1"/>
      <c r="I63" s="1"/>
    </row>
    <row r="64" spans="1:9">
      <c r="A64" s="1"/>
      <c r="B64" s="1"/>
      <c r="C64" s="23"/>
      <c r="D64" s="23"/>
      <c r="E64" s="1"/>
      <c r="F64" s="1"/>
      <c r="G64" s="1"/>
      <c r="H64" s="1"/>
      <c r="I64" s="1"/>
    </row>
    <row r="65" spans="1:9">
      <c r="A65" s="1"/>
      <c r="B65" s="1"/>
      <c r="C65" s="23"/>
      <c r="D65" s="23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1"/>
  <sheetViews>
    <sheetView topLeftCell="A2" zoomScale="80" zoomScaleNormal="80" workbookViewId="0">
      <selection activeCell="D30" sqref="D30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8" max="8" width="18.140625" customWidth="1"/>
  </cols>
  <sheetData>
    <row r="1" spans="1:13">
      <c r="A1" s="1"/>
      <c r="B1" s="1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3"/>
      <c r="C2" s="4"/>
      <c r="D2" s="4"/>
      <c r="E2" s="1"/>
      <c r="F2" s="1"/>
      <c r="G2" s="1"/>
      <c r="H2" s="1"/>
      <c r="I2" s="1"/>
    </row>
    <row r="3" spans="1:13">
      <c r="A3" s="3" t="s">
        <v>66</v>
      </c>
      <c r="B3" s="3"/>
      <c r="C3" s="4"/>
      <c r="D3" s="4"/>
      <c r="E3" s="1"/>
      <c r="F3" s="1"/>
      <c r="G3" s="1"/>
      <c r="H3" s="1"/>
      <c r="I3" s="1"/>
    </row>
    <row r="4" spans="1:13">
      <c r="A4" s="5"/>
      <c r="B4" s="1"/>
      <c r="C4" s="2"/>
      <c r="D4" s="2"/>
      <c r="E4" s="1"/>
      <c r="F4" s="1"/>
      <c r="G4" s="1"/>
      <c r="H4" s="1"/>
      <c r="I4" s="1"/>
    </row>
    <row r="5" spans="1:13" ht="13.5" customHeight="1">
      <c r="A5" s="106" t="s">
        <v>103</v>
      </c>
      <c r="B5" s="107"/>
      <c r="C5" s="107"/>
      <c r="D5" s="107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08"/>
      <c r="B6" s="107"/>
      <c r="C6" s="107"/>
      <c r="D6" s="107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2</v>
      </c>
      <c r="B7" s="53" t="s">
        <v>3</v>
      </c>
      <c r="C7" s="38" t="s">
        <v>92</v>
      </c>
      <c r="D7" s="38" t="s">
        <v>94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54" t="s">
        <v>67</v>
      </c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5"/>
      <c r="B9" s="21"/>
      <c r="C9" s="56"/>
      <c r="D9" s="56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57" t="s">
        <v>68</v>
      </c>
      <c r="B10" s="21"/>
      <c r="C10" s="58">
        <v>23396083</v>
      </c>
      <c r="D10" s="58">
        <v>25097006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59" t="s">
        <v>42</v>
      </c>
      <c r="B11" s="21"/>
      <c r="C11" s="58"/>
      <c r="D11" s="58"/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59" t="s">
        <v>69</v>
      </c>
      <c r="B12" s="60"/>
      <c r="C12" s="58"/>
      <c r="D12" s="58">
        <v>364314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59" t="s">
        <v>70</v>
      </c>
      <c r="B13" s="60"/>
      <c r="C13" s="58">
        <v>-22079908</v>
      </c>
      <c r="D13" s="58">
        <v>-23925271.217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59" t="s">
        <v>101</v>
      </c>
      <c r="B14" s="60"/>
      <c r="C14" s="58">
        <v>-686481</v>
      </c>
      <c r="D14" s="58">
        <v>-654156</v>
      </c>
      <c r="E14" s="1"/>
      <c r="F14" s="1"/>
      <c r="G14" s="1"/>
      <c r="H14" s="61"/>
      <c r="I14" s="1"/>
      <c r="J14" s="1"/>
      <c r="K14" s="1"/>
      <c r="L14" s="1"/>
      <c r="M14" s="1"/>
    </row>
    <row r="15" spans="1:13" ht="20.25" customHeight="1">
      <c r="A15" s="59" t="s">
        <v>105</v>
      </c>
      <c r="B15" s="60"/>
      <c r="C15" s="58">
        <v>-254142</v>
      </c>
      <c r="D15" s="58">
        <v>-283230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59" t="s">
        <v>71</v>
      </c>
      <c r="B16" s="60"/>
      <c r="C16" s="58">
        <v>-287995</v>
      </c>
      <c r="D16" s="58">
        <v>-622216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s="99" customFormat="1" ht="24" customHeight="1">
      <c r="A17" s="59" t="s">
        <v>75</v>
      </c>
      <c r="B17" s="60"/>
      <c r="C17" s="58"/>
      <c r="D17" s="58">
        <v>755146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62" t="s">
        <v>72</v>
      </c>
      <c r="B18" s="63"/>
      <c r="C18" s="64">
        <f>SUM(C10:C16)</f>
        <v>87557</v>
      </c>
      <c r="D18" s="64">
        <f>SUM(D10:D17)</f>
        <v>731592.78299999982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65"/>
      <c r="B19" s="37"/>
      <c r="C19" s="66"/>
      <c r="D19" s="66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67" t="s">
        <v>73</v>
      </c>
      <c r="B20" s="21"/>
      <c r="C20" s="56"/>
      <c r="D20" s="58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59" t="s">
        <v>69</v>
      </c>
      <c r="B21" s="21"/>
      <c r="C21" s="58"/>
      <c r="D21" s="58"/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59" t="s">
        <v>74</v>
      </c>
      <c r="B22" s="60"/>
      <c r="C22" s="58"/>
      <c r="D22" s="58"/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59" t="s">
        <v>75</v>
      </c>
      <c r="B23" s="60"/>
      <c r="C23" s="100">
        <v>-114173</v>
      </c>
      <c r="D23" s="100">
        <v>-2560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62" t="s">
        <v>76</v>
      </c>
      <c r="B24" s="63"/>
      <c r="C24" s="101">
        <f>SUM(C21:C23)</f>
        <v>-114173</v>
      </c>
      <c r="D24" s="101">
        <f>SUM(D21:D23)</f>
        <v>-2560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67" t="s">
        <v>77</v>
      </c>
      <c r="B25" s="21"/>
      <c r="C25" s="102"/>
      <c r="D25" s="10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59" t="s">
        <v>78</v>
      </c>
      <c r="B26" s="21"/>
      <c r="C26" s="100">
        <v>9223424</v>
      </c>
      <c r="D26" s="100">
        <v>7928775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59" t="s">
        <v>79</v>
      </c>
      <c r="B27" s="21"/>
      <c r="C27" s="100">
        <v>-5417229</v>
      </c>
      <c r="D27" s="100">
        <v>-7309352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62" t="s">
        <v>80</v>
      </c>
      <c r="B28" s="69"/>
      <c r="C28" s="68">
        <f>SUM(C25:C27)</f>
        <v>3806195</v>
      </c>
      <c r="D28" s="68">
        <f>SUM(D25:D27)</f>
        <v>619423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62" t="s">
        <v>81</v>
      </c>
      <c r="B29" s="63"/>
      <c r="C29" s="64">
        <f>C18+C24+C28</f>
        <v>3779579</v>
      </c>
      <c r="D29" s="64">
        <f>D18+D24+D28</f>
        <v>1348455.7829999998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62" t="s">
        <v>82</v>
      </c>
      <c r="B30" s="63"/>
      <c r="C30" s="103">
        <f>FP!D31</f>
        <v>2642629</v>
      </c>
      <c r="D30" s="70">
        <v>1085859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62" t="s">
        <v>83</v>
      </c>
      <c r="B31" s="69"/>
      <c r="C31" s="68">
        <f>C30+C29</f>
        <v>6422208</v>
      </c>
      <c r="D31" s="68">
        <f>D30+D29</f>
        <v>2434314.7829999998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71"/>
      <c r="B32" s="21"/>
      <c r="C32" s="56"/>
      <c r="D32" s="56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72" t="s">
        <v>84</v>
      </c>
      <c r="B33" s="73"/>
      <c r="C33" s="74">
        <v>4888081</v>
      </c>
      <c r="D33" s="74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75">
        <f>C31-6422208</f>
        <v>0</v>
      </c>
      <c r="D34" s="75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95" t="s">
        <v>97</v>
      </c>
      <c r="B35" s="1"/>
      <c r="C35" s="95" t="s">
        <v>98</v>
      </c>
      <c r="D35" s="75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95" t="s">
        <v>99</v>
      </c>
      <c r="B36" s="1"/>
      <c r="C36" s="95" t="s">
        <v>100</v>
      </c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2"/>
      <c r="D37" s="75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75">
        <f>FP!C31-'CF Прямой метод'!C31</f>
        <v>0</v>
      </c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75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2"/>
  <sheetViews>
    <sheetView tabSelected="1" zoomScale="80" zoomScaleNormal="80" workbookViewId="0">
      <selection activeCell="A20" sqref="A20"/>
    </sheetView>
  </sheetViews>
  <sheetFormatPr defaultRowHeight="15"/>
  <cols>
    <col min="1" max="1" width="46" customWidth="1"/>
    <col min="2" max="2" width="12.140625" customWidth="1"/>
    <col min="3" max="3" width="16.85546875" customWidth="1"/>
    <col min="4" max="4" width="14.85546875" customWidth="1"/>
    <col min="5" max="5" width="15.7109375" customWidth="1"/>
  </cols>
  <sheetData>
    <row r="1" spans="1:30" ht="15.75">
      <c r="A1" s="3" t="s">
        <v>0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.75">
      <c r="A2" s="78"/>
      <c r="B2" s="76"/>
      <c r="C2" s="76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15.75">
      <c r="A3" s="106" t="s">
        <v>85</v>
      </c>
      <c r="B3" s="107"/>
      <c r="C3" s="107"/>
      <c r="D3" s="107"/>
      <c r="E3" s="10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15.75">
      <c r="A4" s="106" t="s">
        <v>104</v>
      </c>
      <c r="B4" s="107"/>
      <c r="C4" s="107"/>
      <c r="D4" s="107"/>
      <c r="E4" s="10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ht="15.75">
      <c r="A5" s="78"/>
      <c r="B5" s="76"/>
      <c r="C5" s="76"/>
      <c r="D5" s="76"/>
      <c r="E5" s="76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23.25">
      <c r="A6" s="6" t="s">
        <v>2</v>
      </c>
      <c r="B6" s="79" t="s">
        <v>86</v>
      </c>
      <c r="C6" s="79" t="s">
        <v>29</v>
      </c>
      <c r="D6" s="79" t="s">
        <v>31</v>
      </c>
      <c r="E6" s="79" t="s">
        <v>32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15.75">
      <c r="A7" s="80" t="s">
        <v>91</v>
      </c>
      <c r="B7" s="109">
        <v>685499</v>
      </c>
      <c r="C7" s="109">
        <v>7525867</v>
      </c>
      <c r="D7" s="109">
        <v>239583</v>
      </c>
      <c r="E7" s="109">
        <f>B7+C7+D7</f>
        <v>8450949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8.25" customHeight="1">
      <c r="A8" s="82"/>
      <c r="B8" s="110"/>
      <c r="C8" s="110"/>
      <c r="D8" s="110"/>
      <c r="E8" s="11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6.75" customHeight="1">
      <c r="A9" s="84"/>
      <c r="B9" s="111"/>
      <c r="C9" s="111"/>
      <c r="D9" s="111"/>
      <c r="E9" s="111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29.25" customHeight="1">
      <c r="A10" s="85" t="s">
        <v>87</v>
      </c>
      <c r="B10" s="112"/>
      <c r="C10" s="112">
        <v>506710</v>
      </c>
      <c r="D10" s="112">
        <v>4736</v>
      </c>
      <c r="E10" s="112">
        <f>B10+C10+D10</f>
        <v>511446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15.75">
      <c r="A11" s="85" t="s">
        <v>88</v>
      </c>
      <c r="B11" s="86"/>
      <c r="C11" s="87" t="s">
        <v>89</v>
      </c>
      <c r="D11" s="86"/>
      <c r="E11" s="8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15.75">
      <c r="A12" s="80" t="s">
        <v>90</v>
      </c>
      <c r="B12" s="81"/>
      <c r="C12" s="86">
        <f>C10</f>
        <v>506710</v>
      </c>
      <c r="D12" s="86"/>
      <c r="E12" s="86">
        <f>B12+C12+D12</f>
        <v>506710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1:30" ht="15.75">
      <c r="A13" s="80" t="s">
        <v>95</v>
      </c>
      <c r="B13" s="81">
        <f>SUM(B7:B11)</f>
        <v>685499</v>
      </c>
      <c r="C13" s="81">
        <f>SUM(C7:C11)</f>
        <v>8032577</v>
      </c>
      <c r="D13" s="81">
        <f>SUM(D7:D11)</f>
        <v>244319</v>
      </c>
      <c r="E13" s="81">
        <f>SUM(E7:E11)</f>
        <v>8962395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11.25" customHeight="1">
      <c r="A14" s="82"/>
      <c r="B14" s="83"/>
      <c r="C14" s="83"/>
      <c r="D14" s="83"/>
      <c r="E14" s="83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</row>
    <row r="15" spans="1:30" ht="15.75">
      <c r="A15" s="88" t="s">
        <v>96</v>
      </c>
      <c r="B15" s="89"/>
      <c r="C15" s="89"/>
      <c r="D15" s="89"/>
      <c r="E15" s="89">
        <f>B15+C15+D15</f>
        <v>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0" ht="25.5" customHeight="1">
      <c r="A16" s="85" t="s">
        <v>87</v>
      </c>
      <c r="B16" s="86">
        <v>685499</v>
      </c>
      <c r="C16" s="86">
        <f>FP!D55</f>
        <v>10127088</v>
      </c>
      <c r="D16" s="86">
        <f>FP!D61</f>
        <v>274147</v>
      </c>
      <c r="E16" s="86">
        <f>B16+C16+D16</f>
        <v>11086734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ht="21.75" customHeight="1">
      <c r="A17" s="85" t="s">
        <v>88</v>
      </c>
      <c r="B17" s="86">
        <v>0</v>
      </c>
      <c r="C17" s="86">
        <f>IS!C33</f>
        <v>1553834</v>
      </c>
      <c r="D17" s="86"/>
      <c r="E17" s="86">
        <f>B17+C17+D17</f>
        <v>1553834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1:30" ht="19.5" customHeight="1">
      <c r="A18" s="80" t="s">
        <v>90</v>
      </c>
      <c r="B18" s="86"/>
      <c r="C18" s="86">
        <f>C17</f>
        <v>1553834</v>
      </c>
      <c r="D18" s="86"/>
      <c r="E18" s="86">
        <f>B18+C18+D18</f>
        <v>1553834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ht="3.75" customHeight="1">
      <c r="A19" s="90"/>
      <c r="B19" s="91"/>
      <c r="C19" s="91"/>
      <c r="D19" s="91"/>
      <c r="E19" s="9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ht="32.25" customHeight="1">
      <c r="A20" s="80" t="s">
        <v>106</v>
      </c>
      <c r="B20" s="81">
        <f>SUM(B15:B17)</f>
        <v>685499</v>
      </c>
      <c r="C20" s="81">
        <f>SUM(C15:C17)</f>
        <v>11680922</v>
      </c>
      <c r="D20" s="81">
        <f>SUM(D15:D17)</f>
        <v>274147</v>
      </c>
      <c r="E20" s="81">
        <f>SUM(E15:E17)</f>
        <v>12640568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ht="15.75">
      <c r="A21" s="77"/>
      <c r="B21" s="92"/>
      <c r="C21" s="92"/>
      <c r="D21" s="92"/>
      <c r="E21" s="92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30" ht="15.75">
      <c r="A22" s="77"/>
      <c r="B22" s="92"/>
      <c r="C22" s="92"/>
      <c r="D22" s="92"/>
      <c r="E22" s="92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30" ht="15.75">
      <c r="A23" s="95" t="s">
        <v>97</v>
      </c>
      <c r="B23" s="1"/>
      <c r="C23" s="95" t="s">
        <v>98</v>
      </c>
      <c r="D23" s="92"/>
      <c r="E23" s="92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30" ht="15.75">
      <c r="A24" s="95" t="s">
        <v>99</v>
      </c>
      <c r="B24" s="1"/>
      <c r="C24" s="95" t="s">
        <v>100</v>
      </c>
      <c r="D24" s="92"/>
      <c r="E24" s="92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30" ht="15.75">
      <c r="A25" s="77"/>
      <c r="B25" s="92"/>
      <c r="C25" s="92"/>
      <c r="D25" s="92"/>
      <c r="E25" s="92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30" ht="15.75">
      <c r="A26" s="77"/>
      <c r="B26" s="92"/>
      <c r="C26" s="92"/>
      <c r="D26" s="92"/>
      <c r="E26" s="92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30" ht="15.75">
      <c r="A27" s="77"/>
      <c r="B27" s="92"/>
      <c r="C27" s="92"/>
      <c r="D27" s="92"/>
      <c r="E27" s="92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30" ht="15.75">
      <c r="A28" s="77"/>
      <c r="B28" s="92"/>
      <c r="C28" s="92"/>
      <c r="D28" s="92"/>
      <c r="E28" s="9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30" ht="15.75">
      <c r="A29" s="77"/>
      <c r="B29" s="92"/>
      <c r="C29" s="92"/>
      <c r="D29" s="92"/>
      <c r="E29" s="92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30" ht="15.75">
      <c r="A30" s="77"/>
      <c r="B30" s="92"/>
      <c r="C30" s="92"/>
      <c r="D30" s="92"/>
      <c r="E30" s="92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30" ht="15.75">
      <c r="A31" s="77"/>
      <c r="B31" s="92"/>
      <c r="C31" s="92"/>
      <c r="D31" s="92"/>
      <c r="E31" s="92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30" ht="15.75">
      <c r="A32" s="77"/>
      <c r="B32" s="92"/>
      <c r="C32" s="92"/>
      <c r="D32" s="92"/>
      <c r="E32" s="92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</sheetData>
  <mergeCells count="2">
    <mergeCell ref="A3:E3"/>
    <mergeCell ref="A4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Dyusekeshova Assem</cp:lastModifiedBy>
  <cp:lastPrinted>2022-06-21T17:09:47Z</cp:lastPrinted>
  <dcterms:created xsi:type="dcterms:W3CDTF">2021-11-15T15:54:02Z</dcterms:created>
  <dcterms:modified xsi:type="dcterms:W3CDTF">2022-09-29T06:41:19Z</dcterms:modified>
</cp:coreProperties>
</file>