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19260" windowHeight="5565" tabRatio="716" activeTab="3"/>
  </bookViews>
  <sheets>
    <sheet name="Конс Баланс " sheetId="1" r:id="rId1"/>
    <sheet name="Конс Прибыли-Убытки" sheetId="2" r:id="rId2"/>
    <sheet name="ОДДС конс" sheetId="3" r:id="rId3"/>
    <sheet name="Конс СК" sheetId="4" r:id="rId4"/>
  </sheets>
  <definedNames/>
  <calcPr fullCalcOnLoad="1"/>
</workbook>
</file>

<file path=xl/sharedStrings.xml><?xml version="1.0" encoding="utf-8"?>
<sst xmlns="http://schemas.openxmlformats.org/spreadsheetml/2006/main" count="166" uniqueCount="133">
  <si>
    <t>АКТИВЫ</t>
  </si>
  <si>
    <t>Денежные средства и их эквиваленты</t>
  </si>
  <si>
    <t>Счета и вклады в банках и других финансовых институтах</t>
  </si>
  <si>
    <t>Дебиторская задолженность по сделкам "Обратного репо"</t>
  </si>
  <si>
    <t>Займы, выданные клиентам</t>
  </si>
  <si>
    <t>Финансовые активы, имеющиеся в наличии для продажи</t>
  </si>
  <si>
    <t>Инвестиции, удерживаемые до срока погашения</t>
  </si>
  <si>
    <t>Основные средства и нематериальные активы</t>
  </si>
  <si>
    <t>Текущий налоговый актив</t>
  </si>
  <si>
    <t xml:space="preserve">Прочие активы </t>
  </si>
  <si>
    <t>Отложенный налоговый актив</t>
  </si>
  <si>
    <t>Производные финансовые инструменты</t>
  </si>
  <si>
    <t>ИТОГО АКТИВОВ</t>
  </si>
  <si>
    <t>Текущие счета и вклады клиентов</t>
  </si>
  <si>
    <t>Займы от Правительства Республики Казахстан</t>
  </si>
  <si>
    <t>Выпущенные долговые ценные бумаги</t>
  </si>
  <si>
    <t>Субординированный долг</t>
  </si>
  <si>
    <t>Прочие обязательства</t>
  </si>
  <si>
    <t>Акционерный капитал</t>
  </si>
  <si>
    <t>Резервный капитал</t>
  </si>
  <si>
    <t>Итого капитала</t>
  </si>
  <si>
    <t>ИТОГО ОБЯЗАТЕЛЬСТВ И КАПИТАЛА</t>
  </si>
  <si>
    <t>Процентные доходы</t>
  </si>
  <si>
    <t>Процентные расходы</t>
  </si>
  <si>
    <t>Чистый процентный доход</t>
  </si>
  <si>
    <t xml:space="preserve">Комиссионные доходы </t>
  </si>
  <si>
    <t xml:space="preserve">Комиссионные расходы  </t>
  </si>
  <si>
    <t>Чистый комиссионный доход/(расход)</t>
  </si>
  <si>
    <t>Доход от выкупа долговых ценных бумаг</t>
  </si>
  <si>
    <t>Операционная прибыль</t>
  </si>
  <si>
    <t>Общие административные расходы</t>
  </si>
  <si>
    <t>Прочий совокупный доход:</t>
  </si>
  <si>
    <t>Чистое изменение справедливой стоимости активов, имеющихся в наличии для продажи</t>
  </si>
  <si>
    <t>Дебиторская задолженность по договорам финансовой аренды</t>
  </si>
  <si>
    <t>Кредиторская задолженность по сделкам "РЕПО"</t>
  </si>
  <si>
    <t>(тыс. тенге)</t>
  </si>
  <si>
    <t>Резерв хеджирования</t>
  </si>
  <si>
    <t>Резерв по переоценке активов, имеющихся в наличии для продажи</t>
  </si>
  <si>
    <t>Нераспреде-ленная прибыль</t>
  </si>
  <si>
    <t>Прибыль за период</t>
  </si>
  <si>
    <t>Чистое изменение справедливой стоимости активов, имеющихся в наличии для продажи, перенесенное в состав прибыли или убытка</t>
  </si>
  <si>
    <t>Прочие распределения</t>
  </si>
  <si>
    <t>Остаток на 01 января 2012 г.</t>
  </si>
  <si>
    <t>Итого совокупного дохода за период</t>
  </si>
  <si>
    <t>Акции выпущенные</t>
  </si>
  <si>
    <t>Председатель Правления</t>
  </si>
  <si>
    <t>Кусаинов Н.Ж.</t>
  </si>
  <si>
    <t>(в тысячах тенге)</t>
  </si>
  <si>
    <t xml:space="preserve">ОБЯЗАТЕЛЬСТВА </t>
  </si>
  <si>
    <t>Займы банков и других финансовых институтов</t>
  </si>
  <si>
    <t xml:space="preserve">Государственные субсидии </t>
  </si>
  <si>
    <t>ИТОГО ОБЯЗАТЕЛЬСТВ</t>
  </si>
  <si>
    <t>КАПИТАЛ</t>
  </si>
  <si>
    <t>Накопленные убытки</t>
  </si>
  <si>
    <t>ИТОГО КАПИТАЛА</t>
  </si>
  <si>
    <t>Прибыль до налогообложения</t>
  </si>
  <si>
    <t xml:space="preserve">Чистое изменение справедливой стоимости активов, имеющихся в наличии для продажи </t>
  </si>
  <si>
    <t>Чистое изменение справедливой стоимости активов, имеющихся в наличии для продажи, отраженное в составе прибыли или убытка</t>
  </si>
  <si>
    <t>Чистый (убыток)/доход от операций с производными финансовыми инструментами</t>
  </si>
  <si>
    <t>Дебиторская задолженность по финансовой аренде</t>
  </si>
  <si>
    <t>Авансы по договорам финансовой аренды</t>
  </si>
  <si>
    <t>Активы, подлежащие переводу по договорам финансовой аренды</t>
  </si>
  <si>
    <t>ДВИЖЕНИЕ ДЕНЕЖНЫХ СРЕДСТВ ОТ ОПЕРАЦИОННОЙ ДЕЯТЕЛЬНОСТИ</t>
  </si>
  <si>
    <t xml:space="preserve">Процентные доходы </t>
  </si>
  <si>
    <t xml:space="preserve">Процентные расходы </t>
  </si>
  <si>
    <t>Комиссионные доходы</t>
  </si>
  <si>
    <t xml:space="preserve">Комиссионные расходы </t>
  </si>
  <si>
    <t xml:space="preserve">Общие и административные расходы </t>
  </si>
  <si>
    <t xml:space="preserve">(Увеличение)/уменьшение операционных активов </t>
  </si>
  <si>
    <t xml:space="preserve">Займы, выданные клиентам  </t>
  </si>
  <si>
    <t xml:space="preserve">Производные финансовые инструменты </t>
  </si>
  <si>
    <t>Увеличение/(уменьшение) операционных обязательств</t>
  </si>
  <si>
    <t>Займы от банков и прочих финансовых институтов</t>
  </si>
  <si>
    <t>Чистое выбытие денежных средств от операционной деятельности до уплаты налогов</t>
  </si>
  <si>
    <t xml:space="preserve">Подоходный налог уплаченный </t>
  </si>
  <si>
    <t>Движение денежных средств от операционной деятельности</t>
  </si>
  <si>
    <t xml:space="preserve">ДВИЖЕНИЕ ДЕНЕЖНЫХ СРЕДСТВ ОТ ИНВЕСТИЦИОННОЙ ДЕЯТЕЛЬНОСТИ </t>
  </si>
  <si>
    <t xml:space="preserve">Приобретение основных средств и нематериальных активов </t>
  </si>
  <si>
    <t>Приобретение инвестиций, удерживаемых до срока погашения</t>
  </si>
  <si>
    <t xml:space="preserve">Приобретение активов, имеющихся в наличии для продажи </t>
  </si>
  <si>
    <t xml:space="preserve">Выбытие и погашение активов, имеющихся в наличии для продажи  </t>
  </si>
  <si>
    <t>Движение денежных средств от инвестиционной деятельности</t>
  </si>
  <si>
    <t xml:space="preserve">ДВИЖЕНИЕ ДЕНЕЖНЫХ СРЕДСТВ ОТ ФИНАНСОВОЙ ДЕЯТЕЛЬНОСТИ </t>
  </si>
  <si>
    <t>Поступления от размещения долговых ценных бумаг</t>
  </si>
  <si>
    <t>Выкуп и изменения в выпущенных долговых ценных бумагах</t>
  </si>
  <si>
    <t>Поступления от размещения субординированного долга</t>
  </si>
  <si>
    <t xml:space="preserve">Движение денежных средств от финансовой деятельности </t>
  </si>
  <si>
    <t xml:space="preserve">Чистое использование денежных средств и их эквивалентов </t>
  </si>
  <si>
    <t xml:space="preserve">Влияние изменений валютных курсов на денежные средства и их эквиваленты </t>
  </si>
  <si>
    <t>Денежные средства и их эквиваленты на начало периода</t>
  </si>
  <si>
    <t>Денежные средства и их эквиваленты на конец периода</t>
  </si>
  <si>
    <t>Примечание</t>
  </si>
  <si>
    <t>Консолидированный промежуточный отчет о финансовом положении</t>
  </si>
  <si>
    <t>Консолидированный промежуточный отчет о совокупном доходе</t>
  </si>
  <si>
    <t>Консолидированный промежуточный отчет о движении денежных средств</t>
  </si>
  <si>
    <t>Консолидированный промежуточный отчет об изменениях в капитале</t>
  </si>
  <si>
    <t>Остаток на 30 сентября 2012 г.</t>
  </si>
  <si>
    <t>Балансовая стоимость одной простой акции</t>
  </si>
  <si>
    <t>Базовая</t>
  </si>
  <si>
    <t>Разводненная</t>
  </si>
  <si>
    <t>Прибыль на одну акцию:</t>
  </si>
  <si>
    <t>Чистый нереализованный убыток от операций с инструментами хеджирования</t>
  </si>
  <si>
    <t xml:space="preserve"> </t>
  </si>
  <si>
    <t>31.12.2012 г.</t>
  </si>
  <si>
    <t>Остаток на 01 января 2013 г.</t>
  </si>
  <si>
    <t>Прибыль за год</t>
  </si>
  <si>
    <t>Итого прочего совокупного дохода</t>
  </si>
  <si>
    <t>Кредиторская задолженность по сделкам "Репо"</t>
  </si>
  <si>
    <t xml:space="preserve"> АО "Банк Развития Казахстана" за период, закончившийся 30 сентября 2013 года (неаудированный)</t>
  </si>
  <si>
    <t>Чистый реализованный доход от операций с активами, имеющимися в наличии для продажи</t>
  </si>
  <si>
    <t xml:space="preserve"> АО "Банк Развития Казахстана" за девять месяцев, закончившиеся 30 сентября 2013 года (неаудированный)</t>
  </si>
  <si>
    <t>Остаток на 30 сентября 2013 г.</t>
  </si>
  <si>
    <t>30.09.2013 г.</t>
  </si>
  <si>
    <t>Займы от ФНБ "Самрук-Казына"</t>
  </si>
  <si>
    <t>8,74</t>
  </si>
  <si>
    <t>30.09.2013г.</t>
  </si>
  <si>
    <t xml:space="preserve"> 30.09.2012г.</t>
  </si>
  <si>
    <t xml:space="preserve"> АО "Банк Развития Казахстана"  по состоянию на 30 сентября 2013 года (неаудированный)</t>
  </si>
  <si>
    <t>Чистый доход/(убыток) от операций с иностранной валютой</t>
  </si>
  <si>
    <t>Прочие доходы/(расходы), нетто</t>
  </si>
  <si>
    <t xml:space="preserve">Расход по подоходному налогу  </t>
  </si>
  <si>
    <t>Прочий совокупный (убыток)/доход за период</t>
  </si>
  <si>
    <t>Итого совокупный доход за период</t>
  </si>
  <si>
    <t>Дебиторская задолженность по сделкам "обратного РЕПО"</t>
  </si>
  <si>
    <t>Поступления от размещения акций</t>
  </si>
  <si>
    <t xml:space="preserve">Чистые выплаты по операциям с иностранной валютой </t>
  </si>
  <si>
    <t>Чистые поступления от операций с производными финансовыми инструментами</t>
  </si>
  <si>
    <t xml:space="preserve">Прочий доход/расход, нетто </t>
  </si>
  <si>
    <t>Заместитель Главного бухгалтера</t>
  </si>
  <si>
    <t>Жаксыбаева Г.Ш.</t>
  </si>
  <si>
    <t>(Начисление)/восстановление резерва от обесценения</t>
  </si>
  <si>
    <t>Чистый нереализованный убыток от операций с инструментами хеджирования, включая налоги в сумме 40,813 тысяч тенге</t>
  </si>
  <si>
    <t>Чистый нереализованный убыток от операций с инструментами хеджирования, включая налоги в сумме 18,383 тысяч тенге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</si>
</sst>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_);\(0\)"/>
    <numFmt numFmtId="169" formatCode="_-* #,##0.00_-;\-* #,##0.00_-;_-* &quot;-&quot;??_-;_-@_-"/>
    <numFmt numFmtId="170" formatCode="_(* #,##0_);_(* \(#,##0\);_(* &quot;-&quot;??_);_(@_)"/>
    <numFmt numFmtId="171" formatCode="* #,##0_);* \(#,##0\);&quot;-&quot;??_);@"/>
    <numFmt numFmtId="172" formatCode="#,##0_);\(#,##0\)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Courier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10"/>
      <name val="Arial Cyr"/>
      <family val="0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FF0000"/>
      <name val="Arial Cyr"/>
      <family val="0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1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31" borderId="8" applyNumberFormat="0" applyFont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4" fillId="0" borderId="0" xfId="93" applyFont="1">
      <alignment/>
      <protection/>
    </xf>
    <xf numFmtId="0" fontId="6" fillId="0" borderId="0" xfId="95" applyFont="1" applyAlignment="1">
      <alignment horizontal="right"/>
      <protection/>
    </xf>
    <xf numFmtId="0" fontId="4" fillId="0" borderId="0" xfId="93" applyFont="1" applyAlignment="1">
      <alignment wrapText="1"/>
      <protection/>
    </xf>
    <xf numFmtId="0" fontId="6" fillId="0" borderId="0" xfId="93" applyFont="1" applyBorder="1" applyAlignment="1">
      <alignment horizontal="center" wrapText="1"/>
      <protection/>
    </xf>
    <xf numFmtId="0" fontId="6" fillId="0" borderId="0" xfId="92" applyFont="1" applyAlignment="1">
      <alignment wrapText="1"/>
      <protection/>
    </xf>
    <xf numFmtId="0" fontId="6" fillId="0" borderId="0" xfId="93" applyFont="1" applyAlignment="1">
      <alignment wrapText="1"/>
      <protection/>
    </xf>
    <xf numFmtId="0" fontId="6" fillId="33" borderId="0" xfId="93" applyFont="1" applyFill="1" applyAlignment="1">
      <alignment wrapText="1"/>
      <protection/>
    </xf>
    <xf numFmtId="0" fontId="4" fillId="33" borderId="0" xfId="93" applyFont="1" applyFill="1">
      <alignment/>
      <protection/>
    </xf>
    <xf numFmtId="37" fontId="4" fillId="0" borderId="0" xfId="93" applyNumberFormat="1" applyFont="1">
      <alignment/>
      <protection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justify"/>
    </xf>
    <xf numFmtId="0" fontId="6" fillId="0" borderId="0" xfId="0" applyFont="1" applyAlignment="1">
      <alignment horizontal="right"/>
    </xf>
    <xf numFmtId="14" fontId="6" fillId="0" borderId="0" xfId="0" applyNumberFormat="1" applyFont="1" applyAlignment="1">
      <alignment horizontal="right" vertical="center" wrapText="1"/>
    </xf>
    <xf numFmtId="171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2" fillId="0" borderId="10" xfId="0" applyNumberFormat="1" applyFont="1" applyFill="1" applyBorder="1" applyAlignment="1" applyProtection="1">
      <alignment wrapText="1"/>
      <protection/>
    </xf>
    <xf numFmtId="171" fontId="2" fillId="0" borderId="10" xfId="0" applyNumberFormat="1" applyFont="1" applyFill="1" applyBorder="1" applyAlignment="1" applyProtection="1">
      <alignment horizontal="right"/>
      <protection/>
    </xf>
    <xf numFmtId="171" fontId="6" fillId="0" borderId="10" xfId="0" applyNumberFormat="1" applyFont="1" applyFill="1" applyBorder="1" applyAlignment="1" applyProtection="1">
      <alignment horizontal="right"/>
      <protection/>
    </xf>
    <xf numFmtId="0" fontId="6" fillId="0" borderId="0" xfId="0" applyFont="1" applyAlignment="1">
      <alignment/>
    </xf>
    <xf numFmtId="171" fontId="4" fillId="0" borderId="0" xfId="0" applyNumberFormat="1" applyFont="1" applyFill="1" applyBorder="1" applyAlignment="1" applyProtection="1">
      <alignment horizontal="right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171" fontId="2" fillId="0" borderId="11" xfId="0" applyNumberFormat="1" applyFont="1" applyFill="1" applyBorder="1" applyAlignment="1" applyProtection="1">
      <alignment horizontal="right"/>
      <protection/>
    </xf>
    <xf numFmtId="171" fontId="6" fillId="0" borderId="11" xfId="0" applyNumberFormat="1" applyFont="1" applyFill="1" applyBorder="1" applyAlignment="1" applyProtection="1">
      <alignment horizontal="right"/>
      <protection/>
    </xf>
    <xf numFmtId="0" fontId="6" fillId="0" borderId="0" xfId="0" applyFont="1" applyAlignment="1">
      <alignment vertical="top" wrapText="1"/>
    </xf>
    <xf numFmtId="171" fontId="7" fillId="0" borderId="0" xfId="0" applyNumberFormat="1" applyFont="1" applyAlignment="1">
      <alignment/>
    </xf>
    <xf numFmtId="171" fontId="3" fillId="0" borderId="0" xfId="0" applyNumberFormat="1" applyFont="1" applyFill="1" applyBorder="1" applyAlignment="1" applyProtection="1">
      <alignment horizontal="right"/>
      <protection/>
    </xf>
    <xf numFmtId="0" fontId="6" fillId="0" borderId="11" xfId="0" applyFont="1" applyBorder="1" applyAlignment="1">
      <alignment vertical="top" wrapText="1"/>
    </xf>
    <xf numFmtId="0" fontId="6" fillId="0" borderId="0" xfId="94" applyFont="1">
      <alignment/>
      <protection/>
    </xf>
    <xf numFmtId="3" fontId="6" fillId="0" borderId="0" xfId="94" applyNumberFormat="1" applyFont="1">
      <alignment/>
      <protection/>
    </xf>
    <xf numFmtId="0" fontId="4" fillId="0" borderId="0" xfId="94" applyFont="1">
      <alignment/>
      <protection/>
    </xf>
    <xf numFmtId="0" fontId="6" fillId="0" borderId="0" xfId="0" applyFont="1" applyAlignment="1">
      <alignment horizontal="center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171" fontId="3" fillId="0" borderId="12" xfId="0" applyNumberFormat="1" applyFont="1" applyFill="1" applyBorder="1" applyAlignment="1" applyProtection="1">
      <alignment horizontal="right"/>
      <protection/>
    </xf>
    <xf numFmtId="171" fontId="4" fillId="0" borderId="12" xfId="0" applyNumberFormat="1" applyFont="1" applyFill="1" applyBorder="1" applyAlignment="1" applyProtection="1">
      <alignment horizontal="right"/>
      <protection/>
    </xf>
    <xf numFmtId="171" fontId="2" fillId="0" borderId="13" xfId="0" applyNumberFormat="1" applyFont="1" applyFill="1" applyBorder="1" applyAlignment="1" applyProtection="1">
      <alignment horizontal="right"/>
      <protection/>
    </xf>
    <xf numFmtId="171" fontId="6" fillId="0" borderId="13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wrapText="1"/>
      <protection/>
    </xf>
    <xf numFmtId="0" fontId="4" fillId="0" borderId="0" xfId="0" applyNumberFormat="1" applyFont="1" applyFill="1" applyAlignment="1" applyProtection="1">
      <alignment vertical="top" wrapText="1"/>
      <protection/>
    </xf>
    <xf numFmtId="0" fontId="0" fillId="0" borderId="0" xfId="0" applyAlignment="1">
      <alignment vertical="top"/>
    </xf>
    <xf numFmtId="171" fontId="5" fillId="0" borderId="0" xfId="0" applyNumberFormat="1" applyFont="1" applyAlignment="1">
      <alignment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horizontal="right"/>
    </xf>
    <xf numFmtId="3" fontId="4" fillId="0" borderId="0" xfId="0" applyNumberFormat="1" applyFont="1" applyAlignment="1">
      <alignment horizontal="right" vertical="center"/>
    </xf>
    <xf numFmtId="171" fontId="4" fillId="0" borderId="0" xfId="0" applyNumberFormat="1" applyFont="1" applyAlignment="1">
      <alignment horizontal="right"/>
    </xf>
    <xf numFmtId="0" fontId="6" fillId="0" borderId="0" xfId="94" applyFont="1" applyAlignment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3" fontId="6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14" fontId="6" fillId="0" borderId="0" xfId="94" applyNumberFormat="1" applyFont="1" applyAlignment="1">
      <alignment horizontal="right" vertical="top" wrapText="1"/>
      <protection/>
    </xf>
    <xf numFmtId="171" fontId="3" fillId="0" borderId="0" xfId="92" applyNumberFormat="1" applyFont="1" applyFill="1" applyBorder="1" applyAlignment="1" applyProtection="1">
      <alignment horizontal="right"/>
      <protection/>
    </xf>
    <xf numFmtId="0" fontId="4" fillId="0" borderId="0" xfId="94" applyFont="1" applyAlignment="1">
      <alignment wrapText="1"/>
      <protection/>
    </xf>
    <xf numFmtId="171" fontId="3" fillId="0" borderId="12" xfId="92" applyNumberFormat="1" applyFont="1" applyFill="1" applyBorder="1" applyAlignment="1" applyProtection="1">
      <alignment horizontal="right"/>
      <protection/>
    </xf>
    <xf numFmtId="171" fontId="2" fillId="0" borderId="0" xfId="92" applyNumberFormat="1" applyFont="1" applyFill="1" applyBorder="1" applyAlignment="1" applyProtection="1">
      <alignment horizontal="right"/>
      <protection/>
    </xf>
    <xf numFmtId="0" fontId="6" fillId="0" borderId="0" xfId="94" applyFont="1" applyAlignment="1">
      <alignment wrapText="1"/>
      <protection/>
    </xf>
    <xf numFmtId="171" fontId="6" fillId="0" borderId="0" xfId="94" applyNumberFormat="1" applyFont="1" applyAlignment="1">
      <alignment wrapText="1"/>
      <protection/>
    </xf>
    <xf numFmtId="171" fontId="4" fillId="0" borderId="12" xfId="94" applyNumberFormat="1" applyFont="1" applyFill="1" applyBorder="1" applyAlignment="1" applyProtection="1">
      <alignment horizontal="right"/>
      <protection/>
    </xf>
    <xf numFmtId="171" fontId="2" fillId="0" borderId="11" xfId="92" applyNumberFormat="1" applyFont="1" applyFill="1" applyBorder="1" applyAlignment="1" applyProtection="1">
      <alignment horizontal="right"/>
      <protection/>
    </xf>
    <xf numFmtId="171" fontId="4" fillId="0" borderId="0" xfId="94" applyNumberFormat="1" applyFont="1" applyFill="1" applyAlignment="1" applyProtection="1">
      <alignment horizontal="right"/>
      <protection/>
    </xf>
    <xf numFmtId="171" fontId="4" fillId="0" borderId="0" xfId="94" applyNumberFormat="1" applyFont="1" applyFill="1" applyBorder="1" applyAlignment="1" applyProtection="1">
      <alignment horizontal="right"/>
      <protection/>
    </xf>
    <xf numFmtId="0" fontId="6" fillId="0" borderId="0" xfId="92" applyFont="1">
      <alignment/>
      <protection/>
    </xf>
    <xf numFmtId="171" fontId="2" fillId="0" borderId="10" xfId="92" applyNumberFormat="1" applyFont="1" applyFill="1" applyBorder="1" applyAlignment="1" applyProtection="1">
      <alignment horizontal="right"/>
      <protection/>
    </xf>
    <xf numFmtId="172" fontId="2" fillId="0" borderId="0" xfId="92" applyNumberFormat="1" applyFont="1" applyFill="1" applyBorder="1" applyAlignment="1" applyProtection="1">
      <alignment horizontal="right"/>
      <protection/>
    </xf>
    <xf numFmtId="171" fontId="4" fillId="0" borderId="0" xfId="94" applyNumberFormat="1" applyFont="1">
      <alignment/>
      <protection/>
    </xf>
    <xf numFmtId="0" fontId="6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94" applyFont="1" applyAlignment="1">
      <alignment horizontal="center" vertical="center"/>
      <protection/>
    </xf>
    <xf numFmtId="0" fontId="4" fillId="0" borderId="0" xfId="94" applyFont="1" applyAlignment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172" fontId="6" fillId="0" borderId="11" xfId="93" applyNumberFormat="1" applyFont="1" applyFill="1" applyBorder="1" applyAlignment="1" applyProtection="1">
      <alignment horizontal="right"/>
      <protection/>
    </xf>
    <xf numFmtId="172" fontId="4" fillId="0" borderId="0" xfId="93" applyNumberFormat="1" applyFont="1" applyFill="1" applyAlignment="1" applyProtection="1">
      <alignment horizontal="right"/>
      <protection/>
    </xf>
    <xf numFmtId="172" fontId="6" fillId="0" borderId="0" xfId="93" applyNumberFormat="1" applyFont="1" applyBorder="1" applyAlignment="1">
      <alignment horizontal="right" wrapText="1"/>
      <protection/>
    </xf>
    <xf numFmtId="172" fontId="4" fillId="0" borderId="0" xfId="93" applyNumberFormat="1" applyFont="1" applyFill="1" applyBorder="1" applyAlignment="1" applyProtection="1">
      <alignment horizontal="right"/>
      <protection/>
    </xf>
    <xf numFmtId="172" fontId="6" fillId="0" borderId="0" xfId="93" applyNumberFormat="1" applyFont="1" applyFill="1" applyBorder="1" applyAlignment="1" applyProtection="1">
      <alignment horizontal="right"/>
      <protection/>
    </xf>
    <xf numFmtId="172" fontId="4" fillId="0" borderId="11" xfId="93" applyNumberFormat="1" applyFont="1" applyFill="1" applyBorder="1" applyAlignment="1" applyProtection="1">
      <alignment horizontal="right"/>
      <protection/>
    </xf>
    <xf numFmtId="172" fontId="6" fillId="0" borderId="13" xfId="93" applyNumberFormat="1" applyFont="1" applyFill="1" applyBorder="1" applyAlignment="1" applyProtection="1">
      <alignment horizontal="right"/>
      <protection/>
    </xf>
    <xf numFmtId="0" fontId="6" fillId="0" borderId="0" xfId="0" applyFont="1" applyAlignment="1">
      <alignment vertical="center"/>
    </xf>
    <xf numFmtId="0" fontId="2" fillId="0" borderId="13" xfId="0" applyNumberFormat="1" applyFont="1" applyFill="1" applyBorder="1" applyAlignment="1" applyProtection="1">
      <alignment wrapText="1"/>
      <protection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right"/>
      <protection/>
    </xf>
    <xf numFmtId="171" fontId="4" fillId="0" borderId="0" xfId="0" applyNumberFormat="1" applyFont="1" applyFill="1" applyBorder="1" applyAlignment="1" applyProtection="1">
      <alignment horizontal="right" vertical="center"/>
      <protection/>
    </xf>
    <xf numFmtId="3" fontId="6" fillId="0" borderId="0" xfId="94" applyNumberFormat="1" applyFont="1" applyAlignment="1">
      <alignment horizontal="center"/>
      <protection/>
    </xf>
    <xf numFmtId="0" fontId="6" fillId="0" borderId="0" xfId="0" applyFont="1" applyAlignment="1">
      <alignment horizontal="right" wrapText="1"/>
    </xf>
    <xf numFmtId="0" fontId="6" fillId="0" borderId="0" xfId="0" applyFont="1" applyBorder="1" applyAlignment="1">
      <alignment horizontal="center" vertical="center" wrapText="1"/>
    </xf>
    <xf numFmtId="171" fontId="6" fillId="0" borderId="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vertical="top"/>
    </xf>
    <xf numFmtId="171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right" vertical="center" wrapText="1"/>
    </xf>
    <xf numFmtId="3" fontId="2" fillId="0" borderId="13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49" fontId="4" fillId="0" borderId="13" xfId="0" applyNumberFormat="1" applyFont="1" applyFill="1" applyBorder="1" applyAlignment="1" applyProtection="1">
      <alignment horizontal="right"/>
      <protection/>
    </xf>
    <xf numFmtId="172" fontId="6" fillId="33" borderId="10" xfId="93" applyNumberFormat="1" applyFont="1" applyFill="1" applyBorder="1" applyAlignment="1" applyProtection="1">
      <alignment horizontal="right"/>
      <protection/>
    </xf>
    <xf numFmtId="0" fontId="49" fillId="0" borderId="0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center" vertical="center"/>
    </xf>
    <xf numFmtId="0" fontId="51" fillId="0" borderId="0" xfId="0" applyNumberFormat="1" applyFont="1" applyFill="1" applyBorder="1" applyAlignment="1" applyProtection="1">
      <alignment horizontal="center" vertical="center" wrapText="1"/>
      <protection/>
    </xf>
    <xf numFmtId="0" fontId="52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justify" wrapText="1"/>
    </xf>
    <xf numFmtId="0" fontId="6" fillId="0" borderId="0" xfId="0" applyFont="1" applyAlignment="1">
      <alignment horizontal="center" vertical="justify"/>
    </xf>
    <xf numFmtId="3" fontId="6" fillId="0" borderId="0" xfId="94" applyNumberFormat="1" applyFont="1" applyAlignment="1">
      <alignment horizontal="center"/>
      <protection/>
    </xf>
    <xf numFmtId="0" fontId="6" fillId="0" borderId="0" xfId="94" applyFont="1" applyAlignment="1">
      <alignment horizontal="center" vertical="justify" wrapText="1"/>
      <protection/>
    </xf>
    <xf numFmtId="0" fontId="6" fillId="0" borderId="0" xfId="94" applyFont="1" applyAlignment="1">
      <alignment horizontal="center" vertical="justify"/>
      <protection/>
    </xf>
    <xf numFmtId="0" fontId="4" fillId="0" borderId="0" xfId="94" applyFont="1" applyAlignment="1">
      <alignment wrapText="1"/>
      <protection/>
    </xf>
    <xf numFmtId="0" fontId="6" fillId="0" borderId="0" xfId="93" applyFont="1" applyAlignment="1">
      <alignment horizontal="center" vertical="justify" wrapText="1"/>
      <protection/>
    </xf>
    <xf numFmtId="0" fontId="6" fillId="0" borderId="0" xfId="93" applyFont="1" applyAlignment="1">
      <alignment horizontal="center" vertical="justify"/>
      <protection/>
    </xf>
    <xf numFmtId="0" fontId="4" fillId="0" borderId="0" xfId="93" applyFont="1" applyAlignment="1">
      <alignment wrapText="1"/>
      <protection/>
    </xf>
    <xf numFmtId="0" fontId="6" fillId="0" borderId="0" xfId="93" applyFont="1" applyAlignment="1">
      <alignment horizontal="center" wrapText="1"/>
      <protection/>
    </xf>
  </cellXfs>
  <cellStyles count="1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Comma_05 E.001 Loan summary 30_Sep_05" xfId="51"/>
    <cellStyle name="I0Normal" xfId="52"/>
    <cellStyle name="I1Normal" xfId="53"/>
    <cellStyle name="Акцент1" xfId="54"/>
    <cellStyle name="Акцент1 2" xfId="55"/>
    <cellStyle name="Акцент2" xfId="56"/>
    <cellStyle name="Акцент2 2" xfId="57"/>
    <cellStyle name="Акцент3" xfId="58"/>
    <cellStyle name="Акцент3 2" xfId="59"/>
    <cellStyle name="Акцент4" xfId="60"/>
    <cellStyle name="Акцент4 2" xfId="61"/>
    <cellStyle name="Акцент5" xfId="62"/>
    <cellStyle name="Акцент5 2" xfId="63"/>
    <cellStyle name="Акцент6" xfId="64"/>
    <cellStyle name="Акцент6 2" xfId="65"/>
    <cellStyle name="Ввод " xfId="66"/>
    <cellStyle name="Ввод  2" xfId="67"/>
    <cellStyle name="Вывод" xfId="68"/>
    <cellStyle name="Вывод 2" xfId="69"/>
    <cellStyle name="Вычисление" xfId="70"/>
    <cellStyle name="Вычисление 2" xfId="71"/>
    <cellStyle name="Hyperlink" xfId="72"/>
    <cellStyle name="Currency" xfId="73"/>
    <cellStyle name="Currency [0]" xfId="74"/>
    <cellStyle name="Заголовок 1" xfId="75"/>
    <cellStyle name="Заголовок 1 2" xfId="76"/>
    <cellStyle name="Заголовок 2" xfId="77"/>
    <cellStyle name="Заголовок 2 2" xfId="78"/>
    <cellStyle name="Заголовок 3" xfId="79"/>
    <cellStyle name="Заголовок 3 2" xfId="80"/>
    <cellStyle name="Заголовок 4" xfId="81"/>
    <cellStyle name="Заголовок 4 2" xfId="82"/>
    <cellStyle name="Итог" xfId="83"/>
    <cellStyle name="Итог 2" xfId="84"/>
    <cellStyle name="Контрольная ячейка" xfId="85"/>
    <cellStyle name="Контрольная ячейка 2" xfId="86"/>
    <cellStyle name="Название" xfId="87"/>
    <cellStyle name="Название 2" xfId="88"/>
    <cellStyle name="Нейтральный" xfId="89"/>
    <cellStyle name="Нейтральный 2" xfId="90"/>
    <cellStyle name="Обычный 10" xfId="91"/>
    <cellStyle name="Обычный 2 5" xfId="92"/>
    <cellStyle name="Обычный 3 3" xfId="93"/>
    <cellStyle name="Обычный 4 2" xfId="94"/>
    <cellStyle name="Обычный 4 3" xfId="95"/>
    <cellStyle name="Обычный 8" xfId="96"/>
    <cellStyle name="Followed Hyperlink" xfId="97"/>
    <cellStyle name="Плохой" xfId="98"/>
    <cellStyle name="Плохой 2" xfId="99"/>
    <cellStyle name="Пояснение" xfId="100"/>
    <cellStyle name="Пояснение 2" xfId="101"/>
    <cellStyle name="Примечание" xfId="102"/>
    <cellStyle name="Примечание 2" xfId="103"/>
    <cellStyle name="Percent" xfId="104"/>
    <cellStyle name="Связанная ячейка" xfId="105"/>
    <cellStyle name="Связанная ячейка 2" xfId="106"/>
    <cellStyle name="Текст предупреждения" xfId="107"/>
    <cellStyle name="Текст предупреждения 2" xfId="108"/>
    <cellStyle name="Comma" xfId="109"/>
    <cellStyle name="Comma [0]" xfId="110"/>
    <cellStyle name="Финансовый 2" xfId="111"/>
    <cellStyle name="Хороший" xfId="112"/>
    <cellStyle name="Хороший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zoomScale="85" zoomScaleNormal="85" zoomScalePageLayoutView="0" workbookViewId="0" topLeftCell="A37">
      <selection activeCell="B27" sqref="B27"/>
    </sheetView>
  </sheetViews>
  <sheetFormatPr defaultColWidth="9.00390625" defaultRowHeight="12.75"/>
  <cols>
    <col min="1" max="1" width="65.25390625" style="17" customWidth="1"/>
    <col min="2" max="2" width="13.75390625" style="75" customWidth="1"/>
    <col min="3" max="3" width="17.875" style="50" customWidth="1"/>
    <col min="4" max="4" width="18.875" style="16" customWidth="1"/>
    <col min="5" max="5" width="10.25390625" style="16" bestFit="1" customWidth="1"/>
    <col min="6" max="6" width="12.125" style="17" bestFit="1" customWidth="1"/>
    <col min="7" max="16384" width="9.125" style="17" customWidth="1"/>
  </cols>
  <sheetData>
    <row r="1" spans="1:4" ht="15.75">
      <c r="A1" s="124" t="s">
        <v>92</v>
      </c>
      <c r="B1" s="124"/>
      <c r="C1" s="124"/>
      <c r="D1" s="124"/>
    </row>
    <row r="2" spans="1:4" ht="15.75" customHeight="1">
      <c r="A2" s="125" t="s">
        <v>117</v>
      </c>
      <c r="B2" s="125"/>
      <c r="C2" s="125"/>
      <c r="D2" s="125"/>
    </row>
    <row r="4" spans="1:4" ht="15.75">
      <c r="A4" s="1"/>
      <c r="B4" s="73"/>
      <c r="D4" s="19" t="s">
        <v>47</v>
      </c>
    </row>
    <row r="5" spans="2:4" ht="23.25" customHeight="1">
      <c r="B5" s="72" t="s">
        <v>91</v>
      </c>
      <c r="C5" s="20" t="s">
        <v>112</v>
      </c>
      <c r="D5" s="20" t="s">
        <v>103</v>
      </c>
    </row>
    <row r="6" spans="1:2" ht="15.75">
      <c r="A6" s="2" t="s">
        <v>0</v>
      </c>
      <c r="B6" s="74"/>
    </row>
    <row r="7" spans="1:4" ht="15.75">
      <c r="A7" s="3" t="s">
        <v>1</v>
      </c>
      <c r="B7" s="112"/>
      <c r="C7" s="51">
        <v>130222168</v>
      </c>
      <c r="D7" s="21">
        <v>190929759</v>
      </c>
    </row>
    <row r="8" spans="1:4" ht="15.75">
      <c r="A8" s="3" t="s">
        <v>2</v>
      </c>
      <c r="B8" s="112"/>
      <c r="C8" s="51">
        <v>79874222</v>
      </c>
      <c r="D8" s="21">
        <v>83271090</v>
      </c>
    </row>
    <row r="9" spans="1:4" ht="15.75">
      <c r="A9" s="3" t="s">
        <v>3</v>
      </c>
      <c r="B9" s="112"/>
      <c r="C9" s="51">
        <v>3505165</v>
      </c>
      <c r="D9" s="21">
        <v>10690295</v>
      </c>
    </row>
    <row r="10" spans="1:5" ht="15.75">
      <c r="A10" s="3" t="s">
        <v>4</v>
      </c>
      <c r="B10" s="119">
        <v>8</v>
      </c>
      <c r="C10" s="51">
        <v>401815920</v>
      </c>
      <c r="D10" s="21">
        <v>343754480</v>
      </c>
      <c r="E10" s="17"/>
    </row>
    <row r="11" spans="1:5" ht="15.75">
      <c r="A11" s="3" t="s">
        <v>59</v>
      </c>
      <c r="B11" s="119">
        <v>9</v>
      </c>
      <c r="C11" s="51">
        <v>20080892</v>
      </c>
      <c r="D11" s="21">
        <v>22971908</v>
      </c>
      <c r="E11" s="17"/>
    </row>
    <row r="12" spans="1:5" ht="15.75">
      <c r="A12" s="3" t="s">
        <v>5</v>
      </c>
      <c r="B12" s="119">
        <v>10</v>
      </c>
      <c r="C12" s="54">
        <v>359172003</v>
      </c>
      <c r="D12" s="21">
        <v>387492386</v>
      </c>
      <c r="E12" s="17"/>
    </row>
    <row r="13" spans="1:5" ht="15.75">
      <c r="A13" s="3" t="s">
        <v>6</v>
      </c>
      <c r="B13" s="119"/>
      <c r="C13" s="51">
        <v>3315498</v>
      </c>
      <c r="D13" s="21">
        <v>3150352</v>
      </c>
      <c r="E13" s="17"/>
    </row>
    <row r="14" spans="1:5" ht="15.75">
      <c r="A14" s="3" t="s">
        <v>60</v>
      </c>
      <c r="B14" s="119"/>
      <c r="C14" s="51">
        <v>425847</v>
      </c>
      <c r="D14" s="21">
        <v>4870009</v>
      </c>
      <c r="E14" s="17"/>
    </row>
    <row r="15" spans="1:5" ht="15" customHeight="1">
      <c r="A15" s="3" t="s">
        <v>61</v>
      </c>
      <c r="B15" s="119"/>
      <c r="C15" s="51">
        <v>12358515</v>
      </c>
      <c r="D15" s="21">
        <v>1681599</v>
      </c>
      <c r="E15" s="17"/>
    </row>
    <row r="16" spans="1:5" ht="15" customHeight="1">
      <c r="A16" s="3" t="s">
        <v>7</v>
      </c>
      <c r="B16" s="119"/>
      <c r="C16" s="51">
        <v>310319</v>
      </c>
      <c r="D16" s="21">
        <v>254530</v>
      </c>
      <c r="E16" s="17"/>
    </row>
    <row r="17" spans="1:5" ht="15.75">
      <c r="A17" s="3" t="s">
        <v>9</v>
      </c>
      <c r="B17" s="119"/>
      <c r="C17" s="51">
        <v>9278767</v>
      </c>
      <c r="D17" s="21">
        <v>6593062</v>
      </c>
      <c r="E17" s="17"/>
    </row>
    <row r="18" spans="1:5" ht="15.75">
      <c r="A18" s="3" t="s">
        <v>8</v>
      </c>
      <c r="B18" s="119"/>
      <c r="C18" s="54">
        <v>1065976</v>
      </c>
      <c r="D18" s="21">
        <v>1254997</v>
      </c>
      <c r="E18" s="17"/>
    </row>
    <row r="19" spans="1:5" ht="15.75">
      <c r="A19" s="3" t="s">
        <v>10</v>
      </c>
      <c r="B19" s="119"/>
      <c r="C19" s="51">
        <v>9391775</v>
      </c>
      <c r="D19" s="21">
        <v>9366517</v>
      </c>
      <c r="E19" s="17"/>
    </row>
    <row r="20" spans="1:5" ht="15.75">
      <c r="A20" s="3" t="s">
        <v>11</v>
      </c>
      <c r="B20" s="119">
        <v>11</v>
      </c>
      <c r="C20" s="54">
        <v>95610</v>
      </c>
      <c r="D20" s="21">
        <v>321004</v>
      </c>
      <c r="E20" s="17"/>
    </row>
    <row r="21" spans="3:5" ht="15.75">
      <c r="C21" s="52"/>
      <c r="D21" s="22"/>
      <c r="E21" s="17"/>
    </row>
    <row r="22" spans="1:5" ht="16.5" thickBot="1">
      <c r="A22" s="23" t="s">
        <v>12</v>
      </c>
      <c r="B22" s="120"/>
      <c r="C22" s="25">
        <f>SUM(C7:C21)</f>
        <v>1030912677</v>
      </c>
      <c r="D22" s="25">
        <f>SUM(D7:D21)</f>
        <v>1066601988</v>
      </c>
      <c r="E22" s="17"/>
    </row>
    <row r="23" spans="3:5" ht="16.5" thickTop="1">
      <c r="C23" s="52"/>
      <c r="D23" s="22"/>
      <c r="E23" s="17"/>
    </row>
    <row r="24" spans="1:5" ht="15.75">
      <c r="A24" s="26" t="s">
        <v>48</v>
      </c>
      <c r="B24" s="72"/>
      <c r="C24" s="52"/>
      <c r="D24" s="22"/>
      <c r="E24" s="17"/>
    </row>
    <row r="25" spans="1:5" ht="15.75">
      <c r="A25" s="3" t="s">
        <v>13</v>
      </c>
      <c r="B25" s="119"/>
      <c r="C25" s="51">
        <v>11218058</v>
      </c>
      <c r="D25" s="27">
        <v>8047336</v>
      </c>
      <c r="E25" s="17"/>
    </row>
    <row r="26" spans="1:5" ht="15.75">
      <c r="A26" s="3" t="s">
        <v>14</v>
      </c>
      <c r="B26" s="119"/>
      <c r="C26" s="51">
        <v>24894176</v>
      </c>
      <c r="D26" s="27">
        <v>25191612</v>
      </c>
      <c r="E26" s="17"/>
    </row>
    <row r="27" spans="1:5" ht="15.75">
      <c r="A27" s="3" t="s">
        <v>113</v>
      </c>
      <c r="B27" s="119"/>
      <c r="C27" s="51">
        <v>19954268</v>
      </c>
      <c r="D27" s="27">
        <v>19237869</v>
      </c>
      <c r="E27" s="17"/>
    </row>
    <row r="28" spans="1:5" ht="15.75">
      <c r="A28" s="3" t="s">
        <v>49</v>
      </c>
      <c r="B28" s="119">
        <v>12</v>
      </c>
      <c r="C28" s="51">
        <v>369246191</v>
      </c>
      <c r="D28" s="27">
        <v>484829855</v>
      </c>
      <c r="E28" s="17"/>
    </row>
    <row r="29" spans="1:5" ht="15.75">
      <c r="A29" s="3" t="s">
        <v>50</v>
      </c>
      <c r="B29" s="119"/>
      <c r="C29" s="51">
        <v>10930737</v>
      </c>
      <c r="D29" s="27">
        <v>10978239</v>
      </c>
      <c r="E29" s="17"/>
    </row>
    <row r="30" spans="1:5" ht="15.75">
      <c r="A30" s="3" t="s">
        <v>107</v>
      </c>
      <c r="B30" s="119"/>
      <c r="C30" s="51">
        <v>0</v>
      </c>
      <c r="D30" s="27">
        <v>783084</v>
      </c>
      <c r="E30" s="17"/>
    </row>
    <row r="31" spans="1:5" ht="15.75">
      <c r="A31" s="3" t="s">
        <v>15</v>
      </c>
      <c r="B31" s="119">
        <v>13</v>
      </c>
      <c r="C31" s="51">
        <v>314331693</v>
      </c>
      <c r="D31" s="27">
        <v>241985380</v>
      </c>
      <c r="E31" s="17"/>
    </row>
    <row r="32" spans="1:5" ht="15.75">
      <c r="A32" s="3" t="s">
        <v>16</v>
      </c>
      <c r="B32" s="119">
        <v>14</v>
      </c>
      <c r="C32" s="51">
        <v>3315523</v>
      </c>
      <c r="D32" s="27">
        <v>4662785</v>
      </c>
      <c r="E32" s="17"/>
    </row>
    <row r="33" spans="1:5" ht="15.75">
      <c r="A33" s="3" t="s">
        <v>17</v>
      </c>
      <c r="B33" s="119"/>
      <c r="C33" s="51">
        <v>18440744</v>
      </c>
      <c r="D33" s="27">
        <v>16044398</v>
      </c>
      <c r="E33" s="17"/>
    </row>
    <row r="34" spans="1:4" ht="15.75">
      <c r="A34" s="3" t="s">
        <v>11</v>
      </c>
      <c r="B34" s="119">
        <v>11</v>
      </c>
      <c r="C34" s="51">
        <v>8446366</v>
      </c>
      <c r="D34" s="27">
        <v>7686096</v>
      </c>
    </row>
    <row r="35" spans="3:4" ht="15.75">
      <c r="C35" s="52"/>
      <c r="D35" s="22"/>
    </row>
    <row r="36" spans="1:4" ht="15.75">
      <c r="A36" s="28" t="s">
        <v>51</v>
      </c>
      <c r="B36" s="121"/>
      <c r="C36" s="30">
        <f>SUM(C25:C35)</f>
        <v>780777756</v>
      </c>
      <c r="D36" s="30">
        <f>SUM(D25:D35)</f>
        <v>819446654</v>
      </c>
    </row>
    <row r="37" spans="3:4" ht="15.75">
      <c r="C37" s="52"/>
      <c r="D37" s="22"/>
    </row>
    <row r="38" spans="1:4" ht="15.75">
      <c r="A38" s="31" t="s">
        <v>52</v>
      </c>
      <c r="B38" s="77"/>
      <c r="C38" s="52"/>
      <c r="D38" s="22"/>
    </row>
    <row r="39" spans="1:4" ht="15.75">
      <c r="A39" s="3" t="s">
        <v>18</v>
      </c>
      <c r="B39" s="119"/>
      <c r="C39" s="54">
        <v>258667510</v>
      </c>
      <c r="D39" s="27">
        <v>258667510</v>
      </c>
    </row>
    <row r="40" spans="1:4" ht="15.75">
      <c r="A40" s="3" t="s">
        <v>19</v>
      </c>
      <c r="B40" s="119"/>
      <c r="C40" s="54">
        <v>17712311</v>
      </c>
      <c r="D40" s="27">
        <v>17712311</v>
      </c>
    </row>
    <row r="41" spans="1:4" ht="15.75">
      <c r="A41" s="3" t="s">
        <v>36</v>
      </c>
      <c r="B41" s="119"/>
      <c r="C41" s="27">
        <v>-231305</v>
      </c>
      <c r="D41" s="27">
        <v>-157772</v>
      </c>
    </row>
    <row r="42" spans="1:6" ht="31.5">
      <c r="A42" s="56" t="s">
        <v>37</v>
      </c>
      <c r="B42" s="119"/>
      <c r="C42" s="51">
        <v>5102521</v>
      </c>
      <c r="D42" s="94">
        <v>26066776</v>
      </c>
      <c r="F42" s="32"/>
    </row>
    <row r="43" spans="1:4" ht="15.75" customHeight="1">
      <c r="A43" s="3" t="s">
        <v>53</v>
      </c>
      <c r="B43" s="112"/>
      <c r="C43" s="27">
        <v>-31116116</v>
      </c>
      <c r="D43" s="27">
        <v>-55133491</v>
      </c>
    </row>
    <row r="44" spans="2:4" ht="15.75">
      <c r="B44" s="113"/>
      <c r="C44" s="52"/>
      <c r="D44" s="22"/>
    </row>
    <row r="45" spans="1:4" ht="15.75">
      <c r="A45" s="34" t="s">
        <v>54</v>
      </c>
      <c r="B45" s="78"/>
      <c r="C45" s="30">
        <f>SUM(C39:C44)</f>
        <v>250134921</v>
      </c>
      <c r="D45" s="30">
        <f>SUM(D39:D44)</f>
        <v>247155334</v>
      </c>
    </row>
    <row r="46" spans="3:4" ht="15.75">
      <c r="C46" s="52"/>
      <c r="D46" s="22"/>
    </row>
    <row r="47" spans="1:4" ht="18" customHeight="1" thickBot="1">
      <c r="A47" s="23" t="s">
        <v>21</v>
      </c>
      <c r="B47" s="76"/>
      <c r="C47" s="25">
        <f>SUM(C36,C45)</f>
        <v>1030912677</v>
      </c>
      <c r="D47" s="25">
        <f>SUM(D36,D45)</f>
        <v>1066601988</v>
      </c>
    </row>
    <row r="48" spans="1:3" ht="16.5" thickTop="1">
      <c r="A48" s="2"/>
      <c r="B48" s="74"/>
      <c r="C48" s="55"/>
    </row>
    <row r="49" spans="1:4" ht="16.5" thickBot="1">
      <c r="A49" s="90" t="s">
        <v>97</v>
      </c>
      <c r="B49" s="91"/>
      <c r="C49" s="104">
        <v>121</v>
      </c>
      <c r="D49" s="104">
        <v>119</v>
      </c>
    </row>
    <row r="50" spans="1:4" ht="16.5" thickTop="1">
      <c r="A50" s="2"/>
      <c r="B50" s="92"/>
      <c r="C50" s="4"/>
      <c r="D50" s="4"/>
    </row>
    <row r="52" spans="1:5" ht="15.75">
      <c r="A52" s="35" t="s">
        <v>45</v>
      </c>
      <c r="B52" s="79"/>
      <c r="C52" s="126" t="s">
        <v>46</v>
      </c>
      <c r="D52" s="126"/>
      <c r="E52" s="17"/>
    </row>
    <row r="53" spans="1:5" ht="15.75">
      <c r="A53" s="37"/>
      <c r="B53" s="80"/>
      <c r="C53" s="53"/>
      <c r="D53" s="17"/>
      <c r="E53" s="17"/>
    </row>
    <row r="54" spans="1:5" ht="15.75">
      <c r="A54" s="35" t="s">
        <v>128</v>
      </c>
      <c r="B54" s="79"/>
      <c r="C54" s="126" t="s">
        <v>129</v>
      </c>
      <c r="D54" s="126"/>
      <c r="E54" s="17"/>
    </row>
  </sheetData>
  <sheetProtection/>
  <mergeCells count="4">
    <mergeCell ref="A1:D1"/>
    <mergeCell ref="A2:D2"/>
    <mergeCell ref="C52:D52"/>
    <mergeCell ref="C54:D54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5" zoomScaleNormal="85" zoomScalePageLayoutView="0" workbookViewId="0" topLeftCell="A4">
      <selection activeCell="C37" sqref="C37:D37"/>
    </sheetView>
  </sheetViews>
  <sheetFormatPr defaultColWidth="9.00390625" defaultRowHeight="12.75"/>
  <cols>
    <col min="1" max="1" width="49.875" style="0" customWidth="1"/>
    <col min="2" max="2" width="14.25390625" style="15" customWidth="1"/>
    <col min="3" max="3" width="19.875" style="0" customWidth="1"/>
    <col min="4" max="4" width="21.125" style="0" customWidth="1"/>
    <col min="5" max="5" width="16.75390625" style="0" customWidth="1"/>
    <col min="6" max="6" width="16.75390625" style="14" customWidth="1"/>
  </cols>
  <sheetData>
    <row r="1" spans="1:6" ht="15.75">
      <c r="A1" s="124" t="s">
        <v>93</v>
      </c>
      <c r="B1" s="124"/>
      <c r="C1" s="124"/>
      <c r="D1" s="124"/>
      <c r="E1" s="124"/>
      <c r="F1" s="124"/>
    </row>
    <row r="2" spans="1:6" ht="15.75" customHeight="1">
      <c r="A2" s="125" t="s">
        <v>108</v>
      </c>
      <c r="B2" s="125"/>
      <c r="C2" s="125"/>
      <c r="D2" s="125"/>
      <c r="E2" s="125"/>
      <c r="F2" s="125"/>
    </row>
    <row r="3" spans="1:6" ht="15.75">
      <c r="A3" s="18"/>
      <c r="B3" s="72"/>
      <c r="C3" s="18"/>
      <c r="D3" s="18"/>
      <c r="E3" s="18"/>
      <c r="F3" s="18"/>
    </row>
    <row r="4" spans="1:6" ht="15.75">
      <c r="A4" s="38"/>
      <c r="B4" s="72"/>
      <c r="C4" s="96"/>
      <c r="D4" s="96" t="s">
        <v>47</v>
      </c>
      <c r="E4" s="96"/>
      <c r="F4" s="96"/>
    </row>
    <row r="5" spans="1:6" ht="15.75">
      <c r="A5" s="38"/>
      <c r="B5" s="89" t="s">
        <v>91</v>
      </c>
      <c r="C5" s="103" t="s">
        <v>115</v>
      </c>
      <c r="D5" s="103" t="s">
        <v>116</v>
      </c>
      <c r="E5" s="97"/>
      <c r="F5" s="97"/>
    </row>
    <row r="6" spans="1:6" ht="15.75">
      <c r="A6" s="39" t="s">
        <v>22</v>
      </c>
      <c r="B6" s="119">
        <v>4</v>
      </c>
      <c r="C6" s="33">
        <v>44468408</v>
      </c>
      <c r="D6" s="27">
        <v>44734562</v>
      </c>
      <c r="E6" s="33"/>
      <c r="F6" s="27"/>
    </row>
    <row r="7" spans="1:6" ht="15.75">
      <c r="A7" s="39" t="s">
        <v>23</v>
      </c>
      <c r="B7" s="119">
        <v>4</v>
      </c>
      <c r="C7" s="40">
        <v>-31998687</v>
      </c>
      <c r="D7" s="41">
        <v>-26795707</v>
      </c>
      <c r="E7" s="33"/>
      <c r="F7" s="27"/>
    </row>
    <row r="8" spans="1:6" ht="22.5" customHeight="1" thickBot="1">
      <c r="A8" s="2" t="s">
        <v>24</v>
      </c>
      <c r="B8" s="122"/>
      <c r="C8" s="42">
        <f>SUM(C6:C7)</f>
        <v>12469721</v>
      </c>
      <c r="D8" s="43">
        <f>SUM(D6:D7)</f>
        <v>17938855</v>
      </c>
      <c r="E8" s="98"/>
      <c r="F8" s="98"/>
    </row>
    <row r="9" spans="1:6" ht="16.5" thickTop="1">
      <c r="A9" s="39" t="s">
        <v>25</v>
      </c>
      <c r="B9" s="119"/>
      <c r="C9" s="33">
        <v>524232</v>
      </c>
      <c r="D9" s="27">
        <v>208777</v>
      </c>
      <c r="E9" s="33"/>
      <c r="F9" s="27"/>
    </row>
    <row r="10" spans="1:6" ht="15.75">
      <c r="A10" s="39" t="s">
        <v>26</v>
      </c>
      <c r="B10" s="119"/>
      <c r="C10" s="40">
        <v>-3652126</v>
      </c>
      <c r="D10" s="41">
        <v>-58595</v>
      </c>
      <c r="E10" s="33"/>
      <c r="F10" s="27"/>
    </row>
    <row r="11" spans="1:6" ht="21" customHeight="1" thickBot="1">
      <c r="A11" s="2" t="s">
        <v>27</v>
      </c>
      <c r="B11" s="122"/>
      <c r="C11" s="42">
        <f>SUM(C9:C10)</f>
        <v>-3127894</v>
      </c>
      <c r="D11" s="43">
        <f>SUM(D9:D10)</f>
        <v>150182</v>
      </c>
      <c r="E11" s="98"/>
      <c r="F11" s="98"/>
    </row>
    <row r="12" spans="1:6" ht="32.25" thickTop="1">
      <c r="A12" s="3" t="s">
        <v>118</v>
      </c>
      <c r="B12" s="119"/>
      <c r="C12" s="33">
        <v>1326844</v>
      </c>
      <c r="D12" s="27">
        <v>-288464</v>
      </c>
      <c r="E12" s="33"/>
      <c r="F12" s="27"/>
    </row>
    <row r="13" spans="1:6" ht="31.5">
      <c r="A13" s="39" t="s">
        <v>109</v>
      </c>
      <c r="B13" s="119"/>
      <c r="C13" s="33">
        <v>2587123</v>
      </c>
      <c r="D13" s="27">
        <v>1218382</v>
      </c>
      <c r="E13" s="33"/>
      <c r="F13" s="27"/>
    </row>
    <row r="14" spans="1:6" ht="32.25" customHeight="1">
      <c r="A14" s="39" t="s">
        <v>58</v>
      </c>
      <c r="B14" s="119"/>
      <c r="C14" s="33">
        <v>-813599</v>
      </c>
      <c r="D14" s="27">
        <v>779736</v>
      </c>
      <c r="E14" s="33"/>
      <c r="F14" s="27"/>
    </row>
    <row r="15" spans="1:6" ht="15.75">
      <c r="A15" s="39" t="s">
        <v>28</v>
      </c>
      <c r="B15" s="119"/>
      <c r="C15" s="33"/>
      <c r="D15" s="27">
        <v>15131</v>
      </c>
      <c r="E15" s="33"/>
      <c r="F15" s="27"/>
    </row>
    <row r="16" spans="1:6" ht="15.75">
      <c r="A16" s="39" t="s">
        <v>119</v>
      </c>
      <c r="B16" s="119">
        <v>5</v>
      </c>
      <c r="C16" s="40">
        <v>23385612</v>
      </c>
      <c r="D16" s="41">
        <v>-10890</v>
      </c>
      <c r="E16" s="33"/>
      <c r="F16" s="27"/>
    </row>
    <row r="17" spans="1:6" ht="21" customHeight="1" thickBot="1">
      <c r="A17" s="2" t="s">
        <v>29</v>
      </c>
      <c r="B17" s="122"/>
      <c r="C17" s="42">
        <f>SUM(C12:C16,C11,C8)</f>
        <v>35827807</v>
      </c>
      <c r="D17" s="43">
        <f>SUM(D12:D16,D11,D8)</f>
        <v>19802932</v>
      </c>
      <c r="E17" s="98"/>
      <c r="F17" s="98"/>
    </row>
    <row r="18" spans="1:6" ht="32.25" thickTop="1">
      <c r="A18" s="44" t="s">
        <v>130</v>
      </c>
      <c r="B18" s="81">
        <v>6</v>
      </c>
      <c r="C18" s="33">
        <v>-3264681</v>
      </c>
      <c r="D18" s="27">
        <v>1256861</v>
      </c>
      <c r="E18" s="33"/>
      <c r="F18" s="27"/>
    </row>
    <row r="19" spans="1:6" ht="15.75">
      <c r="A19" s="45" t="s">
        <v>30</v>
      </c>
      <c r="B19" s="81"/>
      <c r="C19" s="33">
        <v>-3133418</v>
      </c>
      <c r="D19" s="27">
        <v>-2804599</v>
      </c>
      <c r="E19" s="33"/>
      <c r="F19" s="27"/>
    </row>
    <row r="20" spans="1:6" ht="16.5" thickBot="1">
      <c r="A20" s="2" t="s">
        <v>55</v>
      </c>
      <c r="B20" s="122"/>
      <c r="C20" s="42">
        <f>SUM(C18:C19,C17)</f>
        <v>29429708</v>
      </c>
      <c r="D20" s="43">
        <f>SUM(D18:D19,D17)</f>
        <v>18255194</v>
      </c>
      <c r="E20" s="98"/>
      <c r="F20" s="98"/>
    </row>
    <row r="21" spans="1:6" ht="16.5" thickTop="1">
      <c r="A21" s="3" t="s">
        <v>120</v>
      </c>
      <c r="B21" s="119">
        <v>7</v>
      </c>
      <c r="C21" s="33">
        <v>-2271098</v>
      </c>
      <c r="D21" s="27">
        <v>-172637</v>
      </c>
      <c r="E21" s="33"/>
      <c r="F21" s="27"/>
    </row>
    <row r="22" spans="1:6" ht="24" customHeight="1" thickBot="1">
      <c r="A22" s="2" t="s">
        <v>39</v>
      </c>
      <c r="B22" s="122"/>
      <c r="C22" s="43">
        <f>SUM(C21,C20)</f>
        <v>27158610</v>
      </c>
      <c r="D22" s="43">
        <f>SUM(D21,D20)</f>
        <v>18082557</v>
      </c>
      <c r="E22" s="98"/>
      <c r="F22" s="98"/>
    </row>
    <row r="23" spans="1:6" ht="13.5" thickTop="1">
      <c r="A23" s="46"/>
      <c r="B23" s="123"/>
      <c r="C23" s="46"/>
      <c r="D23" s="47"/>
      <c r="E23" s="99"/>
      <c r="F23" s="100"/>
    </row>
    <row r="24" spans="1:6" ht="15.75">
      <c r="A24" s="48" t="s">
        <v>31</v>
      </c>
      <c r="B24" s="122"/>
      <c r="C24" s="48"/>
      <c r="D24" s="47"/>
      <c r="E24" s="48"/>
      <c r="F24" s="100"/>
    </row>
    <row r="25" spans="1:6" ht="31.5">
      <c r="A25" s="49" t="s">
        <v>56</v>
      </c>
      <c r="B25" s="116"/>
      <c r="C25" s="33">
        <v>-18377132</v>
      </c>
      <c r="D25" s="27">
        <v>13774418</v>
      </c>
      <c r="E25" s="33"/>
      <c r="F25" s="27"/>
    </row>
    <row r="26" spans="1:6" ht="49.5" customHeight="1">
      <c r="A26" s="49" t="s">
        <v>57</v>
      </c>
      <c r="B26" s="116"/>
      <c r="C26" s="33">
        <v>-2587123</v>
      </c>
      <c r="D26" s="27">
        <v>-1218382</v>
      </c>
      <c r="E26" s="33"/>
      <c r="F26" s="27"/>
    </row>
    <row r="27" spans="1:6" ht="31.5">
      <c r="A27" s="49" t="s">
        <v>101</v>
      </c>
      <c r="B27" s="116"/>
      <c r="C27" s="33">
        <v>-73533</v>
      </c>
      <c r="D27" s="27">
        <v>-163251</v>
      </c>
      <c r="E27" s="33"/>
      <c r="F27" s="27"/>
    </row>
    <row r="28" spans="1:6" ht="15.75">
      <c r="A28" s="2" t="s">
        <v>121</v>
      </c>
      <c r="B28" s="114"/>
      <c r="C28" s="29">
        <f>SUM(C25:C27)</f>
        <v>-21037788</v>
      </c>
      <c r="D28" s="30">
        <f>SUM(D25:D27)</f>
        <v>12392785</v>
      </c>
      <c r="E28" s="98"/>
      <c r="F28" s="98"/>
    </row>
    <row r="29" spans="1:6" ht="16.5" thickBot="1">
      <c r="A29" s="2" t="s">
        <v>122</v>
      </c>
      <c r="B29" s="114"/>
      <c r="C29" s="24">
        <f>SUM(C28,C22)</f>
        <v>6120822</v>
      </c>
      <c r="D29" s="25">
        <f>SUM(D28,D22)</f>
        <v>30475342</v>
      </c>
      <c r="E29" s="98"/>
      <c r="F29" s="98"/>
    </row>
    <row r="30" spans="2:6" ht="13.5" thickTop="1">
      <c r="B30" s="115"/>
      <c r="E30" s="101"/>
      <c r="F30" s="102"/>
    </row>
    <row r="31" spans="1:6" ht="15.75">
      <c r="A31" s="105" t="s">
        <v>100</v>
      </c>
      <c r="B31" s="117"/>
      <c r="C31" s="107"/>
      <c r="D31" s="107"/>
      <c r="E31" s="101"/>
      <c r="F31" s="102"/>
    </row>
    <row r="32" spans="1:6" ht="18" customHeight="1">
      <c r="A32" s="108" t="s">
        <v>98</v>
      </c>
      <c r="B32" s="118"/>
      <c r="C32" s="108">
        <v>13.12</v>
      </c>
      <c r="D32" s="93" t="s">
        <v>114</v>
      </c>
      <c r="E32" s="22"/>
      <c r="F32" s="93"/>
    </row>
    <row r="33" spans="1:6" ht="16.5" thickBot="1">
      <c r="A33" s="108" t="s">
        <v>99</v>
      </c>
      <c r="B33" s="118"/>
      <c r="C33" s="109">
        <v>13.12</v>
      </c>
      <c r="D33" s="110" t="s">
        <v>114</v>
      </c>
      <c r="E33" s="22"/>
      <c r="F33" s="93"/>
    </row>
    <row r="34" spans="1:6" ht="13.5" thickTop="1">
      <c r="A34" s="107"/>
      <c r="B34" s="106"/>
      <c r="C34" s="107"/>
      <c r="D34" s="107"/>
      <c r="E34" s="101"/>
      <c r="F34" s="102"/>
    </row>
    <row r="35" spans="1:6" ht="12.75">
      <c r="A35" s="107"/>
      <c r="B35" s="106"/>
      <c r="C35" s="107"/>
      <c r="D35" s="107"/>
      <c r="E35" s="101"/>
      <c r="F35" s="102"/>
    </row>
    <row r="37" spans="1:6" ht="15.75">
      <c r="A37" s="35" t="s">
        <v>45</v>
      </c>
      <c r="B37" s="79"/>
      <c r="C37" s="126" t="s">
        <v>46</v>
      </c>
      <c r="D37" s="126"/>
      <c r="E37" s="126"/>
      <c r="F37" s="126"/>
    </row>
    <row r="38" spans="1:6" ht="15.75">
      <c r="A38" s="37"/>
      <c r="B38" s="80"/>
      <c r="C38" s="53"/>
      <c r="D38" s="17"/>
      <c r="E38" s="37"/>
      <c r="F38" s="35"/>
    </row>
    <row r="39" spans="1:6" ht="15.75">
      <c r="A39" s="35" t="s">
        <v>128</v>
      </c>
      <c r="B39" s="79"/>
      <c r="C39" s="126" t="s">
        <v>129</v>
      </c>
      <c r="D39" s="126"/>
      <c r="E39" s="126"/>
      <c r="F39" s="126"/>
    </row>
  </sheetData>
  <sheetProtection/>
  <mergeCells count="6">
    <mergeCell ref="A1:F1"/>
    <mergeCell ref="A2:F2"/>
    <mergeCell ref="E37:F37"/>
    <mergeCell ref="E39:F39"/>
    <mergeCell ref="C37:D37"/>
    <mergeCell ref="C39:D39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3">
      <selection activeCell="F23" sqref="F23"/>
    </sheetView>
  </sheetViews>
  <sheetFormatPr defaultColWidth="9.00390625" defaultRowHeight="12.75"/>
  <cols>
    <col min="1" max="1" width="79.25390625" style="37" customWidth="1"/>
    <col min="2" max="3" width="19.625" style="37" customWidth="1"/>
    <col min="4" max="16384" width="9.125" style="37" customWidth="1"/>
  </cols>
  <sheetData>
    <row r="1" spans="1:3" ht="18" customHeight="1">
      <c r="A1" s="127" t="s">
        <v>94</v>
      </c>
      <c r="B1" s="127"/>
      <c r="C1" s="127"/>
    </row>
    <row r="2" spans="1:3" ht="18" customHeight="1">
      <c r="A2" s="128" t="s">
        <v>108</v>
      </c>
      <c r="B2" s="128"/>
      <c r="C2" s="128"/>
    </row>
    <row r="4" spans="2:3" ht="12.75" customHeight="1">
      <c r="B4" s="53"/>
      <c r="C4" s="53" t="s">
        <v>35</v>
      </c>
    </row>
    <row r="5" spans="2:3" ht="15.75">
      <c r="B5" s="57">
        <v>41547</v>
      </c>
      <c r="C5" s="57">
        <v>41182</v>
      </c>
    </row>
    <row r="6" ht="31.5">
      <c r="A6" s="62" t="s">
        <v>62</v>
      </c>
    </row>
    <row r="7" spans="1:3" ht="15.75">
      <c r="A7" s="37" t="s">
        <v>63</v>
      </c>
      <c r="B7" s="58">
        <v>43798286</v>
      </c>
      <c r="C7" s="58">
        <v>41870938</v>
      </c>
    </row>
    <row r="8" spans="1:3" ht="15.75">
      <c r="A8" s="59" t="s">
        <v>64</v>
      </c>
      <c r="B8" s="58">
        <v>-26312236</v>
      </c>
      <c r="C8" s="58">
        <v>-27616425</v>
      </c>
    </row>
    <row r="9" spans="1:3" ht="15.75">
      <c r="A9" s="59" t="s">
        <v>65</v>
      </c>
      <c r="B9" s="58">
        <v>635394</v>
      </c>
      <c r="C9" s="58">
        <v>275508</v>
      </c>
    </row>
    <row r="10" spans="1:3" ht="15.75">
      <c r="A10" s="59" t="s">
        <v>66</v>
      </c>
      <c r="B10" s="58">
        <v>-4069998</v>
      </c>
      <c r="C10" s="58">
        <v>-67599</v>
      </c>
    </row>
    <row r="11" spans="1:3" ht="15.75">
      <c r="A11" s="59" t="s">
        <v>125</v>
      </c>
      <c r="B11" s="58">
        <v>-79403</v>
      </c>
      <c r="C11" s="58">
        <v>-69571</v>
      </c>
    </row>
    <row r="12" spans="1:3" ht="15.75" customHeight="1">
      <c r="A12" s="59" t="s">
        <v>126</v>
      </c>
      <c r="B12" s="58">
        <v>491217</v>
      </c>
      <c r="C12" s="58">
        <v>208912</v>
      </c>
    </row>
    <row r="13" spans="1:3" ht="15.75">
      <c r="A13" s="59" t="s">
        <v>127</v>
      </c>
      <c r="B13" s="58">
        <v>60217</v>
      </c>
      <c r="C13" s="58">
        <v>-12248</v>
      </c>
    </row>
    <row r="14" spans="1:3" ht="15.75">
      <c r="A14" s="59" t="s">
        <v>67</v>
      </c>
      <c r="B14" s="60">
        <v>-3877514</v>
      </c>
      <c r="C14" s="60">
        <v>-2549783</v>
      </c>
    </row>
    <row r="15" spans="2:3" ht="15.75">
      <c r="B15" s="61">
        <f>SUM(B7:B14)</f>
        <v>10645963</v>
      </c>
      <c r="C15" s="61">
        <f>SUM(C7:C14)</f>
        <v>12039732</v>
      </c>
    </row>
    <row r="16" spans="1:5" ht="15.75">
      <c r="A16" s="62" t="s">
        <v>68</v>
      </c>
      <c r="B16" s="63"/>
      <c r="C16" s="62"/>
      <c r="D16" s="129"/>
      <c r="E16" s="129"/>
    </row>
    <row r="17" spans="1:4" ht="15.75">
      <c r="A17" s="59" t="s">
        <v>2</v>
      </c>
      <c r="B17" s="58">
        <v>3024767</v>
      </c>
      <c r="C17" s="58">
        <v>-58053495</v>
      </c>
      <c r="D17" s="59"/>
    </row>
    <row r="18" spans="1:4" ht="15.75">
      <c r="A18" s="59" t="s">
        <v>123</v>
      </c>
      <c r="B18" s="58">
        <v>6475000</v>
      </c>
      <c r="C18" s="58">
        <v>29996250</v>
      </c>
      <c r="D18" s="59"/>
    </row>
    <row r="19" spans="1:4" ht="15.75">
      <c r="A19" s="59" t="s">
        <v>69</v>
      </c>
      <c r="B19" s="58">
        <v>-48047756</v>
      </c>
      <c r="C19" s="58">
        <v>-10477963</v>
      </c>
      <c r="D19" s="59"/>
    </row>
    <row r="20" spans="1:4" ht="15.75">
      <c r="A20" s="59" t="s">
        <v>33</v>
      </c>
      <c r="B20" s="58">
        <v>3283399</v>
      </c>
      <c r="C20" s="58">
        <v>1769692</v>
      </c>
      <c r="D20" s="59"/>
    </row>
    <row r="21" spans="1:4" ht="15.75">
      <c r="A21" s="59" t="s">
        <v>60</v>
      </c>
      <c r="B21" s="58">
        <v>-6074630</v>
      </c>
      <c r="C21" s="58">
        <v>-2253334</v>
      </c>
      <c r="D21" s="59"/>
    </row>
    <row r="22" spans="1:4" ht="15.75">
      <c r="A22" s="59" t="s">
        <v>70</v>
      </c>
      <c r="B22" s="58">
        <v>25206</v>
      </c>
      <c r="C22" s="58">
        <v>7785</v>
      </c>
      <c r="D22" s="59"/>
    </row>
    <row r="23" spans="1:4" ht="15.75">
      <c r="A23" s="59" t="s">
        <v>9</v>
      </c>
      <c r="B23" s="58">
        <v>-623713</v>
      </c>
      <c r="C23" s="58">
        <v>-801675</v>
      </c>
      <c r="D23" s="59"/>
    </row>
    <row r="24" spans="1:4" ht="15.75">
      <c r="A24" s="62" t="s">
        <v>71</v>
      </c>
      <c r="B24" s="58"/>
      <c r="C24" s="58"/>
      <c r="D24" s="59"/>
    </row>
    <row r="25" spans="1:4" ht="15.75">
      <c r="A25" s="59" t="s">
        <v>14</v>
      </c>
      <c r="B25" s="58">
        <v>-329901</v>
      </c>
      <c r="C25" s="58">
        <v>-471435</v>
      </c>
      <c r="D25" s="59"/>
    </row>
    <row r="26" spans="1:4" ht="15.75">
      <c r="A26" s="59" t="s">
        <v>72</v>
      </c>
      <c r="B26" s="58">
        <v>-98902311</v>
      </c>
      <c r="C26" s="58">
        <v>-9951925</v>
      </c>
      <c r="D26" s="59"/>
    </row>
    <row r="27" spans="1:4" ht="15.75">
      <c r="A27" s="59" t="s">
        <v>13</v>
      </c>
      <c r="B27" s="58">
        <v>2958405</v>
      </c>
      <c r="C27" s="58">
        <v>2280806</v>
      </c>
      <c r="D27" s="59"/>
    </row>
    <row r="28" spans="1:4" ht="15.75">
      <c r="A28" s="59" t="s">
        <v>34</v>
      </c>
      <c r="B28" s="58">
        <v>-783000</v>
      </c>
      <c r="C28" s="58">
        <v>1004000</v>
      </c>
      <c r="D28" s="59"/>
    </row>
    <row r="29" spans="1:4" ht="15.75">
      <c r="A29" s="59" t="s">
        <v>17</v>
      </c>
      <c r="B29" s="60">
        <v>-829177</v>
      </c>
      <c r="C29" s="60">
        <v>672501</v>
      </c>
      <c r="D29" s="59"/>
    </row>
    <row r="30" spans="1:4" ht="31.5">
      <c r="A30" s="9" t="s">
        <v>73</v>
      </c>
      <c r="B30" s="61">
        <f>SUM(B15:B29)</f>
        <v>-129177748</v>
      </c>
      <c r="C30" s="61">
        <f>SUM(C15:C29)</f>
        <v>-34239061</v>
      </c>
      <c r="D30" s="59"/>
    </row>
    <row r="31" spans="1:4" ht="15.75">
      <c r="A31" s="59" t="s">
        <v>74</v>
      </c>
      <c r="B31" s="64">
        <v>-2096060</v>
      </c>
      <c r="C31" s="64">
        <v>-22576</v>
      </c>
      <c r="D31" s="59"/>
    </row>
    <row r="32" spans="1:4" ht="15.75">
      <c r="A32" s="62" t="s">
        <v>75</v>
      </c>
      <c r="B32" s="65">
        <f>SUM(B30:B31)</f>
        <v>-131273808</v>
      </c>
      <c r="C32" s="65">
        <f>SUM(C30:C31)</f>
        <v>-34261637</v>
      </c>
      <c r="D32" s="59"/>
    </row>
    <row r="33" spans="1:2" ht="15.75">
      <c r="A33" s="62"/>
      <c r="B33" s="66"/>
    </row>
    <row r="34" spans="1:2" ht="31.5">
      <c r="A34" s="62" t="s">
        <v>76</v>
      </c>
      <c r="B34" s="66"/>
    </row>
    <row r="35" spans="1:3" ht="15.75">
      <c r="A35" s="59" t="s">
        <v>77</v>
      </c>
      <c r="B35" s="67">
        <v>-146238</v>
      </c>
      <c r="C35" s="67">
        <v>-70738</v>
      </c>
    </row>
    <row r="36" spans="1:3" ht="15.75">
      <c r="A36" s="59" t="s">
        <v>78</v>
      </c>
      <c r="B36" s="67">
        <v>0</v>
      </c>
      <c r="C36" s="67">
        <v>-106495</v>
      </c>
    </row>
    <row r="37" spans="1:3" ht="15.75">
      <c r="A37" s="59" t="s">
        <v>79</v>
      </c>
      <c r="B37" s="58">
        <v>-65212580</v>
      </c>
      <c r="C37" s="58">
        <v>-34207714</v>
      </c>
    </row>
    <row r="38" spans="1:3" ht="15.75">
      <c r="A38" s="59" t="s">
        <v>80</v>
      </c>
      <c r="B38" s="60">
        <v>75983447</v>
      </c>
      <c r="C38" s="60">
        <v>35035515</v>
      </c>
    </row>
    <row r="39" spans="1:3" ht="15.75">
      <c r="A39" s="68" t="s">
        <v>81</v>
      </c>
      <c r="B39" s="65">
        <f>SUM(B35:B38)</f>
        <v>10624629</v>
      </c>
      <c r="C39" s="65">
        <f>SUM(C35:C38)</f>
        <v>650568</v>
      </c>
    </row>
    <row r="40" spans="1:2" ht="15.75">
      <c r="A40" s="59"/>
      <c r="B40" s="66"/>
    </row>
    <row r="41" spans="1:2" ht="31.5">
      <c r="A41" s="62" t="s">
        <v>82</v>
      </c>
      <c r="B41" s="66"/>
    </row>
    <row r="42" spans="1:3" ht="15.75">
      <c r="A42" s="59" t="s">
        <v>124</v>
      </c>
      <c r="B42" s="66">
        <v>0</v>
      </c>
      <c r="C42" s="67">
        <v>2691552</v>
      </c>
    </row>
    <row r="43" spans="1:3" ht="15.75">
      <c r="A43" s="59" t="s">
        <v>85</v>
      </c>
      <c r="B43" s="67">
        <v>0</v>
      </c>
      <c r="C43" s="67">
        <v>106495</v>
      </c>
    </row>
    <row r="44" spans="1:3" ht="15.75">
      <c r="A44" s="59" t="s">
        <v>41</v>
      </c>
      <c r="B44" s="67">
        <v>-4662966</v>
      </c>
      <c r="C44" s="67">
        <v>-5384679</v>
      </c>
    </row>
    <row r="45" spans="1:3" ht="15.75">
      <c r="A45" s="59" t="s">
        <v>83</v>
      </c>
      <c r="B45" s="67">
        <v>63077358</v>
      </c>
      <c r="C45" s="67">
        <v>11384105</v>
      </c>
    </row>
    <row r="46" spans="1:3" ht="15.75">
      <c r="A46" s="59" t="s">
        <v>84</v>
      </c>
      <c r="B46" s="67">
        <v>-707530</v>
      </c>
      <c r="C46" s="67">
        <v>-367835</v>
      </c>
    </row>
    <row r="47" spans="1:3" ht="15.75">
      <c r="A47" s="62" t="s">
        <v>86</v>
      </c>
      <c r="B47" s="65">
        <f>SUM(B42:B46)</f>
        <v>57706862</v>
      </c>
      <c r="C47" s="65">
        <f>SUM(C42:C46)</f>
        <v>8429638</v>
      </c>
    </row>
    <row r="48" spans="1:2" ht="15.75">
      <c r="A48" s="62"/>
      <c r="B48" s="66"/>
    </row>
    <row r="49" spans="1:3" ht="15.75">
      <c r="A49" s="62" t="s">
        <v>87</v>
      </c>
      <c r="B49" s="61">
        <f>B32+B39+B47</f>
        <v>-62942317</v>
      </c>
      <c r="C49" s="61">
        <f>C32+C39+C47</f>
        <v>-25181431</v>
      </c>
    </row>
    <row r="50" spans="1:3" ht="31.5">
      <c r="A50" s="59" t="s">
        <v>88</v>
      </c>
      <c r="B50" s="58">
        <v>2234726</v>
      </c>
      <c r="C50" s="58">
        <v>749177</v>
      </c>
    </row>
    <row r="51" spans="1:3" ht="15.75">
      <c r="A51" s="59" t="s">
        <v>89</v>
      </c>
      <c r="B51" s="60">
        <v>190929759</v>
      </c>
      <c r="C51" s="60">
        <v>143500233</v>
      </c>
    </row>
    <row r="52" spans="1:3" ht="16.5" thickBot="1">
      <c r="A52" s="62" t="s">
        <v>90</v>
      </c>
      <c r="B52" s="69">
        <f>SUM(B49:B51)</f>
        <v>130222168</v>
      </c>
      <c r="C52" s="69">
        <f>SUM(C49:C51)</f>
        <v>119067979</v>
      </c>
    </row>
    <row r="53" spans="1:2" ht="16.5" thickTop="1">
      <c r="A53" s="62"/>
      <c r="B53" s="70"/>
    </row>
    <row r="54" spans="1:3" ht="15.75">
      <c r="A54" s="62"/>
      <c r="B54" s="70"/>
      <c r="C54" s="71"/>
    </row>
    <row r="55" spans="1:3" ht="15.75">
      <c r="A55" s="35" t="s">
        <v>45</v>
      </c>
      <c r="B55" s="95" t="s">
        <v>46</v>
      </c>
      <c r="C55" s="95"/>
    </row>
    <row r="56" spans="2:3" ht="15.75">
      <c r="B56" s="53"/>
      <c r="C56" s="17"/>
    </row>
    <row r="57" spans="1:3" ht="15.75">
      <c r="A57" s="35" t="s">
        <v>128</v>
      </c>
      <c r="B57" s="95" t="s">
        <v>129</v>
      </c>
      <c r="C57" s="95"/>
    </row>
    <row r="58" spans="1:2" ht="15.75">
      <c r="A58" s="35"/>
      <c r="B58" s="36"/>
    </row>
  </sheetData>
  <sheetProtection/>
  <mergeCells count="3">
    <mergeCell ref="A1:C1"/>
    <mergeCell ref="A2:C2"/>
    <mergeCell ref="D16:E16"/>
  </mergeCells>
  <printOptions/>
  <pageMargins left="0.34" right="0.3" top="0.15748031496062992" bottom="0.15748031496062992" header="0.15748031496062992" footer="0.1574803149606299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70" zoomScaleNormal="70" zoomScalePageLayoutView="0" workbookViewId="0" topLeftCell="A1">
      <selection activeCell="C32" sqref="C32"/>
    </sheetView>
  </sheetViews>
  <sheetFormatPr defaultColWidth="9.00390625" defaultRowHeight="12.75"/>
  <cols>
    <col min="1" max="1" width="67.00390625" style="5" customWidth="1"/>
    <col min="2" max="2" width="18.00390625" style="5" customWidth="1"/>
    <col min="3" max="3" width="16.875" style="5" customWidth="1"/>
    <col min="4" max="4" width="18.375" style="5" customWidth="1"/>
    <col min="5" max="5" width="26.25390625" style="5" customWidth="1"/>
    <col min="6" max="6" width="17.25390625" style="5" customWidth="1"/>
    <col min="7" max="7" width="17.125" style="5" customWidth="1"/>
    <col min="8" max="16384" width="9.125" style="5" customWidth="1"/>
  </cols>
  <sheetData>
    <row r="1" spans="1:7" ht="17.25" customHeight="1">
      <c r="A1" s="130" t="s">
        <v>95</v>
      </c>
      <c r="B1" s="130"/>
      <c r="C1" s="130"/>
      <c r="D1" s="130"/>
      <c r="E1" s="130"/>
      <c r="F1" s="130"/>
      <c r="G1" s="130"/>
    </row>
    <row r="2" spans="1:7" ht="17.25" customHeight="1">
      <c r="A2" s="131" t="s">
        <v>110</v>
      </c>
      <c r="B2" s="131"/>
      <c r="C2" s="131"/>
      <c r="D2" s="131"/>
      <c r="E2" s="131"/>
      <c r="F2" s="131"/>
      <c r="G2" s="131"/>
    </row>
    <row r="3" ht="15.75">
      <c r="G3" s="6" t="s">
        <v>35</v>
      </c>
    </row>
    <row r="4" spans="1:7" ht="38.25" customHeight="1">
      <c r="A4" s="132"/>
      <c r="B4" s="133" t="s">
        <v>18</v>
      </c>
      <c r="C4" s="133" t="s">
        <v>19</v>
      </c>
      <c r="D4" s="133" t="s">
        <v>36</v>
      </c>
      <c r="E4" s="133" t="s">
        <v>37</v>
      </c>
      <c r="F4" s="133" t="s">
        <v>38</v>
      </c>
      <c r="G4" s="133" t="s">
        <v>20</v>
      </c>
    </row>
    <row r="5" spans="1:7" ht="15.75">
      <c r="A5" s="132"/>
      <c r="B5" s="133"/>
      <c r="C5" s="133"/>
      <c r="D5" s="133"/>
      <c r="E5" s="133"/>
      <c r="F5" s="133"/>
      <c r="G5" s="133"/>
    </row>
    <row r="6" spans="1:7" ht="7.5" customHeight="1">
      <c r="A6" s="7"/>
      <c r="B6" s="8"/>
      <c r="C6" s="8"/>
      <c r="D6" s="8"/>
      <c r="E6" s="8"/>
      <c r="F6" s="8"/>
      <c r="G6" s="8"/>
    </row>
    <row r="7" spans="1:7" ht="21.75" customHeight="1">
      <c r="A7" s="9" t="s">
        <v>42</v>
      </c>
      <c r="B7" s="82">
        <v>255975958</v>
      </c>
      <c r="C7" s="82">
        <v>17712311</v>
      </c>
      <c r="D7" s="82"/>
      <c r="E7" s="82">
        <v>3030286</v>
      </c>
      <c r="F7" s="82">
        <v>-65627268</v>
      </c>
      <c r="G7" s="82">
        <f>SUM(B7:F7)</f>
        <v>211091287</v>
      </c>
    </row>
    <row r="8" spans="1:7" ht="21.75" customHeight="1">
      <c r="A8" s="7" t="s">
        <v>105</v>
      </c>
      <c r="B8" s="83"/>
      <c r="C8" s="83"/>
      <c r="D8" s="83"/>
      <c r="E8" s="83"/>
      <c r="F8" s="83">
        <v>18082557</v>
      </c>
      <c r="G8" s="83">
        <f>SUM(B8:F8)</f>
        <v>18082557</v>
      </c>
    </row>
    <row r="9" spans="1:7" ht="35.25" customHeight="1">
      <c r="A9" s="7" t="s">
        <v>32</v>
      </c>
      <c r="B9" s="83"/>
      <c r="C9" s="83"/>
      <c r="D9" s="83"/>
      <c r="E9" s="83">
        <v>13774418</v>
      </c>
      <c r="F9" s="83"/>
      <c r="G9" s="83">
        <f>SUM(B9:F9)</f>
        <v>13774418</v>
      </c>
    </row>
    <row r="10" spans="1:7" ht="30" customHeight="1">
      <c r="A10" s="7" t="s">
        <v>40</v>
      </c>
      <c r="B10" s="83"/>
      <c r="C10" s="83"/>
      <c r="D10" s="83"/>
      <c r="E10" s="83">
        <v>-1218382</v>
      </c>
      <c r="F10" s="83"/>
      <c r="G10" s="83">
        <f>SUM(B10:F10)</f>
        <v>-1218382</v>
      </c>
    </row>
    <row r="11" spans="1:7" ht="34.5" customHeight="1">
      <c r="A11" s="7" t="s">
        <v>131</v>
      </c>
      <c r="B11" s="84"/>
      <c r="C11" s="84"/>
      <c r="D11" s="85">
        <v>-163251</v>
      </c>
      <c r="E11" s="84"/>
      <c r="F11" s="84"/>
      <c r="G11" s="85">
        <f>SUM(B11:F11)</f>
        <v>-163251</v>
      </c>
    </row>
    <row r="12" spans="1:7" ht="21.75" customHeight="1">
      <c r="A12" s="10" t="s">
        <v>106</v>
      </c>
      <c r="B12" s="82">
        <f aca="true" t="shared" si="0" ref="B12:G12">SUM(B8:B11)</f>
        <v>0</v>
      </c>
      <c r="C12" s="82">
        <f t="shared" si="0"/>
        <v>0</v>
      </c>
      <c r="D12" s="82">
        <f t="shared" si="0"/>
        <v>-163251</v>
      </c>
      <c r="E12" s="82">
        <f t="shared" si="0"/>
        <v>12556036</v>
      </c>
      <c r="F12" s="82">
        <f t="shared" si="0"/>
        <v>18082557</v>
      </c>
      <c r="G12" s="82">
        <f t="shared" si="0"/>
        <v>30475342</v>
      </c>
    </row>
    <row r="13" spans="1:7" ht="21.75" customHeight="1">
      <c r="A13" s="7" t="s">
        <v>44</v>
      </c>
      <c r="B13" s="85">
        <v>2691552</v>
      </c>
      <c r="C13" s="85"/>
      <c r="D13" s="85"/>
      <c r="E13" s="85"/>
      <c r="F13" s="85"/>
      <c r="G13" s="85">
        <f>SUM(B13:F13)</f>
        <v>2691552</v>
      </c>
    </row>
    <row r="14" spans="1:7" ht="21.75" customHeight="1">
      <c r="A14" s="7" t="s">
        <v>41</v>
      </c>
      <c r="B14" s="86"/>
      <c r="C14" s="86"/>
      <c r="D14" s="86"/>
      <c r="E14" s="86"/>
      <c r="F14" s="85">
        <v>-3608180</v>
      </c>
      <c r="G14" s="85">
        <f>SUM(B14:F14)</f>
        <v>-3608180</v>
      </c>
    </row>
    <row r="15" spans="1:7" s="12" customFormat="1" ht="18.75" customHeight="1" thickBot="1">
      <c r="A15" s="11" t="s">
        <v>96</v>
      </c>
      <c r="B15" s="111">
        <f>B7+B12+B14</f>
        <v>255975958</v>
      </c>
      <c r="C15" s="111">
        <f>C7+C12+C14</f>
        <v>17712311</v>
      </c>
      <c r="D15" s="111">
        <f>D7+D12+D14</f>
        <v>-163251</v>
      </c>
      <c r="E15" s="111">
        <f>E7+E12+E14</f>
        <v>15586322</v>
      </c>
      <c r="F15" s="111">
        <f>F7+F12+F14</f>
        <v>-51152891</v>
      </c>
      <c r="G15" s="111">
        <f>G7+G12+G14+G13</f>
        <v>240650001</v>
      </c>
    </row>
    <row r="16" spans="1:7" ht="19.5" customHeight="1" thickTop="1">
      <c r="A16" s="10"/>
      <c r="B16" s="86"/>
      <c r="C16" s="86"/>
      <c r="D16" s="86"/>
      <c r="E16" s="86"/>
      <c r="F16" s="86"/>
      <c r="G16" s="86"/>
    </row>
    <row r="17" spans="1:7" ht="21.75" customHeight="1">
      <c r="A17" s="10" t="s">
        <v>104</v>
      </c>
      <c r="B17" s="82">
        <v>258667510</v>
      </c>
      <c r="C17" s="82">
        <v>17712311</v>
      </c>
      <c r="D17" s="82">
        <v>-157772</v>
      </c>
      <c r="E17" s="82">
        <v>26066776</v>
      </c>
      <c r="F17" s="82">
        <v>-55133491</v>
      </c>
      <c r="G17" s="82">
        <f>SUM(B17:F17)</f>
        <v>247155334</v>
      </c>
    </row>
    <row r="18" spans="1:7" ht="21.75" customHeight="1">
      <c r="A18" s="7" t="s">
        <v>39</v>
      </c>
      <c r="B18" s="83"/>
      <c r="C18" s="83"/>
      <c r="D18" s="83"/>
      <c r="E18" s="83"/>
      <c r="F18" s="83">
        <f>'Конс Прибыли-Убытки'!C22</f>
        <v>27158610</v>
      </c>
      <c r="G18" s="83">
        <f>SUM(B18:F18)</f>
        <v>27158610</v>
      </c>
    </row>
    <row r="19" spans="1:7" ht="34.5" customHeight="1">
      <c r="A19" s="7" t="s">
        <v>32</v>
      </c>
      <c r="B19" s="83"/>
      <c r="C19" s="83"/>
      <c r="D19" s="83"/>
      <c r="E19" s="83">
        <f>'Конс Прибыли-Убытки'!C25</f>
        <v>-18377132</v>
      </c>
      <c r="F19" s="83"/>
      <c r="G19" s="83">
        <f>SUM(B19:F19)</f>
        <v>-18377132</v>
      </c>
    </row>
    <row r="20" spans="1:7" ht="32.25" customHeight="1">
      <c r="A20" s="7" t="s">
        <v>40</v>
      </c>
      <c r="B20" s="83"/>
      <c r="C20" s="83"/>
      <c r="D20" s="83"/>
      <c r="E20" s="83">
        <f>'Конс Прибыли-Убытки'!C26</f>
        <v>-2587123</v>
      </c>
      <c r="F20" s="83"/>
      <c r="G20" s="83">
        <f>SUM(B20:F20)</f>
        <v>-2587123</v>
      </c>
    </row>
    <row r="21" spans="1:7" ht="31.5">
      <c r="A21" s="7" t="s">
        <v>132</v>
      </c>
      <c r="B21" s="83"/>
      <c r="C21" s="83"/>
      <c r="D21" s="83">
        <f>'Конс Прибыли-Убытки'!C27</f>
        <v>-73533</v>
      </c>
      <c r="E21" s="83"/>
      <c r="F21" s="83"/>
      <c r="G21" s="83">
        <f>SUM(B21:F21)</f>
        <v>-73533</v>
      </c>
    </row>
    <row r="22" spans="1:7" ht="21.75" customHeight="1">
      <c r="A22" s="10" t="s">
        <v>43</v>
      </c>
      <c r="B22" s="82">
        <f>SUM(B18:B20)</f>
        <v>0</v>
      </c>
      <c r="C22" s="82">
        <f>SUM(C18:C20)</f>
        <v>0</v>
      </c>
      <c r="D22" s="82">
        <f>SUM(D18:D21)</f>
        <v>-73533</v>
      </c>
      <c r="E22" s="82">
        <f>SUM(E18:E21)</f>
        <v>-20964255</v>
      </c>
      <c r="F22" s="82">
        <f>SUM(F18:F20)</f>
        <v>27158610</v>
      </c>
      <c r="G22" s="82">
        <f>SUM(G18:G21)</f>
        <v>6120822</v>
      </c>
    </row>
    <row r="23" spans="1:7" ht="21.75" customHeight="1">
      <c r="A23" s="7" t="s">
        <v>41</v>
      </c>
      <c r="B23" s="82"/>
      <c r="C23" s="82"/>
      <c r="D23" s="82"/>
      <c r="E23" s="82"/>
      <c r="F23" s="87">
        <v>-3141235</v>
      </c>
      <c r="G23" s="87">
        <f>SUM(B23:F23)</f>
        <v>-3141235</v>
      </c>
    </row>
    <row r="24" spans="1:7" ht="21.75" customHeight="1" thickBot="1">
      <c r="A24" s="10" t="s">
        <v>111</v>
      </c>
      <c r="B24" s="88">
        <f>SUM(B17:B23)</f>
        <v>258667510</v>
      </c>
      <c r="C24" s="88">
        <f>SUM(C17:C23)</f>
        <v>17712311</v>
      </c>
      <c r="D24" s="88">
        <f>D17+D22+D23</f>
        <v>-231305</v>
      </c>
      <c r="E24" s="88">
        <f>E17+E22+E23</f>
        <v>5102521</v>
      </c>
      <c r="F24" s="88">
        <f>F17+F22+F23</f>
        <v>-31116116</v>
      </c>
      <c r="G24" s="88">
        <f>SUM(B24:F24)</f>
        <v>250134921</v>
      </c>
    </row>
    <row r="25" ht="16.5" thickTop="1"/>
    <row r="26" spans="2:7" ht="27" customHeight="1">
      <c r="B26" s="13"/>
      <c r="C26" s="13"/>
      <c r="D26" s="13"/>
      <c r="E26" s="13"/>
      <c r="F26" s="13"/>
      <c r="G26" s="13"/>
    </row>
    <row r="27" spans="1:7" ht="22.5" customHeight="1">
      <c r="A27" s="35" t="s">
        <v>45</v>
      </c>
      <c r="B27" s="79"/>
      <c r="D27" s="126" t="s">
        <v>46</v>
      </c>
      <c r="E27" s="126"/>
      <c r="F27" s="126"/>
      <c r="G27" s="126"/>
    </row>
    <row r="28" spans="4:7" ht="15.75">
      <c r="D28" s="53"/>
      <c r="E28" s="17"/>
      <c r="F28" s="53"/>
      <c r="G28" s="17"/>
    </row>
    <row r="29" spans="1:7" ht="15.75">
      <c r="A29" s="35" t="s">
        <v>128</v>
      </c>
      <c r="D29" s="126" t="s">
        <v>129</v>
      </c>
      <c r="E29" s="126"/>
      <c r="F29" s="126"/>
      <c r="G29" s="126"/>
    </row>
    <row r="30" ht="15.75">
      <c r="J30" s="5" t="s">
        <v>102</v>
      </c>
    </row>
  </sheetData>
  <sheetProtection/>
  <mergeCells count="13">
    <mergeCell ref="F29:G29"/>
    <mergeCell ref="D27:E27"/>
    <mergeCell ref="D29:E29"/>
    <mergeCell ref="F27:G27"/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15748031496062992" right="0.15748031496062992" top="0.3" bottom="0.3" header="0.15" footer="0.1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Bayaskulova Madina</dc:creator>
  <cp:keywords/>
  <dc:description/>
  <cp:lastModifiedBy>AnnaZ</cp:lastModifiedBy>
  <cp:lastPrinted>2013-11-13T10:20:26Z</cp:lastPrinted>
  <dcterms:created xsi:type="dcterms:W3CDTF">2012-07-12T05:13:45Z</dcterms:created>
  <dcterms:modified xsi:type="dcterms:W3CDTF">2013-11-14T11:29:43Z</dcterms:modified>
  <cp:category/>
  <cp:version/>
  <cp:contentType/>
  <cp:contentStatus/>
</cp:coreProperties>
</file>