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.Bakhmat\Documents\АНТ ОТЧЕТЫ\Биржа 2018\3 кв. 2018\"/>
    </mc:Choice>
  </mc:AlternateContent>
  <bookViews>
    <workbookView xWindow="0" yWindow="0" windowWidth="19200" windowHeight="10035" activeTab="1"/>
  </bookViews>
  <sheets>
    <sheet name="баланс" sheetId="1" r:id="rId1"/>
    <sheet name="ОПиУ" sheetId="2" r:id="rId2"/>
    <sheet name="оддс" sheetId="3" r:id="rId3"/>
    <sheet name="оик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2" l="1"/>
  <c r="B20" i="2"/>
  <c r="D76" i="3" l="1"/>
  <c r="C76" i="3"/>
  <c r="D72" i="3"/>
  <c r="C72" i="3"/>
  <c r="D68" i="3" l="1"/>
  <c r="C68" i="3"/>
  <c r="D61" i="3"/>
  <c r="C61" i="3"/>
  <c r="D25" i="3"/>
  <c r="C25" i="3"/>
  <c r="D16" i="3"/>
  <c r="C16" i="3"/>
  <c r="D8" i="3"/>
  <c r="C8" i="3"/>
  <c r="E10" i="4" l="1"/>
  <c r="E11" i="4"/>
  <c r="E12" i="4" s="1"/>
  <c r="C12" i="4"/>
  <c r="D12" i="4"/>
  <c r="C14" i="2" l="1"/>
  <c r="C22" i="2" s="1"/>
  <c r="C24" i="2" s="1"/>
  <c r="C27" i="1"/>
  <c r="B27" i="1" l="1"/>
  <c r="C48" i="1" l="1"/>
  <c r="B48" i="1"/>
  <c r="C43" i="1"/>
  <c r="B43" i="1"/>
  <c r="C37" i="1"/>
  <c r="B37" i="1"/>
  <c r="C18" i="1"/>
  <c r="B18" i="1"/>
  <c r="B44" i="1" l="1"/>
  <c r="C44" i="1"/>
  <c r="C50" i="1"/>
  <c r="C28" i="1"/>
  <c r="B50" i="1"/>
  <c r="B28" i="1"/>
  <c r="C55" i="1" l="1"/>
  <c r="B55" i="1"/>
  <c r="B14" i="2" l="1"/>
  <c r="B22" i="2" s="1"/>
  <c r="B24" i="2" s="1"/>
</calcChain>
</file>

<file path=xl/sharedStrings.xml><?xml version="1.0" encoding="utf-8"?>
<sst xmlns="http://schemas.openxmlformats.org/spreadsheetml/2006/main" count="152" uniqueCount="133">
  <si>
    <t xml:space="preserve">АО КРТД «ЗАНГАР» </t>
  </si>
  <si>
    <t>ОТЧЕТ О ФИНАНСОВОМ ПОЛОЖЕНИИ</t>
  </si>
  <si>
    <t xml:space="preserve"> (в тысячах тенге) </t>
  </si>
  <si>
    <t xml:space="preserve">На конец отчетного периода </t>
  </si>
  <si>
    <t>На начало отчетного периода</t>
  </si>
  <si>
    <t>АКТИВ</t>
  </si>
  <si>
    <t>ТЕКУЩИЕ АКТИВЫ:</t>
  </si>
  <si>
    <t>Денежные средства</t>
  </si>
  <si>
    <t xml:space="preserve">Дебиторская задолженность </t>
  </si>
  <si>
    <t>Товарно-материальные  запасы</t>
  </si>
  <si>
    <t xml:space="preserve">Предоплата по прочим налогам и платежам </t>
  </si>
  <si>
    <t>Текущая часть долгосрочной дебиторской задолженности</t>
  </si>
  <si>
    <t>-</t>
  </si>
  <si>
    <t xml:space="preserve">Прочие  текущие активы </t>
  </si>
  <si>
    <t>Итого текущие активы</t>
  </si>
  <si>
    <t>ДОЛГОСРОЧНЫЕ АКТИВЫ:</t>
  </si>
  <si>
    <t xml:space="preserve">Долгосрочная дебиторская задолженность </t>
  </si>
  <si>
    <t>Итого долгосрочные активы</t>
  </si>
  <si>
    <t>ВСЕГО АКТИВЫ</t>
  </si>
  <si>
    <t>СОБСТВЕННЫЙ КАПИТАЛ И ОБЯЗАТЕЛЬСТВА</t>
  </si>
  <si>
    <t>ТЕКУЩИЕ ОБЯЗАТЕЛЬСТВА:</t>
  </si>
  <si>
    <t xml:space="preserve">Займы </t>
  </si>
  <si>
    <t>Кредиторская задолженность</t>
  </si>
  <si>
    <t>Обязательства по прочим налогам и платежам</t>
  </si>
  <si>
    <t xml:space="preserve">Прочие текущие обязательства </t>
  </si>
  <si>
    <t>Итого текущие обязательства</t>
  </si>
  <si>
    <t>ДОЛГОСРОЧНЫЕ ОБЯЗАТЕЛЬСТВА</t>
  </si>
  <si>
    <t>Займы</t>
  </si>
  <si>
    <t xml:space="preserve">Обязательства по отсроченному подоходному налогу </t>
  </si>
  <si>
    <t>Итого долгосрочные обязательства</t>
  </si>
  <si>
    <t>СОБСТВЕННЫЙ КАПИТАЛ</t>
  </si>
  <si>
    <t>Акционерный капитал</t>
  </si>
  <si>
    <t>Нераспределенная прибыль</t>
  </si>
  <si>
    <t>Итого собственный капитал</t>
  </si>
  <si>
    <t>ВСЕГО СОБСТВЕННЫЙ КАПИТАЛ И ОБЯЗАТЕЛЬСТВА</t>
  </si>
  <si>
    <t>Балансовая стоимость привилегированной акции (тенге)</t>
  </si>
  <si>
    <t>Балансовая стоимость простой акции (тенге)</t>
  </si>
  <si>
    <t>ОТЧЕТ О СОВОКУПНОМ ДОХОДЕ</t>
  </si>
  <si>
    <t xml:space="preserve">(в тысячах тенге) </t>
  </si>
  <si>
    <t>Себестоимость реализованной продукции и оказанных услуг</t>
  </si>
  <si>
    <t>Валовая прибыль</t>
  </si>
  <si>
    <t>Административные расходы</t>
  </si>
  <si>
    <t>Доходы от финансирования</t>
  </si>
  <si>
    <t>Расходы по финансированию</t>
  </si>
  <si>
    <t>Прибыль (убыток) до налогообложения</t>
  </si>
  <si>
    <t>Прочий совокупный доход</t>
  </si>
  <si>
    <t xml:space="preserve">ОТЧЕТ О ДВИЖЕНИИ ДЕНЕГ </t>
  </si>
  <si>
    <t>(прямой метод)</t>
  </si>
  <si>
    <t>тыс. тенге</t>
  </si>
  <si>
    <t>НАИМЕНОВАНИЕ ПОКАЗАТЕЛЕЙ</t>
  </si>
  <si>
    <t>I. ДВИЖЕНИЕ  ДЕНЕЖНЫХ  СРЕДСТВ  ОТ ОПЕРАЦИОННОЙ ДЕЯТЕЛЬНОСТИ</t>
  </si>
  <si>
    <t>1. Поступление денежных средств, всего</t>
  </si>
  <si>
    <t xml:space="preserve">      в том числе:</t>
  </si>
  <si>
    <t xml:space="preserve">           прочие поступления</t>
  </si>
  <si>
    <t>2. Выбытие денежных средств, всего</t>
  </si>
  <si>
    <t xml:space="preserve">           платежи поставщикам за товары и услуги</t>
  </si>
  <si>
    <t xml:space="preserve">           прочие выплаты</t>
  </si>
  <si>
    <t>3. Чистая сумма денежных средств от операционной деятельности</t>
  </si>
  <si>
    <t>II. ДВИЖЕНИЕ  ДЕНЕЖНЫХ  СРЕДСТВ  ОТ ИНВЕСТИЦИОННОЙ  ДЕЯТЕЛЬНОСТИ</t>
  </si>
  <si>
    <t xml:space="preserve">           реализация основных средств</t>
  </si>
  <si>
    <t xml:space="preserve">           реализации нематериальных активов</t>
  </si>
  <si>
    <t xml:space="preserve">           реализация других долгосрочных активов</t>
  </si>
  <si>
    <t xml:space="preserve">           фьючерсные и форвардные контракты, опционы и свопы</t>
  </si>
  <si>
    <t xml:space="preserve">           приобретение основных средств</t>
  </si>
  <si>
    <t xml:space="preserve">           приобретение нематериальных активов</t>
  </si>
  <si>
    <t xml:space="preserve">           приобретение других долгосрочных активов</t>
  </si>
  <si>
    <t xml:space="preserve">3. Чистая сумма денежных средств от инвестиционной деятельности </t>
  </si>
  <si>
    <t>III.  ДВИЖЕНИЕ  ДЕНЕЖНЫХ  СРЕДСТВ  ОТ ФИНАНСОВОЙ ДЕЯТЕЛЬНОСТИ</t>
  </si>
  <si>
    <t xml:space="preserve">           эмиссия акций и других ценных бумаг</t>
  </si>
  <si>
    <t xml:space="preserve">           получение займов</t>
  </si>
  <si>
    <t xml:space="preserve">           получение вознаграждения по финансируемой аренде</t>
  </si>
  <si>
    <t xml:space="preserve">           погашение займов</t>
  </si>
  <si>
    <t xml:space="preserve">           приобретение собственных акций</t>
  </si>
  <si>
    <t xml:space="preserve">           выплата дивидендов</t>
  </si>
  <si>
    <t xml:space="preserve">3. Чистая сумма денежных средств от финансовой деятельности </t>
  </si>
  <si>
    <t>АО КРТД «ЗАНГАР»</t>
  </si>
  <si>
    <t>ОТЧЕТ ОБ ИЗМЕНЕНИЯХ   В КАПИТАЛЕ</t>
  </si>
  <si>
    <t>Уставный капитал</t>
  </si>
  <si>
    <t>Нераспределенная прибыль       (непокрытый убыток)</t>
  </si>
  <si>
    <t xml:space="preserve">Сальдо на начало отчетного периода </t>
  </si>
  <si>
    <t>Совокупный доход (убыток)</t>
  </si>
  <si>
    <t>Итого на конец отчетного периода</t>
  </si>
  <si>
    <t>Прибыль на акцию базовая и разводненная  (в тенге)</t>
  </si>
  <si>
    <t>Авансовые платежи по корпоративному подоходному налогу</t>
  </si>
  <si>
    <t xml:space="preserve">  Инвестиционная собственность</t>
  </si>
  <si>
    <t xml:space="preserve">  Основные средства </t>
  </si>
  <si>
    <t>Нематериальные активы</t>
  </si>
  <si>
    <r>
      <t xml:space="preserve">   </t>
    </r>
    <r>
      <rPr>
        <sz val="10"/>
        <color theme="1"/>
        <rFont val="Times New Roman"/>
        <family val="1"/>
        <charset val="204"/>
      </rPr>
      <t>Прочие долгосрочные обязательства</t>
    </r>
  </si>
  <si>
    <t>Прочие прибыли и убытки</t>
  </si>
  <si>
    <t>(Расход)/экономия по корпоративному подоходному налогу</t>
  </si>
  <si>
    <t>Прибыль(убыток) за период</t>
  </si>
  <si>
    <t xml:space="preserve">Совокупный доход (убыток) за период, за вычетом корпоративного подоходного налога </t>
  </si>
  <si>
    <t>Выручка  от реализации продукции и оказания услуг</t>
  </si>
  <si>
    <t>Незавершенное строительство</t>
  </si>
  <si>
    <t>Вознаграждения по займам</t>
  </si>
  <si>
    <t>ИТОГО обязательства</t>
  </si>
  <si>
    <t xml:space="preserve">2018 года </t>
  </si>
  <si>
    <t>2017 года</t>
  </si>
  <si>
    <t>Авансы под долгосрочные активы</t>
  </si>
  <si>
    <r>
      <rPr>
        <b/>
        <sz val="14"/>
        <color theme="1"/>
        <rFont val="Calibri"/>
        <family val="2"/>
        <charset val="204"/>
        <scheme val="minor"/>
      </rPr>
      <t>АО КРТД "Зангар"</t>
    </r>
    <r>
      <rPr>
        <sz val="14"/>
        <color theme="1"/>
        <rFont val="Calibri"/>
        <family val="2"/>
        <charset val="204"/>
        <scheme val="minor"/>
      </rPr>
      <t xml:space="preserve">  за 9 месяцев  2018 года</t>
    </r>
  </si>
  <si>
    <t xml:space="preserve">        9 месяцев  2018 года</t>
  </si>
  <si>
    <t xml:space="preserve">         9 месяцев  2017 года</t>
  </si>
  <si>
    <t xml:space="preserve">           реализация товаров и услуг</t>
  </si>
  <si>
    <t xml:space="preserve">           прочая выручка</t>
  </si>
  <si>
    <t xml:space="preserve">           авансы, полученные от покупателей, заказчиков</t>
  </si>
  <si>
    <t xml:space="preserve">           поступления по договорам страхования</t>
  </si>
  <si>
    <t xml:space="preserve">            полученные вознаграждения</t>
  </si>
  <si>
    <t xml:space="preserve">           авансы, выданные поставщикам товаров и услуг</t>
  </si>
  <si>
    <t xml:space="preserve">           выплаты по оплате труда</t>
  </si>
  <si>
    <t xml:space="preserve">           выплата вознаграждения</t>
  </si>
  <si>
    <t xml:space="preserve">           выплаты по договорам страхования</t>
  </si>
  <si>
    <t xml:space="preserve">           подоходный налог и другие платежи в бюджет</t>
  </si>
  <si>
    <t xml:space="preserve">           реализация долевых инструментов других организаций (кроме дочерних) и долей участия в совместном предпринимательстве</t>
  </si>
  <si>
    <t xml:space="preserve">           реализация долговых инструментов других организаций</t>
  </si>
  <si>
    <t xml:space="preserve">           возмещение при потере контроля над дочерними организациями</t>
  </si>
  <si>
    <t xml:space="preserve">           реализация прочих финансовых активов</t>
  </si>
  <si>
    <t xml:space="preserve">           полученные дивиденды</t>
  </si>
  <si>
    <t xml:space="preserve">           полученные вознаграждения</t>
  </si>
  <si>
    <t xml:space="preserve">           приобретение долговых инструментов других организаций</t>
  </si>
  <si>
    <t xml:space="preserve">           приобретение контроля над дочерними организациями</t>
  </si>
  <si>
    <t xml:space="preserve">           приобретение прочих финансовых активов</t>
  </si>
  <si>
    <t xml:space="preserve">           предоставление займов</t>
  </si>
  <si>
    <t xml:space="preserve">           инвестиции в ассоциированные и дочерние организации</t>
  </si>
  <si>
    <t xml:space="preserve">           выплаты собственникам по акциям организации</t>
  </si>
  <si>
    <t>4. Влияние обменных курсов валют к тенге</t>
  </si>
  <si>
    <t xml:space="preserve">5. Увеличение +/- уменьшение денежных средств </t>
  </si>
  <si>
    <t>6. Денежные средства и их эквиваленты на начало отчетного периода</t>
  </si>
  <si>
    <t>7. Денежные средства и их эквиваленты на конец отчетного периода</t>
  </si>
  <si>
    <t>по состоянию на 30 сентября 2018 года</t>
  </si>
  <si>
    <t>за 9 месяцев  2018 года</t>
  </si>
  <si>
    <t>9 месяцев</t>
  </si>
  <si>
    <t>за  9 месяцев 2018 года</t>
  </si>
  <si>
    <t>Расходы  от обесценения активов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</si>
</sst>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2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</font>
    <font>
      <i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6" fillId="0" borderId="0"/>
    <xf numFmtId="0" fontId="7" fillId="0" borderId="0"/>
    <xf numFmtId="164" fontId="6" fillId="0" borderId="0" applyFont="0" applyFill="0" applyBorder="0" applyAlignment="0" applyProtection="0"/>
  </cellStyleXfs>
  <cellXfs count="142">
    <xf numFmtId="0" fontId="0" fillId="0" borderId="0" xfId="0"/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3" fontId="0" fillId="0" borderId="0" xfId="0" applyNumberFormat="1"/>
    <xf numFmtId="0" fontId="0" fillId="0" borderId="1" xfId="0" applyBorder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3" fillId="0" borderId="2" xfId="0" applyFont="1" applyBorder="1" applyAlignment="1">
      <alignment horizontal="center" vertical="center" wrapText="1"/>
    </xf>
    <xf numFmtId="0" fontId="0" fillId="0" borderId="0" xfId="0" applyBorder="1"/>
    <xf numFmtId="3" fontId="4" fillId="0" borderId="7" xfId="0" applyNumberFormat="1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3" fontId="2" fillId="0" borderId="6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3" fontId="2" fillId="0" borderId="7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3" fontId="9" fillId="0" borderId="2" xfId="0" applyNumberFormat="1" applyFont="1" applyBorder="1" applyAlignment="1">
      <alignment horizontal="center"/>
    </xf>
    <xf numFmtId="3" fontId="10" fillId="0" borderId="2" xfId="0" applyNumberFormat="1" applyFont="1" applyBorder="1" applyAlignment="1">
      <alignment horizontal="center"/>
    </xf>
    <xf numFmtId="0" fontId="11" fillId="0" borderId="0" xfId="0" applyFont="1"/>
    <xf numFmtId="0" fontId="12" fillId="0" borderId="0" xfId="0" applyFont="1"/>
    <xf numFmtId="3" fontId="13" fillId="0" borderId="10" xfId="0" applyNumberFormat="1" applyFont="1" applyFill="1" applyBorder="1" applyAlignment="1">
      <alignment horizontal="center"/>
    </xf>
    <xf numFmtId="3" fontId="13" fillId="0" borderId="11" xfId="0" applyNumberFormat="1" applyFont="1" applyFill="1" applyBorder="1" applyAlignment="1">
      <alignment horizontal="center"/>
    </xf>
    <xf numFmtId="3" fontId="13" fillId="0" borderId="12" xfId="0" applyNumberFormat="1" applyFont="1" applyFill="1" applyBorder="1" applyAlignment="1">
      <alignment horizontal="center"/>
    </xf>
    <xf numFmtId="3" fontId="14" fillId="2" borderId="13" xfId="0" applyNumberFormat="1" applyFont="1" applyFill="1" applyBorder="1" applyAlignment="1">
      <alignment horizontal="center"/>
    </xf>
    <xf numFmtId="3" fontId="13" fillId="0" borderId="16" xfId="0" applyNumberFormat="1" applyFont="1" applyFill="1" applyBorder="1" applyAlignment="1">
      <alignment horizontal="center"/>
    </xf>
    <xf numFmtId="3" fontId="14" fillId="2" borderId="14" xfId="0" applyNumberFormat="1" applyFont="1" applyFill="1" applyBorder="1" applyAlignment="1">
      <alignment horizontal="center"/>
    </xf>
    <xf numFmtId="3" fontId="13" fillId="0" borderId="13" xfId="0" applyNumberFormat="1" applyFont="1" applyFill="1" applyBorder="1" applyAlignment="1">
      <alignment horizontal="center"/>
    </xf>
    <xf numFmtId="2" fontId="14" fillId="0" borderId="14" xfId="0" applyNumberFormat="1" applyFont="1" applyBorder="1" applyAlignment="1">
      <alignment horizontal="center"/>
    </xf>
    <xf numFmtId="2" fontId="14" fillId="0" borderId="15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vertical="center" indent="3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3" fontId="13" fillId="0" borderId="0" xfId="0" applyNumberFormat="1" applyFont="1" applyFill="1" applyBorder="1" applyAlignment="1">
      <alignment horizontal="center"/>
    </xf>
    <xf numFmtId="3" fontId="13" fillId="0" borderId="0" xfId="0" applyNumberFormat="1" applyFont="1" applyBorder="1" applyAlignment="1">
      <alignment horizontal="center"/>
    </xf>
    <xf numFmtId="3" fontId="15" fillId="0" borderId="0" xfId="0" applyNumberFormat="1" applyFont="1" applyFill="1" applyBorder="1"/>
    <xf numFmtId="3" fontId="15" fillId="0" borderId="0" xfId="0" applyNumberFormat="1" applyFont="1" applyBorder="1"/>
    <xf numFmtId="0" fontId="4" fillId="0" borderId="9" xfId="0" applyFont="1" applyBorder="1" applyAlignment="1">
      <alignment vertical="center"/>
    </xf>
    <xf numFmtId="3" fontId="14" fillId="0" borderId="0" xfId="0" applyNumberFormat="1" applyFont="1" applyFill="1" applyBorder="1"/>
    <xf numFmtId="3" fontId="14" fillId="0" borderId="0" xfId="0" applyNumberFormat="1" applyFont="1" applyBorder="1"/>
    <xf numFmtId="0" fontId="4" fillId="0" borderId="18" xfId="0" applyFont="1" applyBorder="1" applyAlignment="1">
      <alignment vertical="center"/>
    </xf>
    <xf numFmtId="3" fontId="14" fillId="3" borderId="0" xfId="0" applyNumberFormat="1" applyFont="1" applyFill="1" applyBorder="1" applyAlignment="1">
      <alignment horizontal="center"/>
    </xf>
    <xf numFmtId="0" fontId="2" fillId="0" borderId="9" xfId="0" applyFont="1" applyBorder="1" applyAlignment="1">
      <alignment horizontal="left" vertical="center" indent="1"/>
    </xf>
    <xf numFmtId="0" fontId="4" fillId="0" borderId="1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3" fontId="14" fillId="0" borderId="0" xfId="0" applyNumberFormat="1" applyFont="1" applyFill="1" applyBorder="1" applyAlignment="1">
      <alignment horizontal="right"/>
    </xf>
    <xf numFmtId="3" fontId="14" fillId="0" borderId="0" xfId="0" applyNumberFormat="1" applyFont="1" applyBorder="1" applyAlignment="1">
      <alignment horizontal="right"/>
    </xf>
    <xf numFmtId="3" fontId="13" fillId="0" borderId="0" xfId="0" applyNumberFormat="1" applyFont="1" applyFill="1" applyBorder="1" applyAlignment="1">
      <alignment horizontal="right"/>
    </xf>
    <xf numFmtId="3" fontId="13" fillId="0" borderId="0" xfId="0" applyNumberFormat="1" applyFont="1" applyBorder="1" applyAlignment="1">
      <alignment horizontal="right"/>
    </xf>
    <xf numFmtId="0" fontId="2" fillId="0" borderId="9" xfId="0" applyFont="1" applyBorder="1" applyAlignment="1">
      <alignment vertical="center" wrapText="1"/>
    </xf>
    <xf numFmtId="0" fontId="3" fillId="0" borderId="9" xfId="0" applyFont="1" applyBorder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3" fontId="16" fillId="0" borderId="2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17" fillId="0" borderId="0" xfId="0" applyFont="1" applyAlignment="1">
      <alignment horizontal="right" vertical="center"/>
    </xf>
    <xf numFmtId="3" fontId="2" fillId="0" borderId="9" xfId="0" applyNumberFormat="1" applyFont="1" applyBorder="1" applyAlignment="1">
      <alignment horizontal="right" vertical="center"/>
    </xf>
    <xf numFmtId="3" fontId="17" fillId="0" borderId="9" xfId="0" applyNumberFormat="1" applyFont="1" applyBorder="1" applyAlignment="1">
      <alignment horizontal="right" vertical="center"/>
    </xf>
    <xf numFmtId="3" fontId="17" fillId="0" borderId="20" xfId="0" applyNumberFormat="1" applyFont="1" applyBorder="1" applyAlignment="1">
      <alignment horizontal="right" vertical="center"/>
    </xf>
    <xf numFmtId="3" fontId="17" fillId="0" borderId="2" xfId="0" applyNumberFormat="1" applyFont="1" applyBorder="1" applyAlignment="1">
      <alignment horizontal="right" vertical="center"/>
    </xf>
    <xf numFmtId="0" fontId="2" fillId="0" borderId="18" xfId="0" applyFont="1" applyBorder="1" applyAlignment="1">
      <alignment vertical="center"/>
    </xf>
    <xf numFmtId="3" fontId="2" fillId="0" borderId="4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/>
    </xf>
    <xf numFmtId="3" fontId="13" fillId="0" borderId="23" xfId="0" applyNumberFormat="1" applyFont="1" applyFill="1" applyBorder="1" applyAlignment="1">
      <alignment horizontal="center"/>
    </xf>
    <xf numFmtId="3" fontId="15" fillId="4" borderId="14" xfId="0" applyNumberFormat="1" applyFont="1" applyFill="1" applyBorder="1" applyAlignment="1">
      <alignment horizontal="center"/>
    </xf>
    <xf numFmtId="3" fontId="15" fillId="4" borderId="15" xfId="0" applyNumberFormat="1" applyFont="1" applyFill="1" applyBorder="1" applyAlignment="1">
      <alignment horizontal="center"/>
    </xf>
    <xf numFmtId="0" fontId="0" fillId="0" borderId="0" xfId="0" applyAlignment="1"/>
    <xf numFmtId="0" fontId="4" fillId="3" borderId="0" xfId="0" applyFont="1" applyFill="1" applyAlignment="1">
      <alignment vertical="center"/>
    </xf>
    <xf numFmtId="0" fontId="18" fillId="0" borderId="24" xfId="0" applyFont="1" applyBorder="1" applyAlignment="1">
      <alignment horizontal="center"/>
    </xf>
    <xf numFmtId="0" fontId="19" fillId="0" borderId="24" xfId="0" applyFont="1" applyBorder="1" applyAlignment="1">
      <alignment horizontal="center" wrapText="1"/>
    </xf>
    <xf numFmtId="0" fontId="19" fillId="0" borderId="14" xfId="0" applyFont="1" applyBorder="1" applyAlignment="1">
      <alignment horizontal="center" wrapText="1"/>
    </xf>
    <xf numFmtId="0" fontId="15" fillId="0" borderId="21" xfId="0" applyFont="1" applyBorder="1"/>
    <xf numFmtId="3" fontId="15" fillId="0" borderId="21" xfId="0" applyNumberFormat="1" applyFont="1" applyBorder="1" applyAlignment="1">
      <alignment horizontal="center"/>
    </xf>
    <xf numFmtId="3" fontId="15" fillId="0" borderId="15" xfId="0" applyNumberFormat="1" applyFont="1" applyBorder="1" applyAlignment="1">
      <alignment horizontal="center"/>
    </xf>
    <xf numFmtId="0" fontId="15" fillId="0" borderId="10" xfId="0" applyFont="1" applyBorder="1"/>
    <xf numFmtId="0" fontId="13" fillId="0" borderId="11" xfId="0" applyFont="1" applyBorder="1"/>
    <xf numFmtId="0" fontId="0" fillId="0" borderId="11" xfId="0" applyBorder="1"/>
    <xf numFmtId="0" fontId="15" fillId="0" borderId="11" xfId="0" applyFont="1" applyBorder="1"/>
    <xf numFmtId="0" fontId="0" fillId="0" borderId="12" xfId="0" applyBorder="1"/>
    <xf numFmtId="0" fontId="15" fillId="0" borderId="14" xfId="0" applyFont="1" applyBorder="1"/>
    <xf numFmtId="3" fontId="15" fillId="0" borderId="14" xfId="0" applyNumberFormat="1" applyFont="1" applyBorder="1" applyAlignment="1">
      <alignment horizontal="center" vertical="center"/>
    </xf>
    <xf numFmtId="3" fontId="15" fillId="0" borderId="15" xfId="0" applyNumberFormat="1" applyFont="1" applyBorder="1" applyAlignment="1">
      <alignment horizontal="center" vertical="center"/>
    </xf>
    <xf numFmtId="0" fontId="13" fillId="0" borderId="0" xfId="0" applyFont="1"/>
    <xf numFmtId="0" fontId="15" fillId="0" borderId="6" xfId="0" applyFont="1" applyBorder="1" applyAlignment="1">
      <alignment horizontal="center" vertical="center"/>
    </xf>
    <xf numFmtId="3" fontId="15" fillId="0" borderId="22" xfId="0" applyNumberFormat="1" applyFont="1" applyBorder="1" applyAlignment="1">
      <alignment horizontal="center"/>
    </xf>
    <xf numFmtId="0" fontId="0" fillId="0" borderId="15" xfId="0" applyBorder="1"/>
    <xf numFmtId="0" fontId="15" fillId="0" borderId="25" xfId="0" applyFont="1" applyBorder="1"/>
    <xf numFmtId="3" fontId="15" fillId="0" borderId="26" xfId="0" applyNumberFormat="1" applyFont="1" applyBorder="1" applyAlignment="1">
      <alignment horizontal="center"/>
    </xf>
    <xf numFmtId="0" fontId="13" fillId="0" borderId="27" xfId="0" applyFont="1" applyBorder="1"/>
    <xf numFmtId="3" fontId="15" fillId="0" borderId="25" xfId="0" applyNumberFormat="1" applyFont="1" applyBorder="1" applyAlignment="1">
      <alignment horizontal="center"/>
    </xf>
    <xf numFmtId="0" fontId="13" fillId="0" borderId="27" xfId="0" applyFont="1" applyBorder="1" applyAlignment="1">
      <alignment wrapText="1"/>
    </xf>
    <xf numFmtId="0" fontId="15" fillId="0" borderId="27" xfId="0" applyFont="1" applyBorder="1"/>
    <xf numFmtId="0" fontId="13" fillId="0" borderId="28" xfId="0" applyFont="1" applyBorder="1"/>
    <xf numFmtId="0" fontId="13" fillId="0" borderId="29" xfId="0" applyFont="1" applyBorder="1"/>
    <xf numFmtId="3" fontId="15" fillId="0" borderId="28" xfId="0" applyNumberFormat="1" applyFont="1" applyBorder="1" applyAlignment="1">
      <alignment horizontal="center"/>
    </xf>
    <xf numFmtId="3" fontId="15" fillId="0" borderId="14" xfId="0" applyNumberFormat="1" applyFont="1" applyBorder="1" applyAlignment="1">
      <alignment horizontal="center"/>
    </xf>
    <xf numFmtId="3" fontId="15" fillId="0" borderId="22" xfId="0" applyNumberFormat="1" applyFont="1" applyBorder="1" applyAlignment="1"/>
    <xf numFmtId="3" fontId="15" fillId="0" borderId="15" xfId="0" applyNumberFormat="1" applyFont="1" applyBorder="1" applyAlignment="1"/>
    <xf numFmtId="3" fontId="15" fillId="0" borderId="27" xfId="0" applyNumberFormat="1" applyFont="1" applyBorder="1" applyAlignment="1">
      <alignment horizontal="center"/>
    </xf>
    <xf numFmtId="3" fontId="15" fillId="0" borderId="30" xfId="0" applyNumberFormat="1" applyFont="1" applyBorder="1" applyAlignment="1">
      <alignment horizontal="center"/>
    </xf>
    <xf numFmtId="0" fontId="15" fillId="0" borderId="21" xfId="0" applyFont="1" applyFill="1" applyBorder="1" applyAlignment="1">
      <alignment horizontal="left" vertical="center"/>
    </xf>
    <xf numFmtId="0" fontId="21" fillId="0" borderId="14" xfId="0" applyFont="1" applyBorder="1"/>
    <xf numFmtId="0" fontId="15" fillId="0" borderId="21" xfId="0" applyFont="1" applyBorder="1" applyAlignment="1">
      <alignment horizontal="left"/>
    </xf>
    <xf numFmtId="3" fontId="15" fillId="0" borderId="10" xfId="0" applyNumberFormat="1" applyFont="1" applyBorder="1" applyAlignment="1">
      <alignment horizontal="center" vertical="center"/>
    </xf>
    <xf numFmtId="3" fontId="15" fillId="0" borderId="16" xfId="0" applyNumberFormat="1" applyFont="1" applyBorder="1" applyAlignment="1">
      <alignment horizontal="center" vertical="center"/>
    </xf>
    <xf numFmtId="3" fontId="15" fillId="0" borderId="13" xfId="0" applyNumberFormat="1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3" fontId="15" fillId="0" borderId="11" xfId="0" applyNumberFormat="1" applyFont="1" applyBorder="1" applyAlignment="1">
      <alignment horizontal="center" vertical="center"/>
    </xf>
    <xf numFmtId="3" fontId="15" fillId="0" borderId="23" xfId="0" applyNumberFormat="1" applyFont="1" applyBorder="1" applyAlignment="1">
      <alignment horizontal="center"/>
    </xf>
    <xf numFmtId="0" fontId="0" fillId="0" borderId="23" xfId="0" applyBorder="1"/>
    <xf numFmtId="1" fontId="15" fillId="0" borderId="11" xfId="0" applyNumberFormat="1" applyFont="1" applyBorder="1" applyAlignment="1">
      <alignment horizontal="center" vertical="center"/>
    </xf>
    <xf numFmtId="3" fontId="15" fillId="0" borderId="12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20" fillId="0" borderId="0" xfId="0" applyFont="1" applyBorder="1"/>
    <xf numFmtId="0" fontId="20" fillId="0" borderId="28" xfId="0" applyFont="1" applyBorder="1"/>
    <xf numFmtId="3" fontId="15" fillId="0" borderId="11" xfId="0" applyNumberFormat="1" applyFont="1" applyBorder="1" applyAlignment="1">
      <alignment horizontal="center"/>
    </xf>
    <xf numFmtId="3" fontId="15" fillId="0" borderId="31" xfId="0" applyNumberFormat="1" applyFont="1" applyBorder="1" applyAlignment="1">
      <alignment horizontal="center" vertical="center"/>
    </xf>
    <xf numFmtId="3" fontId="15" fillId="0" borderId="0" xfId="0" applyNumberFormat="1" applyFont="1" applyBorder="1" applyAlignment="1">
      <alignment horizontal="center"/>
    </xf>
    <xf numFmtId="3" fontId="0" fillId="0" borderId="0" xfId="0" applyNumberFormat="1" applyBorder="1"/>
    <xf numFmtId="0" fontId="15" fillId="0" borderId="0" xfId="0" applyFont="1" applyBorder="1" applyAlignment="1">
      <alignment horizontal="center" vertical="center"/>
    </xf>
    <xf numFmtId="0" fontId="21" fillId="0" borderId="0" xfId="0" applyFont="1" applyBorder="1"/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</cellXfs>
  <cellStyles count="4">
    <cellStyle name="Normal_SHEET" xfId="2"/>
    <cellStyle name="Обычный" xfId="0" builtinId="0"/>
    <cellStyle name="Обычный 2" xfId="1"/>
    <cellStyle name="Финансовый 2" xfId="3"/>
  </cellStyles>
  <dxfs count="0"/>
  <tableStyles count="0" defaultTableStyle="TableStyleMedium2" defaultPivotStyle="PivotStyleLight16"/>
  <colors>
    <mruColors>
      <color rgb="FFCCFE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0</xdr:rowOff>
    </xdr:from>
    <xdr:to>
      <xdr:col>0</xdr:col>
      <xdr:colOff>1266825</xdr:colOff>
      <xdr:row>22</xdr:row>
      <xdr:rowOff>0</xdr:rowOff>
    </xdr:to>
    <xdr:sp macro="" textlink="">
      <xdr:nvSpPr>
        <xdr:cNvPr id="6" name="Текст 5"/>
        <xdr:cNvSpPr txBox="1">
          <a:spLocks noChangeArrowheads="1"/>
        </xdr:cNvSpPr>
      </xdr:nvSpPr>
      <xdr:spPr bwMode="auto">
        <a:xfrm>
          <a:off x="3590925" y="4733925"/>
          <a:ext cx="1266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27432" tIns="18288" rIns="0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D55"/>
  <sheetViews>
    <sheetView zoomScale="75" zoomScaleNormal="75" workbookViewId="0">
      <selection activeCell="A3" sqref="A3:C52"/>
    </sheetView>
  </sheetViews>
  <sheetFormatPr defaultRowHeight="15" x14ac:dyDescent="0.25"/>
  <cols>
    <col min="1" max="1" width="63.140625" customWidth="1"/>
    <col min="2" max="2" width="20.7109375" customWidth="1"/>
    <col min="3" max="3" width="17.7109375" customWidth="1"/>
  </cols>
  <sheetData>
    <row r="4" spans="1:3" x14ac:dyDescent="0.25">
      <c r="A4" s="1" t="s">
        <v>0</v>
      </c>
    </row>
    <row r="5" spans="1:3" x14ac:dyDescent="0.25">
      <c r="A5" s="1" t="s">
        <v>1</v>
      </c>
    </row>
    <row r="6" spans="1:3" x14ac:dyDescent="0.25">
      <c r="A6" s="1" t="s">
        <v>128</v>
      </c>
    </row>
    <row r="7" spans="1:3" x14ac:dyDescent="0.25">
      <c r="A7" s="2" t="s">
        <v>2</v>
      </c>
    </row>
    <row r="8" spans="1:3" ht="25.5" x14ac:dyDescent="0.25">
      <c r="A8" s="3"/>
      <c r="B8" s="3" t="s">
        <v>3</v>
      </c>
      <c r="C8" s="3" t="s">
        <v>4</v>
      </c>
    </row>
    <row r="9" spans="1:3" x14ac:dyDescent="0.25">
      <c r="A9" s="4" t="s">
        <v>5</v>
      </c>
      <c r="B9" s="4"/>
      <c r="C9" s="4"/>
    </row>
    <row r="10" spans="1:3" ht="15.75" thickBot="1" x14ac:dyDescent="0.3">
      <c r="A10" s="82" t="s">
        <v>6</v>
      </c>
      <c r="B10" s="2"/>
      <c r="C10" s="2"/>
    </row>
    <row r="11" spans="1:3" x14ac:dyDescent="0.25">
      <c r="A11" s="40" t="s">
        <v>7</v>
      </c>
      <c r="B11" s="30">
        <v>6188</v>
      </c>
      <c r="C11" s="30">
        <v>22260</v>
      </c>
    </row>
    <row r="12" spans="1:3" x14ac:dyDescent="0.25">
      <c r="A12" s="40" t="s">
        <v>8</v>
      </c>
      <c r="B12" s="31">
        <v>58507</v>
      </c>
      <c r="C12" s="31">
        <v>113812</v>
      </c>
    </row>
    <row r="13" spans="1:3" x14ac:dyDescent="0.25">
      <c r="A13" s="40" t="s">
        <v>9</v>
      </c>
      <c r="B13" s="31">
        <v>6149</v>
      </c>
      <c r="C13" s="31">
        <v>6181</v>
      </c>
    </row>
    <row r="14" spans="1:3" x14ac:dyDescent="0.25">
      <c r="A14" s="41" t="s">
        <v>83</v>
      </c>
      <c r="B14" s="31">
        <v>112991</v>
      </c>
      <c r="C14" s="31">
        <v>152083</v>
      </c>
    </row>
    <row r="15" spans="1:3" x14ac:dyDescent="0.25">
      <c r="A15" s="40" t="s">
        <v>10</v>
      </c>
      <c r="B15" s="31">
        <v>12832</v>
      </c>
      <c r="C15" s="31">
        <v>31768</v>
      </c>
    </row>
    <row r="16" spans="1:3" x14ac:dyDescent="0.25">
      <c r="A16" s="40" t="s">
        <v>11</v>
      </c>
      <c r="B16" s="31">
        <v>230</v>
      </c>
      <c r="C16" s="31">
        <v>1089</v>
      </c>
    </row>
    <row r="17" spans="1:3" ht="15.75" thickBot="1" x14ac:dyDescent="0.3">
      <c r="A17" s="40" t="s">
        <v>13</v>
      </c>
      <c r="B17" s="32">
        <v>708</v>
      </c>
      <c r="C17" s="32">
        <v>4666</v>
      </c>
    </row>
    <row r="18" spans="1:3" ht="15.75" thickBot="1" x14ac:dyDescent="0.3">
      <c r="A18" s="42" t="s">
        <v>14</v>
      </c>
      <c r="B18" s="35">
        <f>SUM(B11:B17)</f>
        <v>197605</v>
      </c>
      <c r="C18" s="35">
        <f>SUM(C11:C17)</f>
        <v>331859</v>
      </c>
    </row>
    <row r="19" spans="1:3" x14ac:dyDescent="0.25">
      <c r="A19" s="39"/>
      <c r="B19" s="52"/>
      <c r="C19" s="52"/>
    </row>
    <row r="20" spans="1:3" ht="15.75" thickBot="1" x14ac:dyDescent="0.3">
      <c r="A20" s="51" t="s">
        <v>15</v>
      </c>
      <c r="B20" s="49"/>
      <c r="C20" s="50"/>
    </row>
    <row r="21" spans="1:3" x14ac:dyDescent="0.25">
      <c r="A21" s="53" t="s">
        <v>16</v>
      </c>
      <c r="B21" s="30">
        <v>3797814</v>
      </c>
      <c r="C21" s="30">
        <v>3805189</v>
      </c>
    </row>
    <row r="22" spans="1:3" x14ac:dyDescent="0.25">
      <c r="A22" s="53" t="s">
        <v>98</v>
      </c>
      <c r="B22" s="34">
        <v>0</v>
      </c>
      <c r="C22" s="34">
        <v>3170</v>
      </c>
    </row>
    <row r="23" spans="1:3" x14ac:dyDescent="0.25">
      <c r="A23" s="40" t="s">
        <v>84</v>
      </c>
      <c r="B23" s="34">
        <v>5428697</v>
      </c>
      <c r="C23" s="31">
        <v>5428697</v>
      </c>
    </row>
    <row r="24" spans="1:3" x14ac:dyDescent="0.25">
      <c r="A24" s="40" t="s">
        <v>85</v>
      </c>
      <c r="B24" s="31">
        <v>47175</v>
      </c>
      <c r="C24" s="31">
        <v>55716</v>
      </c>
    </row>
    <row r="25" spans="1:3" x14ac:dyDescent="0.25">
      <c r="A25" s="40" t="s">
        <v>86</v>
      </c>
      <c r="B25" s="31">
        <v>276</v>
      </c>
      <c r="C25" s="31">
        <v>333</v>
      </c>
    </row>
    <row r="26" spans="1:3" ht="15.75" thickBot="1" x14ac:dyDescent="0.3">
      <c r="A26" s="40" t="s">
        <v>93</v>
      </c>
      <c r="B26" s="78">
        <v>0</v>
      </c>
      <c r="C26" s="78">
        <v>64530</v>
      </c>
    </row>
    <row r="27" spans="1:3" ht="15.75" thickBot="1" x14ac:dyDescent="0.3">
      <c r="A27" s="42" t="s">
        <v>17</v>
      </c>
      <c r="B27" s="35">
        <f>SUM(B21:B26)</f>
        <v>9273962</v>
      </c>
      <c r="C27" s="35">
        <f>SUM(C21:C26)</f>
        <v>9357635</v>
      </c>
    </row>
    <row r="28" spans="1:3" ht="15.75" thickBot="1" x14ac:dyDescent="0.3">
      <c r="A28" s="54" t="s">
        <v>18</v>
      </c>
      <c r="B28" s="35">
        <f>B18+B27</f>
        <v>9471567</v>
      </c>
      <c r="C28" s="35">
        <f>C18+C27</f>
        <v>9689494</v>
      </c>
    </row>
    <row r="29" spans="1:3" x14ac:dyDescent="0.25">
      <c r="A29" s="43"/>
      <c r="B29" s="44"/>
      <c r="C29" s="45"/>
    </row>
    <row r="30" spans="1:3" x14ac:dyDescent="0.25">
      <c r="A30" s="4" t="s">
        <v>19</v>
      </c>
      <c r="B30" s="46"/>
      <c r="C30" s="47"/>
    </row>
    <row r="31" spans="1:3" ht="15.75" thickBot="1" x14ac:dyDescent="0.3">
      <c r="A31" s="2" t="s">
        <v>20</v>
      </c>
      <c r="B31" s="49"/>
      <c r="C31" s="50"/>
    </row>
    <row r="32" spans="1:3" x14ac:dyDescent="0.25">
      <c r="A32" s="40" t="s">
        <v>21</v>
      </c>
      <c r="B32" s="30">
        <v>409784</v>
      </c>
      <c r="C32" s="30">
        <v>1046048</v>
      </c>
    </row>
    <row r="33" spans="1:3" x14ac:dyDescent="0.25">
      <c r="A33" s="40" t="s">
        <v>94</v>
      </c>
      <c r="B33" s="34">
        <v>0</v>
      </c>
      <c r="C33" s="34">
        <v>0</v>
      </c>
    </row>
    <row r="34" spans="1:3" x14ac:dyDescent="0.25">
      <c r="A34" s="40" t="s">
        <v>22</v>
      </c>
      <c r="B34" s="31">
        <v>33140</v>
      </c>
      <c r="C34" s="31">
        <v>41614</v>
      </c>
    </row>
    <row r="35" spans="1:3" x14ac:dyDescent="0.25">
      <c r="A35" s="40" t="s">
        <v>23</v>
      </c>
      <c r="B35" s="31">
        <v>8208</v>
      </c>
      <c r="C35" s="31">
        <v>3258</v>
      </c>
    </row>
    <row r="36" spans="1:3" ht="15.75" thickBot="1" x14ac:dyDescent="0.3">
      <c r="A36" s="40" t="s">
        <v>24</v>
      </c>
      <c r="B36" s="32">
        <v>95869</v>
      </c>
      <c r="C36" s="32">
        <v>145818</v>
      </c>
    </row>
    <row r="37" spans="1:3" ht="15.75" thickBot="1" x14ac:dyDescent="0.3">
      <c r="A37" s="42" t="s">
        <v>25</v>
      </c>
      <c r="B37" s="33">
        <f>SUM(B32:B36)</f>
        <v>547001</v>
      </c>
      <c r="C37" s="33">
        <f>SUM(C32:C36)</f>
        <v>1236738</v>
      </c>
    </row>
    <row r="38" spans="1:3" ht="15.75" thickBot="1" x14ac:dyDescent="0.3">
      <c r="A38" s="55" t="s">
        <v>26</v>
      </c>
      <c r="B38" s="56"/>
      <c r="C38" s="57"/>
    </row>
    <row r="39" spans="1:3" x14ac:dyDescent="0.25">
      <c r="A39" s="40" t="s">
        <v>27</v>
      </c>
      <c r="B39" s="30">
        <v>4767891</v>
      </c>
      <c r="C39" s="30">
        <v>4348989</v>
      </c>
    </row>
    <row r="40" spans="1:3" x14ac:dyDescent="0.25">
      <c r="A40" s="40" t="s">
        <v>94</v>
      </c>
      <c r="B40" s="34">
        <v>2299274</v>
      </c>
      <c r="C40" s="34">
        <v>1696743</v>
      </c>
    </row>
    <row r="41" spans="1:3" x14ac:dyDescent="0.25">
      <c r="A41" s="60" t="s">
        <v>28</v>
      </c>
      <c r="B41" s="31">
        <v>316616</v>
      </c>
      <c r="C41" s="31">
        <v>316616</v>
      </c>
    </row>
    <row r="42" spans="1:3" ht="15.75" thickBot="1" x14ac:dyDescent="0.3">
      <c r="A42" s="61" t="s">
        <v>87</v>
      </c>
      <c r="B42" s="36">
        <v>698797</v>
      </c>
      <c r="C42" s="36">
        <v>710787</v>
      </c>
    </row>
    <row r="43" spans="1:3" ht="15.75" thickBot="1" x14ac:dyDescent="0.3">
      <c r="A43" s="42" t="s">
        <v>29</v>
      </c>
      <c r="B43" s="33">
        <f>SUM(B39:B42)</f>
        <v>8082578</v>
      </c>
      <c r="C43" s="33">
        <f>SUM(C39:C42)</f>
        <v>7073135</v>
      </c>
    </row>
    <row r="44" spans="1:3" ht="15.75" thickBot="1" x14ac:dyDescent="0.3">
      <c r="A44" s="5" t="s">
        <v>95</v>
      </c>
      <c r="B44" s="79">
        <f>B37+B43</f>
        <v>8629579</v>
      </c>
      <c r="C44" s="80">
        <f>C37+C43</f>
        <v>8309873</v>
      </c>
    </row>
    <row r="45" spans="1:3" ht="15.75" thickBot="1" x14ac:dyDescent="0.3">
      <c r="A45" s="2" t="s">
        <v>30</v>
      </c>
      <c r="B45" s="49"/>
      <c r="C45" s="50"/>
    </row>
    <row r="46" spans="1:3" x14ac:dyDescent="0.25">
      <c r="A46" s="53" t="s">
        <v>31</v>
      </c>
      <c r="B46" s="30">
        <v>233923</v>
      </c>
      <c r="C46" s="30">
        <v>233923</v>
      </c>
    </row>
    <row r="47" spans="1:3" ht="15.75" thickBot="1" x14ac:dyDescent="0.3">
      <c r="A47" s="53" t="s">
        <v>32</v>
      </c>
      <c r="B47" s="32">
        <v>608065</v>
      </c>
      <c r="C47" s="32">
        <v>1145698</v>
      </c>
    </row>
    <row r="48" spans="1:3" ht="15.75" thickBot="1" x14ac:dyDescent="0.3">
      <c r="A48" s="42" t="s">
        <v>33</v>
      </c>
      <c r="B48" s="33">
        <f>SUM(B46:B47)</f>
        <v>841988</v>
      </c>
      <c r="C48" s="33">
        <f>SUM(C46:C47)</f>
        <v>1379621</v>
      </c>
    </row>
    <row r="49" spans="1:4" ht="15.75" thickBot="1" x14ac:dyDescent="0.3">
      <c r="A49" s="43"/>
      <c r="B49" s="58"/>
      <c r="C49" s="59"/>
      <c r="D49" s="11"/>
    </row>
    <row r="50" spans="1:4" ht="15.75" thickBot="1" x14ac:dyDescent="0.3">
      <c r="A50" s="48" t="s">
        <v>34</v>
      </c>
      <c r="B50" s="35">
        <f>B37+B43+B48</f>
        <v>9471567</v>
      </c>
      <c r="C50" s="35">
        <f>C37+C43+C48</f>
        <v>9689494</v>
      </c>
    </row>
    <row r="51" spans="1:4" ht="15.75" thickBot="1" x14ac:dyDescent="0.3">
      <c r="A51" s="48" t="s">
        <v>35</v>
      </c>
      <c r="B51" s="37">
        <v>10</v>
      </c>
      <c r="C51" s="38">
        <v>10</v>
      </c>
    </row>
    <row r="52" spans="1:4" ht="15.75" thickBot="1" x14ac:dyDescent="0.3">
      <c r="A52" s="48" t="s">
        <v>36</v>
      </c>
      <c r="B52" s="37">
        <v>40.53</v>
      </c>
      <c r="C52" s="38">
        <v>67.53</v>
      </c>
    </row>
    <row r="53" spans="1:4" x14ac:dyDescent="0.25">
      <c r="C53" s="81"/>
    </row>
    <row r="55" spans="1:4" x14ac:dyDescent="0.25">
      <c r="B55" s="6">
        <f>B28-B50</f>
        <v>0</v>
      </c>
      <c r="C55" s="6">
        <f>C28-C50</f>
        <v>0</v>
      </c>
    </row>
  </sheetData>
  <pageMargins left="0.7" right="0.7" top="0.75" bottom="0.75" header="0.3" footer="0.3"/>
  <pageSetup paperSize="9"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26"/>
  <sheetViews>
    <sheetView tabSelected="1" zoomScale="75" zoomScaleNormal="75" workbookViewId="0">
      <selection activeCell="G21" sqref="G21"/>
    </sheetView>
  </sheetViews>
  <sheetFormatPr defaultRowHeight="15" x14ac:dyDescent="0.25"/>
  <cols>
    <col min="1" max="1" width="67" customWidth="1"/>
    <col min="2" max="2" width="13.28515625" customWidth="1"/>
    <col min="3" max="3" width="12.7109375" customWidth="1"/>
  </cols>
  <sheetData>
    <row r="2" spans="1:3" x14ac:dyDescent="0.25">
      <c r="A2" s="1" t="s">
        <v>0</v>
      </c>
    </row>
    <row r="3" spans="1:3" x14ac:dyDescent="0.25">
      <c r="A3" s="1"/>
    </row>
    <row r="4" spans="1:3" x14ac:dyDescent="0.25">
      <c r="A4" s="1" t="s">
        <v>37</v>
      </c>
    </row>
    <row r="5" spans="1:3" x14ac:dyDescent="0.25">
      <c r="A5" s="1" t="s">
        <v>129</v>
      </c>
    </row>
    <row r="6" spans="1:3" ht="15.75" thickBot="1" x14ac:dyDescent="0.3">
      <c r="A6" s="7"/>
    </row>
    <row r="7" spans="1:3" x14ac:dyDescent="0.25">
      <c r="A7" s="2" t="s">
        <v>38</v>
      </c>
    </row>
    <row r="8" spans="1:3" x14ac:dyDescent="0.25">
      <c r="A8" s="8"/>
    </row>
    <row r="9" spans="1:3" ht="33.75" customHeight="1" x14ac:dyDescent="0.25">
      <c r="A9" s="140"/>
      <c r="B9" s="62" t="s">
        <v>130</v>
      </c>
      <c r="C9" s="62" t="s">
        <v>130</v>
      </c>
    </row>
    <row r="10" spans="1:3" x14ac:dyDescent="0.25">
      <c r="A10" s="141"/>
      <c r="B10" s="63" t="s">
        <v>96</v>
      </c>
      <c r="C10" s="63" t="s">
        <v>97</v>
      </c>
    </row>
    <row r="11" spans="1:3" x14ac:dyDescent="0.25">
      <c r="A11" s="66"/>
      <c r="B11" s="14"/>
      <c r="C11" s="21"/>
    </row>
    <row r="12" spans="1:3" x14ac:dyDescent="0.25">
      <c r="A12" s="67" t="s">
        <v>92</v>
      </c>
      <c r="B12" s="15">
        <v>448787</v>
      </c>
      <c r="C12" s="15">
        <v>452570</v>
      </c>
    </row>
    <row r="13" spans="1:3" ht="15.75" thickBot="1" x14ac:dyDescent="0.3">
      <c r="A13" s="67" t="s">
        <v>39</v>
      </c>
      <c r="B13" s="16">
        <v>0</v>
      </c>
      <c r="C13" s="16">
        <v>0</v>
      </c>
    </row>
    <row r="14" spans="1:3" ht="15.75" thickBot="1" x14ac:dyDescent="0.3">
      <c r="A14" s="61" t="s">
        <v>40</v>
      </c>
      <c r="B14" s="12">
        <f>B12-B13</f>
        <v>448787</v>
      </c>
      <c r="C14" s="12">
        <f>C12-C13</f>
        <v>452570</v>
      </c>
    </row>
    <row r="15" spans="1:3" ht="15.75" thickTop="1" x14ac:dyDescent="0.25">
      <c r="A15" s="75" t="s">
        <v>41</v>
      </c>
      <c r="B15" s="76">
        <v>-352949</v>
      </c>
      <c r="C15" s="76">
        <v>-380794</v>
      </c>
    </row>
    <row r="16" spans="1:3" x14ac:dyDescent="0.25">
      <c r="A16" s="40" t="s">
        <v>88</v>
      </c>
      <c r="B16" s="77">
        <v>72645</v>
      </c>
      <c r="C16" s="77">
        <v>98845</v>
      </c>
    </row>
    <row r="17" spans="1:3" x14ac:dyDescent="0.25">
      <c r="A17" s="67" t="s">
        <v>42</v>
      </c>
      <c r="B17" s="15">
        <v>0</v>
      </c>
      <c r="C17" s="15">
        <v>335010</v>
      </c>
    </row>
    <row r="18" spans="1:3" x14ac:dyDescent="0.25">
      <c r="A18" s="40" t="s">
        <v>43</v>
      </c>
      <c r="B18" s="64">
        <v>-602532</v>
      </c>
      <c r="C18" s="64">
        <v>-617979</v>
      </c>
    </row>
    <row r="19" spans="1:3" x14ac:dyDescent="0.25">
      <c r="A19" s="40" t="s">
        <v>132</v>
      </c>
      <c r="B19" s="64">
        <v>-103492</v>
      </c>
      <c r="C19" s="64">
        <v>-41365</v>
      </c>
    </row>
    <row r="20" spans="1:3" ht="15.75" thickBot="1" x14ac:dyDescent="0.3">
      <c r="A20" s="17" t="s">
        <v>44</v>
      </c>
      <c r="B20" s="18">
        <f>B14+B15+B16+B17+B18+B19</f>
        <v>-537541</v>
      </c>
      <c r="C20" s="18">
        <f>C14+C15+C16+C17+C18+C19</f>
        <v>-153713</v>
      </c>
    </row>
    <row r="21" spans="1:3" ht="16.5" thickTop="1" thickBot="1" x14ac:dyDescent="0.3">
      <c r="A21" s="138" t="s">
        <v>89</v>
      </c>
      <c r="B21" s="18">
        <v>-92</v>
      </c>
      <c r="C21" s="18">
        <v>-367</v>
      </c>
    </row>
    <row r="22" spans="1:3" ht="15.75" thickTop="1" x14ac:dyDescent="0.25">
      <c r="A22" s="17" t="s">
        <v>90</v>
      </c>
      <c r="B22" s="65">
        <f>B20+B21</f>
        <v>-537633</v>
      </c>
      <c r="C22" s="65">
        <f>C20+C21</f>
        <v>-154080</v>
      </c>
    </row>
    <row r="23" spans="1:3" x14ac:dyDescent="0.25">
      <c r="A23" s="17" t="s">
        <v>45</v>
      </c>
      <c r="B23" s="139" t="s">
        <v>12</v>
      </c>
      <c r="C23" s="139" t="s">
        <v>12</v>
      </c>
    </row>
    <row r="24" spans="1:3" ht="15.75" thickBot="1" x14ac:dyDescent="0.3">
      <c r="A24" s="17" t="s">
        <v>91</v>
      </c>
      <c r="B24" s="13">
        <f>B22</f>
        <v>-537633</v>
      </c>
      <c r="C24" s="13">
        <f>C22</f>
        <v>-154080</v>
      </c>
    </row>
    <row r="25" spans="1:3" ht="15.75" thickTop="1" x14ac:dyDescent="0.25">
      <c r="A25" s="68" t="s">
        <v>82</v>
      </c>
      <c r="B25" s="19">
        <v>-27.04</v>
      </c>
      <c r="C25" s="19">
        <v>-7.77</v>
      </c>
    </row>
    <row r="26" spans="1:3" x14ac:dyDescent="0.25">
      <c r="A26" s="69"/>
      <c r="B26" s="20"/>
      <c r="C26" s="22"/>
    </row>
  </sheetData>
  <mergeCells count="1">
    <mergeCell ref="A9:A10"/>
  </mergeCells>
  <pageMargins left="0.7" right="0.7" top="0.75" bottom="0.75" header="0.3" footer="0.3"/>
  <pageSetup paperSize="9" scale="9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76"/>
  <sheetViews>
    <sheetView zoomScale="75" zoomScaleNormal="75" workbookViewId="0">
      <selection activeCell="H47" sqref="H47"/>
    </sheetView>
  </sheetViews>
  <sheetFormatPr defaultRowHeight="15" x14ac:dyDescent="0.25"/>
  <cols>
    <col min="2" max="2" width="68.140625" customWidth="1"/>
    <col min="3" max="3" width="22.42578125" customWidth="1"/>
    <col min="4" max="4" width="23.140625" customWidth="1"/>
  </cols>
  <sheetData>
    <row r="2" spans="2:4" ht="18.75" x14ac:dyDescent="0.3">
      <c r="B2" s="28" t="s">
        <v>46</v>
      </c>
    </row>
    <row r="3" spans="2:4" ht="18.75" x14ac:dyDescent="0.3">
      <c r="B3" s="29" t="s">
        <v>99</v>
      </c>
    </row>
    <row r="4" spans="2:4" x14ac:dyDescent="0.25">
      <c r="B4" t="s">
        <v>47</v>
      </c>
    </row>
    <row r="5" spans="2:4" ht="15.75" thickBot="1" x14ac:dyDescent="0.3">
      <c r="D5" s="9" t="s">
        <v>48</v>
      </c>
    </row>
    <row r="6" spans="2:4" ht="30" thickBot="1" x14ac:dyDescent="0.3">
      <c r="B6" s="83" t="s">
        <v>49</v>
      </c>
      <c r="C6" s="84" t="s">
        <v>100</v>
      </c>
      <c r="D6" s="85" t="s">
        <v>101</v>
      </c>
    </row>
    <row r="7" spans="2:4" ht="15.75" thickBot="1" x14ac:dyDescent="0.3">
      <c r="B7" s="86" t="s">
        <v>50</v>
      </c>
      <c r="C7" s="87"/>
      <c r="D7" s="88"/>
    </row>
    <row r="8" spans="2:4" x14ac:dyDescent="0.25">
      <c r="B8" s="89" t="s">
        <v>51</v>
      </c>
      <c r="C8" s="118">
        <f>SUM(C10:C15)</f>
        <v>730999.13299999991</v>
      </c>
      <c r="D8" s="118">
        <f>SUM(D10:D15)</f>
        <v>751811</v>
      </c>
    </row>
    <row r="9" spans="2:4" x14ac:dyDescent="0.25">
      <c r="B9" s="90" t="s">
        <v>52</v>
      </c>
      <c r="C9" s="119"/>
      <c r="D9" s="121"/>
    </row>
    <row r="10" spans="2:4" x14ac:dyDescent="0.25">
      <c r="B10" s="91" t="s">
        <v>102</v>
      </c>
      <c r="C10" s="119">
        <v>465568.13299999997</v>
      </c>
      <c r="D10" s="122">
        <v>377797</v>
      </c>
    </row>
    <row r="11" spans="2:4" x14ac:dyDescent="0.25">
      <c r="B11" s="91" t="s">
        <v>103</v>
      </c>
      <c r="C11" s="119"/>
      <c r="D11" s="122"/>
    </row>
    <row r="12" spans="2:4" x14ac:dyDescent="0.25">
      <c r="B12" s="91" t="s">
        <v>104</v>
      </c>
      <c r="C12" s="119">
        <v>99016</v>
      </c>
      <c r="D12" s="122">
        <v>112943</v>
      </c>
    </row>
    <row r="13" spans="2:4" x14ac:dyDescent="0.25">
      <c r="B13" s="91" t="s">
        <v>105</v>
      </c>
      <c r="C13" s="119"/>
      <c r="D13" s="122"/>
    </row>
    <row r="14" spans="2:4" x14ac:dyDescent="0.25">
      <c r="B14" s="91" t="s">
        <v>106</v>
      </c>
      <c r="C14" s="119"/>
      <c r="D14" s="121"/>
    </row>
    <row r="15" spans="2:4" x14ac:dyDescent="0.25">
      <c r="B15" s="91" t="s">
        <v>53</v>
      </c>
      <c r="C15" s="119">
        <v>166415</v>
      </c>
      <c r="D15" s="123">
        <v>261071</v>
      </c>
    </row>
    <row r="16" spans="2:4" x14ac:dyDescent="0.25">
      <c r="B16" s="92" t="s">
        <v>54</v>
      </c>
      <c r="C16" s="119">
        <f>SUM(C18:C24)</f>
        <v>528090</v>
      </c>
      <c r="D16" s="119">
        <f>SUM(D18:D24)</f>
        <v>657519</v>
      </c>
    </row>
    <row r="17" spans="2:4" x14ac:dyDescent="0.25">
      <c r="B17" s="90" t="s">
        <v>52</v>
      </c>
      <c r="C17" s="119"/>
      <c r="D17" s="124"/>
    </row>
    <row r="18" spans="2:4" x14ac:dyDescent="0.25">
      <c r="B18" s="91" t="s">
        <v>55</v>
      </c>
      <c r="C18" s="119">
        <v>216804</v>
      </c>
      <c r="D18" s="122">
        <v>301628</v>
      </c>
    </row>
    <row r="19" spans="2:4" x14ac:dyDescent="0.25">
      <c r="B19" s="91" t="s">
        <v>107</v>
      </c>
      <c r="C19" s="119"/>
      <c r="D19" s="125"/>
    </row>
    <row r="20" spans="2:4" x14ac:dyDescent="0.25">
      <c r="B20" s="91" t="s">
        <v>108</v>
      </c>
      <c r="C20" s="119">
        <v>98027</v>
      </c>
      <c r="D20" s="122">
        <v>92773</v>
      </c>
    </row>
    <row r="21" spans="2:4" x14ac:dyDescent="0.25">
      <c r="B21" s="91" t="s">
        <v>109</v>
      </c>
      <c r="C21" s="119"/>
      <c r="D21" s="122"/>
    </row>
    <row r="22" spans="2:4" x14ac:dyDescent="0.25">
      <c r="B22" s="91" t="s">
        <v>110</v>
      </c>
      <c r="C22" s="119"/>
      <c r="D22" s="121"/>
    </row>
    <row r="23" spans="2:4" x14ac:dyDescent="0.25">
      <c r="B23" s="91" t="s">
        <v>111</v>
      </c>
      <c r="C23" s="119">
        <v>27644</v>
      </c>
      <c r="D23" s="122">
        <v>60862</v>
      </c>
    </row>
    <row r="24" spans="2:4" ht="15.75" thickBot="1" x14ac:dyDescent="0.3">
      <c r="B24" s="93" t="s">
        <v>56</v>
      </c>
      <c r="C24" s="120">
        <v>185615</v>
      </c>
      <c r="D24" s="126">
        <v>202256</v>
      </c>
    </row>
    <row r="25" spans="2:4" ht="15.75" thickBot="1" x14ac:dyDescent="0.3">
      <c r="B25" s="94" t="s">
        <v>57</v>
      </c>
      <c r="C25" s="95">
        <f>C8-C16</f>
        <v>202909.13299999991</v>
      </c>
      <c r="D25" s="96">
        <f>D8-D16</f>
        <v>94292</v>
      </c>
    </row>
    <row r="26" spans="2:4" ht="15.75" thickBot="1" x14ac:dyDescent="0.3">
      <c r="B26" s="97"/>
      <c r="C26" s="97"/>
      <c r="D26" s="98"/>
    </row>
    <row r="27" spans="2:4" ht="15.75" thickBot="1" x14ac:dyDescent="0.3">
      <c r="B27" s="86" t="s">
        <v>58</v>
      </c>
      <c r="C27" s="99"/>
      <c r="D27" s="100"/>
    </row>
    <row r="28" spans="2:4" x14ac:dyDescent="0.25">
      <c r="B28" s="101" t="s">
        <v>51</v>
      </c>
      <c r="C28" s="102"/>
      <c r="D28" s="127"/>
    </row>
    <row r="29" spans="2:4" x14ac:dyDescent="0.25">
      <c r="B29" s="103" t="s">
        <v>52</v>
      </c>
      <c r="C29" s="104"/>
      <c r="D29" s="121"/>
    </row>
    <row r="30" spans="2:4" x14ac:dyDescent="0.25">
      <c r="B30" s="103" t="s">
        <v>59</v>
      </c>
      <c r="C30" s="104"/>
      <c r="D30" s="121"/>
    </row>
    <row r="31" spans="2:4" x14ac:dyDescent="0.25">
      <c r="B31" s="103" t="s">
        <v>60</v>
      </c>
      <c r="C31" s="104"/>
      <c r="D31" s="121"/>
    </row>
    <row r="32" spans="2:4" x14ac:dyDescent="0.25">
      <c r="B32" s="103" t="s">
        <v>61</v>
      </c>
      <c r="C32" s="104"/>
      <c r="D32" s="121"/>
    </row>
    <row r="33" spans="2:4" ht="26.25" x14ac:dyDescent="0.25">
      <c r="B33" s="105" t="s">
        <v>112</v>
      </c>
      <c r="C33" s="104"/>
      <c r="D33" s="121"/>
    </row>
    <row r="34" spans="2:4" x14ac:dyDescent="0.25">
      <c r="B34" s="103" t="s">
        <v>113</v>
      </c>
      <c r="C34" s="104"/>
      <c r="D34" s="121"/>
    </row>
    <row r="35" spans="2:4" x14ac:dyDescent="0.25">
      <c r="B35" s="103" t="s">
        <v>114</v>
      </c>
      <c r="C35" s="104"/>
      <c r="D35" s="121"/>
    </row>
    <row r="36" spans="2:4" x14ac:dyDescent="0.25">
      <c r="B36" s="103" t="s">
        <v>115</v>
      </c>
      <c r="C36" s="104"/>
      <c r="D36" s="121"/>
    </row>
    <row r="37" spans="2:4" x14ac:dyDescent="0.25">
      <c r="B37" s="103" t="s">
        <v>116</v>
      </c>
      <c r="C37" s="104"/>
      <c r="D37" s="121"/>
    </row>
    <row r="38" spans="2:4" x14ac:dyDescent="0.25">
      <c r="B38" s="103" t="s">
        <v>117</v>
      </c>
      <c r="C38" s="104"/>
      <c r="D38" s="121"/>
    </row>
    <row r="39" spans="2:4" x14ac:dyDescent="0.25">
      <c r="B39" s="103" t="s">
        <v>53</v>
      </c>
      <c r="C39" s="104"/>
      <c r="D39" s="121"/>
    </row>
    <row r="40" spans="2:4" x14ac:dyDescent="0.25">
      <c r="B40" s="106" t="s">
        <v>54</v>
      </c>
      <c r="C40" s="104"/>
      <c r="D40" s="121"/>
    </row>
    <row r="41" spans="2:4" x14ac:dyDescent="0.25">
      <c r="B41" s="103" t="s">
        <v>52</v>
      </c>
      <c r="C41" s="104"/>
      <c r="D41" s="121"/>
    </row>
    <row r="42" spans="2:4" x14ac:dyDescent="0.25">
      <c r="B42" s="103" t="s">
        <v>63</v>
      </c>
      <c r="C42" s="104"/>
      <c r="D42" s="121"/>
    </row>
    <row r="43" spans="2:4" x14ac:dyDescent="0.25">
      <c r="B43" s="103" t="s">
        <v>64</v>
      </c>
      <c r="C43" s="104"/>
      <c r="D43" s="121"/>
    </row>
    <row r="44" spans="2:4" x14ac:dyDescent="0.25">
      <c r="B44" s="103" t="s">
        <v>65</v>
      </c>
      <c r="C44" s="104"/>
      <c r="D44" s="121"/>
    </row>
    <row r="45" spans="2:4" x14ac:dyDescent="0.25">
      <c r="B45" s="103" t="s">
        <v>118</v>
      </c>
      <c r="C45" s="104"/>
      <c r="D45" s="121"/>
    </row>
    <row r="46" spans="2:4" x14ac:dyDescent="0.25">
      <c r="B46" s="103" t="s">
        <v>119</v>
      </c>
      <c r="C46" s="104"/>
      <c r="D46" s="121"/>
    </row>
    <row r="47" spans="2:4" x14ac:dyDescent="0.25">
      <c r="B47" s="103" t="s">
        <v>120</v>
      </c>
      <c r="C47" s="104"/>
      <c r="D47" s="121"/>
    </row>
    <row r="48" spans="2:4" x14ac:dyDescent="0.25">
      <c r="B48" s="103" t="s">
        <v>121</v>
      </c>
      <c r="C48" s="104"/>
      <c r="D48" s="121"/>
    </row>
    <row r="49" spans="2:4" x14ac:dyDescent="0.25">
      <c r="B49" s="107" t="s">
        <v>62</v>
      </c>
      <c r="C49" s="104"/>
      <c r="D49" s="121"/>
    </row>
    <row r="50" spans="2:4" x14ac:dyDescent="0.25">
      <c r="B50" s="103" t="s">
        <v>122</v>
      </c>
      <c r="C50" s="104"/>
      <c r="D50" s="121"/>
    </row>
    <row r="51" spans="2:4" ht="15.75" thickBot="1" x14ac:dyDescent="0.3">
      <c r="B51" s="108" t="s">
        <v>56</v>
      </c>
      <c r="C51" s="109"/>
      <c r="D51" s="128"/>
    </row>
    <row r="52" spans="2:4" ht="15.75" thickBot="1" x14ac:dyDescent="0.3">
      <c r="B52" s="86" t="s">
        <v>66</v>
      </c>
      <c r="C52" s="87"/>
      <c r="D52" s="129"/>
    </row>
    <row r="53" spans="2:4" ht="16.5" thickBot="1" x14ac:dyDescent="0.3">
      <c r="B53" s="131"/>
      <c r="C53" s="130"/>
      <c r="D53" s="130"/>
    </row>
    <row r="54" spans="2:4" ht="15.75" thickBot="1" x14ac:dyDescent="0.3">
      <c r="B54" s="86" t="s">
        <v>67</v>
      </c>
      <c r="C54" s="111"/>
      <c r="D54" s="112"/>
    </row>
    <row r="55" spans="2:4" x14ac:dyDescent="0.25">
      <c r="B55" s="101" t="s">
        <v>51</v>
      </c>
      <c r="C55" s="104"/>
      <c r="D55" s="127"/>
    </row>
    <row r="56" spans="2:4" x14ac:dyDescent="0.25">
      <c r="B56" s="103" t="s">
        <v>52</v>
      </c>
      <c r="C56" s="113"/>
      <c r="D56" s="121"/>
    </row>
    <row r="57" spans="2:4" x14ac:dyDescent="0.25">
      <c r="B57" s="103" t="s">
        <v>68</v>
      </c>
      <c r="C57" s="113"/>
      <c r="D57" s="121"/>
    </row>
    <row r="58" spans="2:4" x14ac:dyDescent="0.25">
      <c r="B58" s="103" t="s">
        <v>69</v>
      </c>
      <c r="C58" s="113"/>
      <c r="D58" s="121"/>
    </row>
    <row r="59" spans="2:4" x14ac:dyDescent="0.25">
      <c r="B59" s="103" t="s">
        <v>70</v>
      </c>
      <c r="C59" s="113"/>
      <c r="D59" s="121"/>
    </row>
    <row r="60" spans="2:4" x14ac:dyDescent="0.25">
      <c r="B60" s="103" t="s">
        <v>53</v>
      </c>
      <c r="C60" s="113"/>
      <c r="D60" s="121"/>
    </row>
    <row r="61" spans="2:4" x14ac:dyDescent="0.25">
      <c r="B61" s="103" t="s">
        <v>54</v>
      </c>
      <c r="C61" s="113">
        <f>SUM(C63:C67)</f>
        <v>218981.37400000001</v>
      </c>
      <c r="D61" s="132">
        <f>SUM(D63:D67)</f>
        <v>90046</v>
      </c>
    </row>
    <row r="62" spans="2:4" x14ac:dyDescent="0.25">
      <c r="B62" s="103" t="s">
        <v>52</v>
      </c>
      <c r="C62" s="113"/>
      <c r="D62" s="121"/>
    </row>
    <row r="63" spans="2:4" x14ac:dyDescent="0.25">
      <c r="B63" s="107" t="s">
        <v>71</v>
      </c>
      <c r="C63" s="113">
        <v>217374.93900000001</v>
      </c>
      <c r="D63" s="122">
        <v>51363</v>
      </c>
    </row>
    <row r="64" spans="2:4" x14ac:dyDescent="0.25">
      <c r="B64" s="107" t="s">
        <v>72</v>
      </c>
      <c r="C64" s="113"/>
      <c r="D64" s="122"/>
    </row>
    <row r="65" spans="2:4" x14ac:dyDescent="0.25">
      <c r="B65" s="103" t="s">
        <v>73</v>
      </c>
      <c r="C65" s="113">
        <v>1606.4349999999999</v>
      </c>
      <c r="D65" s="121">
        <v>353</v>
      </c>
    </row>
    <row r="66" spans="2:4" x14ac:dyDescent="0.25">
      <c r="B66" s="103" t="s">
        <v>123</v>
      </c>
      <c r="C66" s="113"/>
      <c r="D66" s="124"/>
    </row>
    <row r="67" spans="2:4" ht="15.75" thickBot="1" x14ac:dyDescent="0.3">
      <c r="B67" s="108" t="s">
        <v>56</v>
      </c>
      <c r="C67" s="114"/>
      <c r="D67" s="133">
        <v>38330</v>
      </c>
    </row>
    <row r="68" spans="2:4" ht="15.75" thickBot="1" x14ac:dyDescent="0.3">
      <c r="B68" s="86" t="s">
        <v>74</v>
      </c>
      <c r="C68" s="87">
        <f>C55-C61</f>
        <v>-218981.37400000001</v>
      </c>
      <c r="D68" s="110">
        <f>D55-D61</f>
        <v>-90046</v>
      </c>
    </row>
    <row r="69" spans="2:4" ht="15.75" thickBot="1" x14ac:dyDescent="0.3">
      <c r="B69" s="11"/>
      <c r="C69" s="134"/>
      <c r="D69" s="135"/>
    </row>
    <row r="70" spans="2:4" ht="15.75" thickBot="1" x14ac:dyDescent="0.3">
      <c r="B70" s="115" t="s">
        <v>124</v>
      </c>
      <c r="C70" s="110"/>
      <c r="D70" s="95"/>
    </row>
    <row r="71" spans="2:4" ht="15.75" thickBot="1" x14ac:dyDescent="0.3">
      <c r="B71" s="11"/>
      <c r="C71" s="134"/>
      <c r="D71" s="136"/>
    </row>
    <row r="72" spans="2:4" ht="15.75" thickBot="1" x14ac:dyDescent="0.3">
      <c r="B72" s="116" t="s">
        <v>125</v>
      </c>
      <c r="C72" s="110">
        <f>C25+C52+C68</f>
        <v>-16072.241000000096</v>
      </c>
      <c r="D72" s="110">
        <f>D25+D52+D68</f>
        <v>4246</v>
      </c>
    </row>
    <row r="73" spans="2:4" ht="15.75" thickBot="1" x14ac:dyDescent="0.3">
      <c r="B73" s="137"/>
      <c r="C73" s="134"/>
      <c r="D73" s="136"/>
    </row>
    <row r="74" spans="2:4" ht="15.75" thickBot="1" x14ac:dyDescent="0.3">
      <c r="B74" s="117" t="s">
        <v>126</v>
      </c>
      <c r="C74" s="110">
        <v>22260.347000000002</v>
      </c>
      <c r="D74" s="95">
        <v>3053</v>
      </c>
    </row>
    <row r="75" spans="2:4" ht="15.75" thickBot="1" x14ac:dyDescent="0.3">
      <c r="B75" s="11"/>
      <c r="C75" s="134"/>
      <c r="D75" s="136"/>
    </row>
    <row r="76" spans="2:4" ht="15.75" thickBot="1" x14ac:dyDescent="0.3">
      <c r="B76" s="86" t="s">
        <v>127</v>
      </c>
      <c r="C76" s="110">
        <f>C74+C72</f>
        <v>6188.1059999999052</v>
      </c>
      <c r="D76" s="110">
        <f>D74+D72</f>
        <v>7299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14"/>
  <sheetViews>
    <sheetView workbookViewId="0">
      <selection activeCell="E19" sqref="E19"/>
    </sheetView>
  </sheetViews>
  <sheetFormatPr defaultRowHeight="15" x14ac:dyDescent="0.25"/>
  <cols>
    <col min="2" max="2" width="34.42578125" customWidth="1"/>
    <col min="3" max="3" width="12.42578125" customWidth="1"/>
    <col min="4" max="4" width="16.7109375" customWidth="1"/>
    <col min="5" max="5" width="16.42578125" customWidth="1"/>
  </cols>
  <sheetData>
    <row r="3" spans="2:5" x14ac:dyDescent="0.25">
      <c r="B3" s="1" t="s">
        <v>75</v>
      </c>
    </row>
    <row r="4" spans="2:5" x14ac:dyDescent="0.25">
      <c r="B4" s="1"/>
    </row>
    <row r="5" spans="2:5" x14ac:dyDescent="0.25">
      <c r="B5" s="4" t="s">
        <v>76</v>
      </c>
    </row>
    <row r="6" spans="2:5" x14ac:dyDescent="0.25">
      <c r="B6" s="4" t="s">
        <v>131</v>
      </c>
    </row>
    <row r="7" spans="2:5" x14ac:dyDescent="0.25">
      <c r="B7" s="2" t="s">
        <v>38</v>
      </c>
    </row>
    <row r="8" spans="2:5" ht="51" x14ac:dyDescent="0.25">
      <c r="B8" s="10"/>
      <c r="C8" s="23" t="s">
        <v>77</v>
      </c>
      <c r="D8" s="23" t="s">
        <v>78</v>
      </c>
      <c r="E8" s="23" t="s">
        <v>33</v>
      </c>
    </row>
    <row r="10" spans="2:5" x14ac:dyDescent="0.25">
      <c r="B10" s="17" t="s">
        <v>79</v>
      </c>
      <c r="C10" s="27">
        <v>233923</v>
      </c>
      <c r="D10" s="72">
        <v>1145698</v>
      </c>
      <c r="E10" s="73">
        <f>SUM(C10:D10)</f>
        <v>1379621</v>
      </c>
    </row>
    <row r="11" spans="2:5" x14ac:dyDescent="0.25">
      <c r="B11" s="24" t="s">
        <v>80</v>
      </c>
      <c r="C11" s="26"/>
      <c r="D11" s="71">
        <v>-537633</v>
      </c>
      <c r="E11" s="73">
        <f>SUM(C11:D11)</f>
        <v>-537633</v>
      </c>
    </row>
    <row r="12" spans="2:5" x14ac:dyDescent="0.25">
      <c r="B12" s="25" t="s">
        <v>81</v>
      </c>
      <c r="C12" s="27">
        <f>SUM(C10:C11)</f>
        <v>233923</v>
      </c>
      <c r="D12" s="72">
        <f>SUM(D10:D11)</f>
        <v>608065</v>
      </c>
      <c r="E12" s="74">
        <f>SUM(E10:E11)</f>
        <v>841988</v>
      </c>
    </row>
    <row r="14" spans="2:5" x14ac:dyDescent="0.25">
      <c r="D14" s="70"/>
      <c r="E14" s="70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баланс</vt:lpstr>
      <vt:lpstr>ОПиУ</vt:lpstr>
      <vt:lpstr>оддс</vt:lpstr>
      <vt:lpstr>оик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BK-Account1</dc:creator>
  <cp:lastModifiedBy>Антонина Бахмат</cp:lastModifiedBy>
  <cp:lastPrinted>2018-10-11T06:03:25Z</cp:lastPrinted>
  <dcterms:created xsi:type="dcterms:W3CDTF">2014-04-28T08:33:53Z</dcterms:created>
  <dcterms:modified xsi:type="dcterms:W3CDTF">2018-10-11T06:51:12Z</dcterms:modified>
</cp:coreProperties>
</file>