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20\1 кв. 2020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49" i="1"/>
  <c r="C47" i="1"/>
  <c r="C42" i="1"/>
  <c r="C43" i="1" s="1"/>
  <c r="C36" i="1"/>
  <c r="C26" i="1"/>
  <c r="C27" i="1" s="1"/>
  <c r="C18" i="1"/>
  <c r="B18" i="1"/>
  <c r="B26" i="1"/>
  <c r="B36" i="1"/>
  <c r="B42" i="1"/>
  <c r="B47" i="1"/>
  <c r="B43" i="1" l="1"/>
  <c r="B27" i="1"/>
  <c r="B49" i="1"/>
  <c r="D12" i="4"/>
  <c r="D16" i="4"/>
  <c r="D52" i="3"/>
  <c r="D40" i="3"/>
  <c r="C40" i="3"/>
  <c r="C52" i="3" s="1"/>
  <c r="C28" i="3"/>
  <c r="D28" i="3"/>
  <c r="B14" i="2"/>
  <c r="B19" i="2" s="1"/>
  <c r="C16" i="4" l="1"/>
  <c r="E15" i="4"/>
  <c r="E14" i="4"/>
  <c r="E16" i="4" l="1"/>
  <c r="D16" i="3"/>
  <c r="C16" i="3"/>
  <c r="D8" i="3"/>
  <c r="E10" i="4" l="1"/>
  <c r="C8" i="3" l="1"/>
  <c r="C25" i="3" s="1"/>
  <c r="D61" i="3" l="1"/>
  <c r="D67" i="3" s="1"/>
  <c r="C61" i="3"/>
  <c r="C67" i="3" s="1"/>
  <c r="C71" i="3" s="1"/>
  <c r="C75" i="3" s="1"/>
  <c r="D25" i="3" l="1"/>
  <c r="D71" i="3" s="1"/>
  <c r="D75" i="3" s="1"/>
  <c r="E11" i="4"/>
  <c r="E12" i="4" s="1"/>
  <c r="C12" i="4"/>
  <c r="C14" i="2" l="1"/>
  <c r="C21" i="2" l="1"/>
  <c r="C23" i="2" s="1"/>
  <c r="C54" i="1" l="1"/>
  <c r="B54" i="1"/>
  <c r="B21" i="2" l="1"/>
  <c r="B23" i="2" s="1"/>
</calcChain>
</file>

<file path=xl/sharedStrings.xml><?xml version="1.0" encoding="utf-8"?>
<sst xmlns="http://schemas.openxmlformats.org/spreadsheetml/2006/main" count="154" uniqueCount="132">
  <si>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</si>
  <si>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</si>
  <si>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</si>
  <si>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</si>
  <si>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</si>
  <si>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</si>
  <si>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</si>
  <si>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</si>
  <si>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</si>
  <si>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</si>
  <si>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</si>
  <si>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</si>
  <si>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</si>
  <si>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</si>
  <si>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</si>
  <si>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</si>
  <si>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</si>
  <si>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</si>
  <si>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</si>
  <si>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</si>
  <si>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</si>
  <si>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</si>
  <si>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</si>
  <si>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</si>
  <si>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</si>
  <si>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</si>
  <si>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</si>
  <si>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</si>
  <si>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</si>
  <si>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</si>
  <si>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</si>
  <si>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</si>
  <si>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</si>
  <si>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</si>
  <si>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</si>
  <si>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</si>
  <si>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</si>
  <si>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</si>
  <si>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</si>
  <si>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</si>
  <si>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</si>
  <si>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</si>
  <si>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</si>
  <si>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</si>
  <si>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</si>
  <si>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</si>
  <si>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</si>
  <si>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</si>
  <si>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</si>
  <si>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</si>
  <si>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</si>
  <si>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</si>
  <si>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</si>
  <si>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</si>
  <si>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</si>
  <si>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</si>
  <si>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</si>
  <si>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</si>
  <si>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</si>
  <si>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</si>
  <si>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</si>
  <si>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</si>
  <si>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</si>
  <si>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</si>
  <si>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</si>
  <si>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</si>
  <si>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</si>
  <si>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</si>
  <si>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</si>
  <si>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</si>
  <si>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</si>
  <si>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</si>
  <si>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</si>
  <si>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</si>
  <si>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</si>
  <si>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</si>
  <si>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</si>
  <si>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</si>
  <si>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</si>
  <si>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</si>
  <si>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</si>
  <si>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</si>
  <si>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</si>
  <si>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</si>
  <si>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</si>
  <si>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</si>
  <si>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</si>
  <si>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</si>
  <si>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</si>
  <si>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</si>
  <si>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</si>
  <si>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</si>
  <si>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Вознаграждения по займам</t>
  </si>
  <si>
    <t>ИТОГО обязательства</t>
  </si>
  <si>
    <t>Авансы под долгосрочные активы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</si>
  <si>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</si>
  <si>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</si>
  <si>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</si>
  <si>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</si>
  <si>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</si>
  <si>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</si>
  <si>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</si>
  <si>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</si>
  <si>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</si>
  <si>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</si>
  <si>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</si>
  <si>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</si>
  <si>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 xml:space="preserve">           полученные дивиденды</t>
  </si>
  <si>
    <t xml:space="preserve">           полученные вознаграждения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</si>
  <si>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</si>
  <si>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</si>
  <si>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</si>
  <si>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</si>
  <si>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</si>
  <si>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4. Влияние обменных курсов валют к тенге</t>
  </si>
  <si>
    <t xml:space="preserve">5. Увеличение +/- уменьшение денежных средств 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</si>
  <si>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</si>
  <si>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</si>
  <si>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ПРИБЫЛЯХ И УБЫТКАХ И ПРОЧЕМ СОВОКУПНОМ ДОХОДЕ</t>
  </si>
  <si>
    <t>по состоянию на 31 марта 2020 года</t>
  </si>
  <si>
    <t>за  1 квартал  2020 года</t>
  </si>
  <si>
    <t>1 квартал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</si>
  <si>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 1 квартал   2020 год</t>
    </r>
  </si>
  <si>
    <t xml:space="preserve">          1 кв. 2020 г.</t>
  </si>
  <si>
    <t xml:space="preserve">          1кв.  2019 г.</t>
  </si>
  <si>
    <t>за  1 квартал  2020 год</t>
  </si>
  <si>
    <t>1 квартал 2020 года</t>
  </si>
  <si>
    <t>1 квартал 2019 года</t>
  </si>
  <si>
    <t xml:space="preserve">2020 года </t>
  </si>
  <si>
    <t>2019 года</t>
  </si>
  <si>
    <t xml:space="preserve">          полученные вознаграждения</t>
  </si>
  <si>
    <t xml:space="preserve">          выплата по договорам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</si>
</sst>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0" fontId="4" fillId="0" borderId="9" xfId="0" applyFont="1" applyBorder="1" applyAlignment="1">
      <alignment vertical="center"/>
    </xf>
    <xf numFmtId="3" fontId="12" fillId="0" borderId="0" xfId="0" applyNumberFormat="1" applyFont="1" applyFill="1" applyBorder="1"/>
    <xf numFmtId="0" fontId="4" fillId="0" borderId="18" xfId="0" applyFont="1" applyBorder="1" applyAlignment="1">
      <alignment vertical="center"/>
    </xf>
    <xf numFmtId="3" fontId="12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3" fillId="4" borderId="14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14" fillId="0" borderId="23" xfId="0" applyFont="1" applyBorder="1" applyAlignment="1">
      <alignment horizontal="center"/>
    </xf>
    <xf numFmtId="0" fontId="13" fillId="0" borderId="20" xfId="0" applyFont="1" applyBorder="1"/>
    <xf numFmtId="3" fontId="13" fillId="0" borderId="20" xfId="0" applyNumberFormat="1" applyFont="1" applyBorder="1" applyAlignment="1">
      <alignment horizontal="center"/>
    </xf>
    <xf numFmtId="0" fontId="13" fillId="0" borderId="14" xfId="0" applyFont="1" applyBorder="1"/>
    <xf numFmtId="3" fontId="13" fillId="0" borderId="14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/>
    </xf>
    <xf numFmtId="0" fontId="0" fillId="0" borderId="15" xfId="0" applyBorder="1"/>
    <xf numFmtId="0" fontId="13" fillId="0" borderId="24" xfId="0" applyFont="1" applyBorder="1"/>
    <xf numFmtId="0" fontId="11" fillId="0" borderId="26" xfId="0" applyFont="1" applyBorder="1"/>
    <xf numFmtId="3" fontId="13" fillId="0" borderId="24" xfId="0" applyNumberFormat="1" applyFont="1" applyBorder="1" applyAlignment="1">
      <alignment horizontal="center"/>
    </xf>
    <xf numFmtId="0" fontId="11" fillId="0" borderId="26" xfId="0" applyFont="1" applyBorder="1" applyAlignment="1">
      <alignment wrapText="1"/>
    </xf>
    <xf numFmtId="0" fontId="13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3" fontId="13" fillId="0" borderId="27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21" xfId="0" applyNumberFormat="1" applyFont="1" applyBorder="1" applyAlignment="1"/>
    <xf numFmtId="3" fontId="13" fillId="0" borderId="15" xfId="0" applyNumberFormat="1" applyFont="1" applyBorder="1" applyAlignment="1"/>
    <xf numFmtId="0" fontId="13" fillId="0" borderId="20" xfId="0" applyFont="1" applyFill="1" applyBorder="1" applyAlignment="1">
      <alignment horizontal="left" vertical="center"/>
    </xf>
    <xf numFmtId="0" fontId="17" fillId="0" borderId="14" xfId="0" applyFont="1" applyBorder="1"/>
    <xf numFmtId="0" fontId="13" fillId="0" borderId="20" xfId="0" applyFont="1" applyBorder="1" applyAlignment="1">
      <alignment horizontal="left"/>
    </xf>
    <xf numFmtId="3" fontId="13" fillId="0" borderId="16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27" xfId="0" applyFont="1" applyBorder="1"/>
    <xf numFmtId="3" fontId="13" fillId="0" borderId="1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/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6" xfId="0" applyBorder="1"/>
    <xf numFmtId="0" fontId="0" fillId="0" borderId="29" xfId="0" applyBorder="1"/>
    <xf numFmtId="3" fontId="13" fillId="0" borderId="30" xfId="0" applyNumberFormat="1" applyFont="1" applyBorder="1" applyAlignment="1">
      <alignment horizontal="center" vertical="center"/>
    </xf>
    <xf numFmtId="0" fontId="13" fillId="0" borderId="25" xfId="0" applyFont="1" applyBorder="1"/>
    <xf numFmtId="3" fontId="18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/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3" fillId="3" borderId="7" xfId="0" applyNumberFormat="1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/>
    </xf>
    <xf numFmtId="3" fontId="22" fillId="3" borderId="6" xfId="0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22" fillId="0" borderId="22" xfId="0" applyFont="1" applyBorder="1"/>
    <xf numFmtId="3" fontId="24" fillId="0" borderId="24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3" fontId="11" fillId="3" borderId="12" xfId="0" applyNumberFormat="1" applyFont="1" applyFill="1" applyBorder="1" applyAlignment="1">
      <alignment horizontal="center"/>
    </xf>
    <xf numFmtId="3" fontId="12" fillId="3" borderId="0" xfId="0" applyNumberFormat="1" applyFont="1" applyFill="1" applyBorder="1"/>
    <xf numFmtId="3" fontId="11" fillId="3" borderId="16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/>
    <xf numFmtId="3" fontId="12" fillId="3" borderId="0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2" fontId="12" fillId="3" borderId="14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4"/>
  <sheetViews>
    <sheetView tabSelected="1" zoomScale="75" zoomScaleNormal="75" workbookViewId="0">
      <selection activeCell="F24" sqref="F24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119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96" t="s">
        <v>4</v>
      </c>
    </row>
    <row r="9" spans="1:3" x14ac:dyDescent="0.25">
      <c r="A9" s="4" t="s">
        <v>5</v>
      </c>
      <c r="B9" s="4"/>
      <c r="C9" s="97"/>
    </row>
    <row r="10" spans="1:3" ht="15.75" thickBot="1" x14ac:dyDescent="0.3">
      <c r="A10" s="43" t="s">
        <v>6</v>
      </c>
      <c r="B10" s="2"/>
      <c r="C10" s="98"/>
    </row>
    <row r="11" spans="1:3" x14ac:dyDescent="0.25">
      <c r="A11" s="24" t="s">
        <v>7</v>
      </c>
      <c r="B11" s="15">
        <v>94032</v>
      </c>
      <c r="C11" s="140">
        <v>67783</v>
      </c>
    </row>
    <row r="12" spans="1:3" x14ac:dyDescent="0.25">
      <c r="A12" s="24" t="s">
        <v>8</v>
      </c>
      <c r="B12" s="16">
        <v>24613</v>
      </c>
      <c r="C12" s="141">
        <v>39182</v>
      </c>
    </row>
    <row r="13" spans="1:3" x14ac:dyDescent="0.25">
      <c r="A13" s="24" t="s">
        <v>9</v>
      </c>
      <c r="B13" s="16">
        <v>5962</v>
      </c>
      <c r="C13" s="141">
        <v>6049</v>
      </c>
    </row>
    <row r="14" spans="1:3" x14ac:dyDescent="0.25">
      <c r="A14" s="25" t="s">
        <v>82</v>
      </c>
      <c r="B14" s="16">
        <v>113077</v>
      </c>
      <c r="C14" s="141">
        <v>113083</v>
      </c>
    </row>
    <row r="15" spans="1:3" x14ac:dyDescent="0.25">
      <c r="A15" s="24" t="s">
        <v>10</v>
      </c>
      <c r="B15" s="16">
        <v>718</v>
      </c>
      <c r="C15" s="141">
        <v>717</v>
      </c>
    </row>
    <row r="16" spans="1:3" x14ac:dyDescent="0.25">
      <c r="A16" s="24" t="s">
        <v>11</v>
      </c>
      <c r="B16" s="16">
        <v>1823152</v>
      </c>
      <c r="C16" s="141">
        <v>1823152</v>
      </c>
    </row>
    <row r="17" spans="1:4" ht="15.75" thickBot="1" x14ac:dyDescent="0.3">
      <c r="A17" s="24" t="s">
        <v>13</v>
      </c>
      <c r="B17" s="17">
        <v>19050</v>
      </c>
      <c r="C17" s="142">
        <v>26656</v>
      </c>
    </row>
    <row r="18" spans="1:4" ht="15.75" thickBot="1" x14ac:dyDescent="0.3">
      <c r="A18" s="26" t="s">
        <v>14</v>
      </c>
      <c r="B18" s="20">
        <f>SUM(B11:B17)</f>
        <v>2080604</v>
      </c>
      <c r="C18" s="20">
        <f>SUM(C11:C17)</f>
        <v>2076622</v>
      </c>
      <c r="D18" s="99"/>
    </row>
    <row r="19" spans="1:4" x14ac:dyDescent="0.25">
      <c r="A19" s="23"/>
      <c r="B19" s="33"/>
      <c r="C19" s="33"/>
    </row>
    <row r="20" spans="1:4" ht="15.75" thickBot="1" x14ac:dyDescent="0.3">
      <c r="A20" s="32" t="s">
        <v>15</v>
      </c>
      <c r="B20" s="31"/>
      <c r="C20" s="143"/>
    </row>
    <row r="21" spans="1:4" x14ac:dyDescent="0.25">
      <c r="A21" s="34" t="s">
        <v>16</v>
      </c>
      <c r="B21" s="15">
        <v>2684238</v>
      </c>
      <c r="C21" s="140">
        <v>2635270</v>
      </c>
    </row>
    <row r="22" spans="1:4" x14ac:dyDescent="0.25">
      <c r="A22" s="34" t="s">
        <v>94</v>
      </c>
      <c r="B22" s="19">
        <v>0</v>
      </c>
      <c r="C22" s="144">
        <v>0</v>
      </c>
    </row>
    <row r="23" spans="1:4" x14ac:dyDescent="0.25">
      <c r="A23" s="24" t="s">
        <v>83</v>
      </c>
      <c r="B23" s="19">
        <v>5585666</v>
      </c>
      <c r="C23" s="144">
        <v>5585666</v>
      </c>
    </row>
    <row r="24" spans="1:4" x14ac:dyDescent="0.25">
      <c r="A24" s="24" t="s">
        <v>84</v>
      </c>
      <c r="B24" s="16">
        <v>31155</v>
      </c>
      <c r="C24" s="141">
        <v>33945</v>
      </c>
    </row>
    <row r="25" spans="1:4" ht="15.75" thickBot="1" x14ac:dyDescent="0.3">
      <c r="A25" s="24" t="s">
        <v>85</v>
      </c>
      <c r="B25" s="16">
        <v>139</v>
      </c>
      <c r="C25" s="141">
        <v>158</v>
      </c>
    </row>
    <row r="26" spans="1:4" ht="15.75" thickBot="1" x14ac:dyDescent="0.3">
      <c r="A26" s="26" t="s">
        <v>17</v>
      </c>
      <c r="B26" s="20">
        <f>SUM(B21:B25)</f>
        <v>8301198</v>
      </c>
      <c r="C26" s="20">
        <f>SUM(C21:C25)</f>
        <v>8255039</v>
      </c>
    </row>
    <row r="27" spans="1:4" ht="15.75" thickBot="1" x14ac:dyDescent="0.3">
      <c r="A27" s="35" t="s">
        <v>18</v>
      </c>
      <c r="B27" s="20">
        <f>B18+B26</f>
        <v>10381802</v>
      </c>
      <c r="C27" s="20">
        <f>C18+C26</f>
        <v>10331661</v>
      </c>
    </row>
    <row r="28" spans="1:4" x14ac:dyDescent="0.25">
      <c r="A28" s="27"/>
      <c r="B28" s="28"/>
      <c r="C28" s="145"/>
    </row>
    <row r="29" spans="1:4" x14ac:dyDescent="0.25">
      <c r="A29" s="4" t="s">
        <v>19</v>
      </c>
      <c r="B29" s="29"/>
      <c r="C29" s="146"/>
    </row>
    <row r="30" spans="1:4" ht="15.75" thickBot="1" x14ac:dyDescent="0.3">
      <c r="A30" s="2" t="s">
        <v>20</v>
      </c>
      <c r="B30" s="31"/>
      <c r="C30" s="143"/>
    </row>
    <row r="31" spans="1:4" x14ac:dyDescent="0.25">
      <c r="A31" s="24" t="s">
        <v>21</v>
      </c>
      <c r="B31" s="15">
        <v>1850201</v>
      </c>
      <c r="C31" s="140">
        <v>1902649</v>
      </c>
    </row>
    <row r="32" spans="1:4" x14ac:dyDescent="0.25">
      <c r="A32" s="24" t="s">
        <v>92</v>
      </c>
      <c r="B32" s="19">
        <v>186013</v>
      </c>
      <c r="C32" s="144">
        <v>651152</v>
      </c>
    </row>
    <row r="33" spans="1:4" x14ac:dyDescent="0.25">
      <c r="A33" s="24" t="s">
        <v>22</v>
      </c>
      <c r="B33" s="16">
        <v>5714</v>
      </c>
      <c r="C33" s="141">
        <v>6183</v>
      </c>
    </row>
    <row r="34" spans="1:4" x14ac:dyDescent="0.25">
      <c r="A34" s="24" t="s">
        <v>23</v>
      </c>
      <c r="B34" s="16">
        <v>18719</v>
      </c>
      <c r="C34" s="141">
        <v>19614</v>
      </c>
    </row>
    <row r="35" spans="1:4" ht="15.75" thickBot="1" x14ac:dyDescent="0.3">
      <c r="A35" s="24" t="s">
        <v>24</v>
      </c>
      <c r="B35" s="17">
        <v>151377</v>
      </c>
      <c r="C35" s="142">
        <v>166153</v>
      </c>
    </row>
    <row r="36" spans="1:4" ht="15.75" thickBot="1" x14ac:dyDescent="0.3">
      <c r="A36" s="26" t="s">
        <v>25</v>
      </c>
      <c r="B36" s="18">
        <f>SUM(B31:B35)</f>
        <v>2212024</v>
      </c>
      <c r="C36" s="18">
        <f>SUM(C31:C35)</f>
        <v>2745751</v>
      </c>
    </row>
    <row r="37" spans="1:4" ht="15.75" thickBot="1" x14ac:dyDescent="0.3">
      <c r="A37" s="36" t="s">
        <v>26</v>
      </c>
      <c r="B37" s="37"/>
      <c r="C37" s="147"/>
    </row>
    <row r="38" spans="1:4" x14ac:dyDescent="0.25">
      <c r="A38" s="24" t="s">
        <v>27</v>
      </c>
      <c r="B38" s="15">
        <v>3032572</v>
      </c>
      <c r="C38" s="140">
        <v>3032572</v>
      </c>
    </row>
    <row r="39" spans="1:4" x14ac:dyDescent="0.25">
      <c r="A39" s="24" t="s">
        <v>92</v>
      </c>
      <c r="B39" s="19">
        <v>3098976</v>
      </c>
      <c r="C39" s="144">
        <v>2466912</v>
      </c>
    </row>
    <row r="40" spans="1:4" x14ac:dyDescent="0.25">
      <c r="A40" s="39" t="s">
        <v>28</v>
      </c>
      <c r="B40" s="16">
        <v>188401</v>
      </c>
      <c r="C40" s="141">
        <v>188401</v>
      </c>
    </row>
    <row r="41" spans="1:4" ht="15.75" thickBot="1" x14ac:dyDescent="0.3">
      <c r="A41" s="40" t="s">
        <v>86</v>
      </c>
      <c r="B41" s="21">
        <v>543017</v>
      </c>
      <c r="C41" s="148">
        <v>542879</v>
      </c>
    </row>
    <row r="42" spans="1:4" ht="15.75" thickBot="1" x14ac:dyDescent="0.3">
      <c r="A42" s="26" t="s">
        <v>29</v>
      </c>
      <c r="B42" s="18">
        <f>SUM(B38:B41)</f>
        <v>6862966</v>
      </c>
      <c r="C42" s="18">
        <f>SUM(C38:C41)</f>
        <v>6230764</v>
      </c>
    </row>
    <row r="43" spans="1:4" ht="15.75" thickBot="1" x14ac:dyDescent="0.3">
      <c r="A43" s="5" t="s">
        <v>93</v>
      </c>
      <c r="B43" s="41">
        <f>B36+B42</f>
        <v>9074990</v>
      </c>
      <c r="C43" s="41">
        <f>C36+C42</f>
        <v>8976515</v>
      </c>
    </row>
    <row r="44" spans="1:4" ht="15.75" thickBot="1" x14ac:dyDescent="0.3">
      <c r="A44" s="2" t="s">
        <v>30</v>
      </c>
      <c r="B44" s="31"/>
      <c r="C44" s="143"/>
    </row>
    <row r="45" spans="1:4" x14ac:dyDescent="0.25">
      <c r="A45" s="34" t="s">
        <v>31</v>
      </c>
      <c r="B45" s="15">
        <v>233923</v>
      </c>
      <c r="C45" s="140">
        <v>233923</v>
      </c>
    </row>
    <row r="46" spans="1:4" ht="15.75" thickBot="1" x14ac:dyDescent="0.3">
      <c r="A46" s="34" t="s">
        <v>32</v>
      </c>
      <c r="B46" s="17">
        <v>1072889</v>
      </c>
      <c r="C46" s="142">
        <v>1121223</v>
      </c>
    </row>
    <row r="47" spans="1:4" ht="15.75" thickBot="1" x14ac:dyDescent="0.3">
      <c r="A47" s="26" t="s">
        <v>33</v>
      </c>
      <c r="B47" s="18">
        <f>SUM(B45:B46)</f>
        <v>1306812</v>
      </c>
      <c r="C47" s="18">
        <f>SUM(C45:C46)</f>
        <v>1355146</v>
      </c>
    </row>
    <row r="48" spans="1:4" ht="15.75" thickBot="1" x14ac:dyDescent="0.3">
      <c r="A48" s="27"/>
      <c r="B48" s="38"/>
      <c r="C48" s="149"/>
      <c r="D48" s="11"/>
    </row>
    <row r="49" spans="1:3" ht="15.75" thickBot="1" x14ac:dyDescent="0.3">
      <c r="A49" s="30" t="s">
        <v>34</v>
      </c>
      <c r="B49" s="20">
        <f>B36+B42+B47</f>
        <v>10381802</v>
      </c>
      <c r="C49" s="20">
        <f>C36+C42+C47</f>
        <v>10331661</v>
      </c>
    </row>
    <row r="50" spans="1:3" ht="15.75" thickBot="1" x14ac:dyDescent="0.3">
      <c r="A50" s="30" t="s">
        <v>35</v>
      </c>
      <c r="B50" s="22">
        <v>10</v>
      </c>
      <c r="C50" s="150">
        <v>10</v>
      </c>
    </row>
    <row r="51" spans="1:3" ht="15.75" thickBot="1" x14ac:dyDescent="0.3">
      <c r="A51" s="30" t="s">
        <v>36</v>
      </c>
      <c r="B51" s="22">
        <v>63.88</v>
      </c>
      <c r="C51" s="150">
        <v>66.31</v>
      </c>
    </row>
    <row r="52" spans="1:3" x14ac:dyDescent="0.25">
      <c r="C52" s="42"/>
    </row>
    <row r="54" spans="1:3" x14ac:dyDescent="0.25">
      <c r="B54" s="6">
        <f>B27-B49</f>
        <v>0</v>
      </c>
      <c r="C54" s="6">
        <f>C27-C49</f>
        <v>0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zoomScale="75" zoomScaleNormal="75" workbookViewId="0">
      <selection activeCell="G9" sqref="G9"/>
    </sheetView>
  </sheetViews>
  <sheetFormatPr defaultRowHeight="15" x14ac:dyDescent="0.25"/>
  <cols>
    <col min="1" max="1" width="67" customWidth="1"/>
    <col min="2" max="3" width="15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118</v>
      </c>
    </row>
    <row r="5" spans="1:3" x14ac:dyDescent="0.25">
      <c r="A5" s="84" t="s">
        <v>120</v>
      </c>
    </row>
    <row r="6" spans="1:3" ht="15.75" thickBot="1" x14ac:dyDescent="0.3">
      <c r="A6" s="7"/>
    </row>
    <row r="7" spans="1:3" x14ac:dyDescent="0.25">
      <c r="A7" s="2" t="s">
        <v>37</v>
      </c>
    </row>
    <row r="8" spans="1:3" x14ac:dyDescent="0.25">
      <c r="A8" s="8"/>
    </row>
    <row r="9" spans="1:3" ht="33.75" customHeight="1" x14ac:dyDescent="0.25">
      <c r="A9" s="158"/>
      <c r="B9" s="112" t="s">
        <v>121</v>
      </c>
      <c r="C9" s="112" t="s">
        <v>121</v>
      </c>
    </row>
    <row r="10" spans="1:3" x14ac:dyDescent="0.25">
      <c r="A10" s="159"/>
      <c r="B10" s="113" t="s">
        <v>128</v>
      </c>
      <c r="C10" s="113" t="s">
        <v>129</v>
      </c>
    </row>
    <row r="11" spans="1:3" x14ac:dyDescent="0.25">
      <c r="A11" s="114"/>
      <c r="B11" s="115"/>
      <c r="C11" s="116"/>
    </row>
    <row r="12" spans="1:3" x14ac:dyDescent="0.25">
      <c r="A12" s="117" t="s">
        <v>91</v>
      </c>
      <c r="B12" s="125">
        <v>213934</v>
      </c>
      <c r="C12" s="125">
        <v>225199</v>
      </c>
    </row>
    <row r="13" spans="1:3" ht="15.75" thickBot="1" x14ac:dyDescent="0.3">
      <c r="A13" s="117" t="s">
        <v>38</v>
      </c>
      <c r="B13" s="135">
        <v>0</v>
      </c>
      <c r="C13" s="135">
        <v>0</v>
      </c>
    </row>
    <row r="14" spans="1:3" ht="15.75" thickBot="1" x14ac:dyDescent="0.3">
      <c r="A14" s="118" t="s">
        <v>39</v>
      </c>
      <c r="B14" s="126">
        <f>B12-B13</f>
        <v>213934</v>
      </c>
      <c r="C14" s="126">
        <f>C12-C13</f>
        <v>225199</v>
      </c>
    </row>
    <row r="15" spans="1:3" ht="15.75" thickTop="1" x14ac:dyDescent="0.25">
      <c r="A15" s="119" t="s">
        <v>40</v>
      </c>
      <c r="B15" s="127">
        <v>-126741</v>
      </c>
      <c r="C15" s="127">
        <v>-105034</v>
      </c>
    </row>
    <row r="16" spans="1:3" x14ac:dyDescent="0.25">
      <c r="A16" s="120" t="s">
        <v>87</v>
      </c>
      <c r="B16" s="128">
        <v>1524</v>
      </c>
      <c r="C16" s="128">
        <v>860</v>
      </c>
    </row>
    <row r="17" spans="1:3" x14ac:dyDescent="0.25">
      <c r="A17" s="117" t="s">
        <v>41</v>
      </c>
      <c r="B17" s="129">
        <v>55726</v>
      </c>
      <c r="C17" s="129">
        <v>4963</v>
      </c>
    </row>
    <row r="18" spans="1:3" x14ac:dyDescent="0.25">
      <c r="A18" s="120" t="s">
        <v>42</v>
      </c>
      <c r="B18" s="125">
        <v>-192771</v>
      </c>
      <c r="C18" s="125">
        <v>-194905</v>
      </c>
    </row>
    <row r="19" spans="1:3" ht="15.75" thickBot="1" x14ac:dyDescent="0.3">
      <c r="A19" s="121" t="s">
        <v>43</v>
      </c>
      <c r="B19" s="130">
        <f>B14+B15+B16+B17+B18</f>
        <v>-48328</v>
      </c>
      <c r="C19" s="130">
        <f>C14+C15+C16+C17+C18</f>
        <v>-68917</v>
      </c>
    </row>
    <row r="20" spans="1:3" ht="16.5" thickTop="1" thickBot="1" x14ac:dyDescent="0.3">
      <c r="A20" s="122" t="s">
        <v>88</v>
      </c>
      <c r="B20" s="130">
        <v>-6</v>
      </c>
      <c r="C20" s="130">
        <v>-23</v>
      </c>
    </row>
    <row r="21" spans="1:3" ht="15.75" thickTop="1" x14ac:dyDescent="0.25">
      <c r="A21" s="121" t="s">
        <v>89</v>
      </c>
      <c r="B21" s="131">
        <f>B19+B20</f>
        <v>-48334</v>
      </c>
      <c r="C21" s="131">
        <f>C19+C20</f>
        <v>-68940</v>
      </c>
    </row>
    <row r="22" spans="1:3" x14ac:dyDescent="0.25">
      <c r="A22" s="121" t="s">
        <v>44</v>
      </c>
      <c r="B22" s="125" t="s">
        <v>12</v>
      </c>
      <c r="C22" s="125" t="s">
        <v>12</v>
      </c>
    </row>
    <row r="23" spans="1:3" ht="15.75" thickBot="1" x14ac:dyDescent="0.3">
      <c r="A23" s="121" t="s">
        <v>90</v>
      </c>
      <c r="B23" s="132">
        <f>B21</f>
        <v>-48334</v>
      </c>
      <c r="C23" s="132">
        <f>C21</f>
        <v>-68940</v>
      </c>
    </row>
    <row r="24" spans="1:3" ht="15.75" thickTop="1" x14ac:dyDescent="0.25">
      <c r="A24" s="123" t="s">
        <v>81</v>
      </c>
      <c r="B24" s="133">
        <v>2.62</v>
      </c>
      <c r="C24" s="133">
        <v>-3.63</v>
      </c>
    </row>
    <row r="25" spans="1:3" x14ac:dyDescent="0.25">
      <c r="A25" s="124"/>
      <c r="B25" s="134"/>
      <c r="C25" s="152"/>
    </row>
  </sheetData>
  <mergeCells count="1">
    <mergeCell ref="A9:A10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6"/>
  <sheetViews>
    <sheetView topLeftCell="A22" zoomScale="75" zoomScaleNormal="75" workbookViewId="0">
      <selection activeCell="L41" sqref="L41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13" t="s">
        <v>45</v>
      </c>
    </row>
    <row r="3" spans="2:4" ht="18.75" x14ac:dyDescent="0.3">
      <c r="B3" s="14" t="s">
        <v>122</v>
      </c>
    </row>
    <row r="4" spans="2:4" x14ac:dyDescent="0.25">
      <c r="B4" t="s">
        <v>46</v>
      </c>
    </row>
    <row r="5" spans="2:4" ht="15.75" thickBot="1" x14ac:dyDescent="0.3">
      <c r="D5" s="9" t="s">
        <v>47</v>
      </c>
    </row>
    <row r="6" spans="2:4" ht="16.5" thickBot="1" x14ac:dyDescent="0.3">
      <c r="B6" s="44" t="s">
        <v>48</v>
      </c>
      <c r="C6" s="151" t="s">
        <v>123</v>
      </c>
      <c r="D6" s="153" t="s">
        <v>124</v>
      </c>
    </row>
    <row r="7" spans="2:4" ht="15.75" thickBot="1" x14ac:dyDescent="0.3">
      <c r="B7" s="45" t="s">
        <v>49</v>
      </c>
      <c r="C7" s="103"/>
      <c r="D7" s="104"/>
    </row>
    <row r="8" spans="2:4" x14ac:dyDescent="0.25">
      <c r="B8" s="88" t="s">
        <v>50</v>
      </c>
      <c r="C8" s="105">
        <f>SUM(C10:C15)</f>
        <v>244640</v>
      </c>
      <c r="D8" s="105">
        <f>SUM(D10:D15)</f>
        <v>214358</v>
      </c>
    </row>
    <row r="9" spans="2:4" x14ac:dyDescent="0.25">
      <c r="B9" s="54" t="s">
        <v>51</v>
      </c>
      <c r="C9" s="106"/>
      <c r="D9" s="107"/>
    </row>
    <row r="10" spans="2:4" x14ac:dyDescent="0.25">
      <c r="B10" s="85" t="s">
        <v>95</v>
      </c>
      <c r="C10" s="108">
        <v>36277</v>
      </c>
      <c r="D10" s="136">
        <v>19792</v>
      </c>
    </row>
    <row r="11" spans="2:4" x14ac:dyDescent="0.25">
      <c r="B11" s="85" t="s">
        <v>96</v>
      </c>
      <c r="C11" s="81"/>
      <c r="D11" s="89"/>
    </row>
    <row r="12" spans="2:4" x14ac:dyDescent="0.25">
      <c r="B12" s="85" t="s">
        <v>97</v>
      </c>
      <c r="C12" s="82">
        <v>164200</v>
      </c>
      <c r="D12" s="89">
        <v>119731</v>
      </c>
    </row>
    <row r="13" spans="2:4" x14ac:dyDescent="0.25">
      <c r="B13" s="85" t="s">
        <v>98</v>
      </c>
      <c r="C13" s="82"/>
      <c r="D13" s="89"/>
    </row>
    <row r="14" spans="2:4" x14ac:dyDescent="0.25">
      <c r="B14" s="85" t="s">
        <v>130</v>
      </c>
      <c r="C14" s="82"/>
      <c r="D14" s="89"/>
    </row>
    <row r="15" spans="2:4" x14ac:dyDescent="0.25">
      <c r="B15" s="85" t="s">
        <v>52</v>
      </c>
      <c r="C15" s="82">
        <v>44163</v>
      </c>
      <c r="D15" s="89">
        <v>74835</v>
      </c>
    </row>
    <row r="16" spans="2:4" x14ac:dyDescent="0.25">
      <c r="B16" s="57" t="s">
        <v>53</v>
      </c>
      <c r="C16" s="67">
        <f>SUM(C18:C24)</f>
        <v>165593</v>
      </c>
      <c r="D16" s="67">
        <f>SUM(D18:D24)</f>
        <v>180055</v>
      </c>
    </row>
    <row r="17" spans="2:4" x14ac:dyDescent="0.25">
      <c r="B17" s="54" t="s">
        <v>51</v>
      </c>
      <c r="C17" s="67"/>
      <c r="D17" s="137"/>
    </row>
    <row r="18" spans="2:4" x14ac:dyDescent="0.25">
      <c r="B18" s="85" t="s">
        <v>54</v>
      </c>
      <c r="C18" s="82">
        <v>68452</v>
      </c>
      <c r="D18" s="82">
        <v>64966</v>
      </c>
    </row>
    <row r="19" spans="2:4" x14ac:dyDescent="0.25">
      <c r="B19" s="85" t="s">
        <v>99</v>
      </c>
      <c r="C19" s="82"/>
      <c r="D19" s="82"/>
    </row>
    <row r="20" spans="2:4" x14ac:dyDescent="0.25">
      <c r="B20" s="85" t="s">
        <v>100</v>
      </c>
      <c r="C20" s="82">
        <v>31094</v>
      </c>
      <c r="D20" s="82">
        <v>26915</v>
      </c>
    </row>
    <row r="21" spans="2:4" x14ac:dyDescent="0.25">
      <c r="B21" s="85" t="s">
        <v>101</v>
      </c>
      <c r="C21" s="82">
        <v>19088</v>
      </c>
      <c r="D21" s="82">
        <v>29969</v>
      </c>
    </row>
    <row r="22" spans="2:4" x14ac:dyDescent="0.25">
      <c r="B22" s="85" t="s">
        <v>131</v>
      </c>
      <c r="C22" s="82"/>
      <c r="D22" s="82"/>
    </row>
    <row r="23" spans="2:4" x14ac:dyDescent="0.25">
      <c r="B23" s="85" t="s">
        <v>102</v>
      </c>
      <c r="C23" s="82">
        <v>33612</v>
      </c>
      <c r="D23" s="82">
        <v>32331</v>
      </c>
    </row>
    <row r="24" spans="2:4" ht="15.75" thickBot="1" x14ac:dyDescent="0.3">
      <c r="B24" s="86" t="s">
        <v>55</v>
      </c>
      <c r="C24" s="90">
        <v>13347</v>
      </c>
      <c r="D24" s="90">
        <v>25874</v>
      </c>
    </row>
    <row r="25" spans="2:4" ht="15.75" thickBot="1" x14ac:dyDescent="0.3">
      <c r="B25" s="47" t="s">
        <v>56</v>
      </c>
      <c r="C25" s="68">
        <f>C8-C16</f>
        <v>79047</v>
      </c>
      <c r="D25" s="87">
        <f>D8-D16</f>
        <v>34303</v>
      </c>
    </row>
    <row r="26" spans="2:4" ht="15.75" thickBot="1" x14ac:dyDescent="0.3">
      <c r="B26" s="49"/>
      <c r="C26" s="49"/>
      <c r="D26" s="50"/>
    </row>
    <row r="27" spans="2:4" ht="15.75" thickBot="1" x14ac:dyDescent="0.3">
      <c r="B27" s="45" t="s">
        <v>57</v>
      </c>
      <c r="C27" s="51"/>
      <c r="D27" s="52"/>
    </row>
    <row r="28" spans="2:4" x14ac:dyDescent="0.25">
      <c r="B28" s="53" t="s">
        <v>50</v>
      </c>
      <c r="C28" s="72">
        <f>SUM(C30:C39)</f>
        <v>0</v>
      </c>
      <c r="D28" s="72">
        <f>SUM(D30:D39)</f>
        <v>0</v>
      </c>
    </row>
    <row r="29" spans="2:4" x14ac:dyDescent="0.25">
      <c r="B29" s="54" t="s">
        <v>51</v>
      </c>
      <c r="C29" s="55"/>
      <c r="D29" s="69"/>
    </row>
    <row r="30" spans="2:4" x14ac:dyDescent="0.25">
      <c r="B30" s="54" t="s">
        <v>58</v>
      </c>
      <c r="C30" s="83"/>
      <c r="D30" s="69"/>
    </row>
    <row r="31" spans="2:4" x14ac:dyDescent="0.25">
      <c r="B31" s="54" t="s">
        <v>59</v>
      </c>
      <c r="C31" s="55"/>
      <c r="D31" s="69"/>
    </row>
    <row r="32" spans="2:4" x14ac:dyDescent="0.25">
      <c r="B32" s="54" t="s">
        <v>60</v>
      </c>
      <c r="C32" s="55"/>
      <c r="D32" s="69"/>
    </row>
    <row r="33" spans="2:4" ht="26.25" x14ac:dyDescent="0.25">
      <c r="B33" s="56" t="s">
        <v>103</v>
      </c>
      <c r="C33" s="55"/>
      <c r="D33" s="69"/>
    </row>
    <row r="34" spans="2:4" x14ac:dyDescent="0.25">
      <c r="B34" s="54" t="s">
        <v>104</v>
      </c>
      <c r="C34" s="55"/>
      <c r="D34" s="69"/>
    </row>
    <row r="35" spans="2:4" x14ac:dyDescent="0.25">
      <c r="B35" s="54" t="s">
        <v>105</v>
      </c>
      <c r="C35" s="55"/>
      <c r="D35" s="69"/>
    </row>
    <row r="36" spans="2:4" x14ac:dyDescent="0.25">
      <c r="B36" s="54" t="s">
        <v>106</v>
      </c>
      <c r="C36" s="55"/>
      <c r="D36" s="69"/>
    </row>
    <row r="37" spans="2:4" x14ac:dyDescent="0.25">
      <c r="B37" s="54" t="s">
        <v>107</v>
      </c>
      <c r="C37" s="55"/>
      <c r="D37" s="69"/>
    </row>
    <row r="38" spans="2:4" x14ac:dyDescent="0.25">
      <c r="B38" s="54" t="s">
        <v>108</v>
      </c>
      <c r="C38" s="55"/>
      <c r="D38" s="69"/>
    </row>
    <row r="39" spans="2:4" x14ac:dyDescent="0.25">
      <c r="B39" s="54" t="s">
        <v>52</v>
      </c>
      <c r="C39" s="55"/>
      <c r="D39" s="69"/>
    </row>
    <row r="40" spans="2:4" x14ac:dyDescent="0.25">
      <c r="B40" s="57" t="s">
        <v>53</v>
      </c>
      <c r="C40" s="55">
        <f>SUM(C42:C51)</f>
        <v>0</v>
      </c>
      <c r="D40" s="139">
        <f>SUM(D42:D51)</f>
        <v>0</v>
      </c>
    </row>
    <row r="41" spans="2:4" x14ac:dyDescent="0.25">
      <c r="B41" s="54" t="s">
        <v>51</v>
      </c>
      <c r="C41" s="55"/>
      <c r="D41" s="69"/>
    </row>
    <row r="42" spans="2:4" x14ac:dyDescent="0.25">
      <c r="B42" s="54" t="s">
        <v>62</v>
      </c>
      <c r="C42" s="138"/>
      <c r="D42" s="69"/>
    </row>
    <row r="43" spans="2:4" x14ac:dyDescent="0.25">
      <c r="B43" s="54" t="s">
        <v>63</v>
      </c>
      <c r="C43" s="55"/>
      <c r="D43" s="69"/>
    </row>
    <row r="44" spans="2:4" x14ac:dyDescent="0.25">
      <c r="B44" s="54" t="s">
        <v>64</v>
      </c>
      <c r="C44" s="55"/>
      <c r="D44" s="69"/>
    </row>
    <row r="45" spans="2:4" x14ac:dyDescent="0.25">
      <c r="B45" s="54" t="s">
        <v>109</v>
      </c>
      <c r="C45" s="55"/>
      <c r="D45" s="69"/>
    </row>
    <row r="46" spans="2:4" x14ac:dyDescent="0.25">
      <c r="B46" s="54" t="s">
        <v>110</v>
      </c>
      <c r="C46" s="55"/>
      <c r="D46" s="69"/>
    </row>
    <row r="47" spans="2:4" x14ac:dyDescent="0.25">
      <c r="B47" s="54" t="s">
        <v>111</v>
      </c>
      <c r="C47" s="55"/>
      <c r="D47" s="69"/>
    </row>
    <row r="48" spans="2:4" x14ac:dyDescent="0.25">
      <c r="B48" s="54" t="s">
        <v>112</v>
      </c>
      <c r="C48" s="55"/>
      <c r="D48" s="69"/>
    </row>
    <row r="49" spans="2:4" x14ac:dyDescent="0.25">
      <c r="B49" s="58" t="s">
        <v>61</v>
      </c>
      <c r="C49" s="55"/>
      <c r="D49" s="69"/>
    </row>
    <row r="50" spans="2:4" x14ac:dyDescent="0.25">
      <c r="B50" s="54" t="s">
        <v>113</v>
      </c>
      <c r="C50" s="55"/>
      <c r="D50" s="69"/>
    </row>
    <row r="51" spans="2:4" ht="15.75" thickBot="1" x14ac:dyDescent="0.3">
      <c r="B51" s="59" t="s">
        <v>55</v>
      </c>
      <c r="C51" s="60"/>
      <c r="D51" s="73"/>
    </row>
    <row r="52" spans="2:4" ht="15.75" thickBot="1" x14ac:dyDescent="0.3">
      <c r="B52" s="45" t="s">
        <v>65</v>
      </c>
      <c r="C52" s="46">
        <f>C28-C40</f>
        <v>0</v>
      </c>
      <c r="D52" s="61">
        <f>D28-D40</f>
        <v>0</v>
      </c>
    </row>
    <row r="53" spans="2:4" ht="16.5" thickBot="1" x14ac:dyDescent="0.3">
      <c r="B53" s="75"/>
      <c r="C53" s="74"/>
      <c r="D53" s="74"/>
    </row>
    <row r="54" spans="2:4" ht="15.75" thickBot="1" x14ac:dyDescent="0.3">
      <c r="B54" s="45" t="s">
        <v>66</v>
      </c>
      <c r="C54" s="62"/>
      <c r="D54" s="63"/>
    </row>
    <row r="55" spans="2:4" x14ac:dyDescent="0.25">
      <c r="B55" s="53" t="s">
        <v>50</v>
      </c>
      <c r="C55" s="93"/>
      <c r="D55" s="72"/>
    </row>
    <row r="56" spans="2:4" x14ac:dyDescent="0.25">
      <c r="B56" s="54" t="s">
        <v>51</v>
      </c>
      <c r="C56" s="76"/>
      <c r="D56" s="69"/>
    </row>
    <row r="57" spans="2:4" x14ac:dyDescent="0.25">
      <c r="B57" s="54" t="s">
        <v>67</v>
      </c>
      <c r="C57" s="76"/>
      <c r="D57" s="69"/>
    </row>
    <row r="58" spans="2:4" x14ac:dyDescent="0.25">
      <c r="B58" s="54" t="s">
        <v>68</v>
      </c>
      <c r="C58" s="76"/>
      <c r="D58" s="69"/>
    </row>
    <row r="59" spans="2:4" x14ac:dyDescent="0.25">
      <c r="B59" s="54" t="s">
        <v>69</v>
      </c>
      <c r="C59" s="76"/>
      <c r="D59" s="69"/>
    </row>
    <row r="60" spans="2:4" x14ac:dyDescent="0.25">
      <c r="B60" s="54" t="s">
        <v>52</v>
      </c>
      <c r="C60" s="76"/>
      <c r="D60" s="69"/>
    </row>
    <row r="61" spans="2:4" x14ac:dyDescent="0.25">
      <c r="B61" s="54" t="s">
        <v>53</v>
      </c>
      <c r="C61" s="76">
        <f>SUM(C63:C66)</f>
        <v>52798</v>
      </c>
      <c r="D61" s="76">
        <f>SUM(D63:D66)</f>
        <v>33379</v>
      </c>
    </row>
    <row r="62" spans="2:4" x14ac:dyDescent="0.25">
      <c r="B62" s="54" t="s">
        <v>51</v>
      </c>
      <c r="C62" s="76"/>
      <c r="D62" s="69"/>
    </row>
    <row r="63" spans="2:4" x14ac:dyDescent="0.25">
      <c r="B63" s="58" t="s">
        <v>70</v>
      </c>
      <c r="C63" s="82">
        <v>52448</v>
      </c>
      <c r="D63" s="95">
        <v>30000</v>
      </c>
    </row>
    <row r="64" spans="2:4" x14ac:dyDescent="0.25">
      <c r="B64" s="58" t="s">
        <v>71</v>
      </c>
      <c r="C64" s="81"/>
      <c r="D64" s="70"/>
    </row>
    <row r="65" spans="2:4" x14ac:dyDescent="0.25">
      <c r="B65" s="54" t="s">
        <v>72</v>
      </c>
      <c r="C65" s="82">
        <v>350</v>
      </c>
      <c r="D65" s="69">
        <v>3379</v>
      </c>
    </row>
    <row r="66" spans="2:4" ht="15.75" thickBot="1" x14ac:dyDescent="0.3">
      <c r="B66" s="59" t="s">
        <v>55</v>
      </c>
      <c r="C66" s="94"/>
      <c r="D66" s="71"/>
    </row>
    <row r="67" spans="2:4" ht="15.75" thickBot="1" x14ac:dyDescent="0.3">
      <c r="B67" s="45" t="s">
        <v>73</v>
      </c>
      <c r="C67" s="61">
        <f>C55-C61</f>
        <v>-52798</v>
      </c>
      <c r="D67" s="61">
        <f>D55-D61</f>
        <v>-33379</v>
      </c>
    </row>
    <row r="68" spans="2:4" ht="15.75" thickBot="1" x14ac:dyDescent="0.3">
      <c r="B68" s="11"/>
      <c r="C68" s="77"/>
      <c r="D68" s="78"/>
    </row>
    <row r="69" spans="2:4" ht="15.75" thickBot="1" x14ac:dyDescent="0.3">
      <c r="B69" s="64" t="s">
        <v>114</v>
      </c>
      <c r="C69" s="61"/>
      <c r="D69" s="48"/>
    </row>
    <row r="70" spans="2:4" ht="15.75" thickBot="1" x14ac:dyDescent="0.3">
      <c r="B70" s="11"/>
      <c r="C70" s="77"/>
      <c r="D70" s="79"/>
    </row>
    <row r="71" spans="2:4" ht="15.75" thickBot="1" x14ac:dyDescent="0.3">
      <c r="B71" s="65" t="s">
        <v>115</v>
      </c>
      <c r="C71" s="61">
        <f>C25+C52+C67</f>
        <v>26249</v>
      </c>
      <c r="D71" s="61">
        <f>D25+D52+D67</f>
        <v>924</v>
      </c>
    </row>
    <row r="72" spans="2:4" ht="15.75" thickBot="1" x14ac:dyDescent="0.3">
      <c r="B72" s="80"/>
      <c r="C72" s="77"/>
      <c r="D72" s="79"/>
    </row>
    <row r="73" spans="2:4" ht="15.75" thickBot="1" x14ac:dyDescent="0.3">
      <c r="B73" s="66" t="s">
        <v>116</v>
      </c>
      <c r="C73" s="92">
        <v>67783</v>
      </c>
      <c r="D73" s="91">
        <v>58649</v>
      </c>
    </row>
    <row r="74" spans="2:4" ht="15.75" thickBot="1" x14ac:dyDescent="0.3">
      <c r="B74" s="11"/>
      <c r="C74" s="77"/>
      <c r="D74" s="79"/>
    </row>
    <row r="75" spans="2:4" ht="15.75" thickBot="1" x14ac:dyDescent="0.3">
      <c r="B75" s="45" t="s">
        <v>117</v>
      </c>
      <c r="C75" s="61">
        <f>C71+C73</f>
        <v>94032</v>
      </c>
      <c r="D75" s="61">
        <f>D73+D71</f>
        <v>59573</v>
      </c>
    </row>
    <row r="76" spans="2:4" x14ac:dyDescent="0.25">
      <c r="C76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B10" sqref="B10:E12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4" t="s">
        <v>74</v>
      </c>
    </row>
    <row r="4" spans="2:5" x14ac:dyDescent="0.25">
      <c r="B4" s="1"/>
    </row>
    <row r="5" spans="2:5" x14ac:dyDescent="0.25">
      <c r="B5" s="4" t="s">
        <v>75</v>
      </c>
    </row>
    <row r="6" spans="2:5" x14ac:dyDescent="0.25">
      <c r="B6" s="4" t="s">
        <v>125</v>
      </c>
    </row>
    <row r="7" spans="2:5" x14ac:dyDescent="0.25">
      <c r="B7" s="2" t="s">
        <v>37</v>
      </c>
    </row>
    <row r="8" spans="2:5" ht="51" x14ac:dyDescent="0.25">
      <c r="B8" s="10"/>
      <c r="C8" s="12" t="s">
        <v>76</v>
      </c>
      <c r="D8" s="12" t="s">
        <v>77</v>
      </c>
      <c r="E8" s="12" t="s">
        <v>33</v>
      </c>
    </row>
    <row r="9" spans="2:5" x14ac:dyDescent="0.25">
      <c r="B9" s="160" t="s">
        <v>126</v>
      </c>
      <c r="C9" s="161"/>
      <c r="D9" s="161"/>
      <c r="E9" s="162"/>
    </row>
    <row r="10" spans="2:5" x14ac:dyDescent="0.25">
      <c r="B10" s="100" t="s">
        <v>78</v>
      </c>
      <c r="C10" s="109">
        <v>233923</v>
      </c>
      <c r="D10" s="110">
        <v>1121223</v>
      </c>
      <c r="E10" s="110">
        <f>SUM(C10:D10)</f>
        <v>1355146</v>
      </c>
    </row>
    <row r="11" spans="2:5" x14ac:dyDescent="0.25">
      <c r="B11" s="101" t="s">
        <v>79</v>
      </c>
      <c r="C11" s="111"/>
      <c r="D11" s="164">
        <v>-48334</v>
      </c>
      <c r="E11" s="110">
        <f>SUM(C11:D11)</f>
        <v>-48334</v>
      </c>
    </row>
    <row r="12" spans="2:5" x14ac:dyDescent="0.25">
      <c r="B12" s="102" t="s">
        <v>80</v>
      </c>
      <c r="C12" s="109">
        <f>SUM(C10:C11)</f>
        <v>233923</v>
      </c>
      <c r="D12" s="110">
        <f>SUM(D10:D11)</f>
        <v>1072889</v>
      </c>
      <c r="E12" s="110">
        <f>SUM(E10:E11)</f>
        <v>1306812</v>
      </c>
    </row>
    <row r="13" spans="2:5" x14ac:dyDescent="0.25">
      <c r="B13" s="160" t="s">
        <v>127</v>
      </c>
      <c r="C13" s="161"/>
      <c r="D13" s="161"/>
      <c r="E13" s="162"/>
    </row>
    <row r="14" spans="2:5" x14ac:dyDescent="0.25">
      <c r="B14" s="100" t="s">
        <v>78</v>
      </c>
      <c r="C14" s="154">
        <v>233923</v>
      </c>
      <c r="D14" s="155">
        <v>506883</v>
      </c>
      <c r="E14" s="155">
        <f>SUM(C14:D14)</f>
        <v>740806</v>
      </c>
    </row>
    <row r="15" spans="2:5" x14ac:dyDescent="0.25">
      <c r="B15" s="101" t="s">
        <v>79</v>
      </c>
      <c r="C15" s="156"/>
      <c r="D15" s="163">
        <v>-68940</v>
      </c>
      <c r="E15" s="155">
        <f>SUM(C15:D15)</f>
        <v>-68940</v>
      </c>
    </row>
    <row r="16" spans="2:5" x14ac:dyDescent="0.25">
      <c r="B16" s="102" t="s">
        <v>80</v>
      </c>
      <c r="C16" s="154">
        <f>SUM(C14:C15)</f>
        <v>233923</v>
      </c>
      <c r="D16" s="155">
        <f>SUM(D14:D15)</f>
        <v>437943</v>
      </c>
      <c r="E16" s="155">
        <f>SUM(E14:E15)</f>
        <v>671866</v>
      </c>
    </row>
    <row r="17" spans="3:5" x14ac:dyDescent="0.25">
      <c r="C17" s="157"/>
      <c r="D17" s="157"/>
      <c r="E17" s="157"/>
    </row>
  </sheetData>
  <mergeCells count="2">
    <mergeCell ref="B9:E9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cp:lastPrinted>2019-07-10T09:32:48Z</cp:lastPrinted>
  <dcterms:created xsi:type="dcterms:W3CDTF">2014-04-28T08:33:53Z</dcterms:created>
  <dcterms:modified xsi:type="dcterms:W3CDTF">2020-04-20T08:32:41Z</dcterms:modified>
</cp:coreProperties>
</file>