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290" activeTab="1"/>
  </bookViews>
  <sheets>
    <sheet name="Бух баланс" sheetId="1" r:id="rId1"/>
    <sheet name="ОПиУ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8" i="2" l="1"/>
  <c r="E77" i="2" l="1"/>
  <c r="C77" i="2"/>
  <c r="E39" i="2"/>
  <c r="C39" i="2"/>
  <c r="E31" i="2"/>
  <c r="C31" i="2"/>
  <c r="E18" i="2"/>
  <c r="C18" i="2"/>
  <c r="D78" i="1"/>
  <c r="D76" i="1"/>
  <c r="D74" i="1"/>
  <c r="D73" i="1"/>
  <c r="D71" i="1"/>
  <c r="D70" i="1"/>
  <c r="D64" i="1"/>
  <c r="D62" i="1"/>
  <c r="D59" i="1"/>
  <c r="D56" i="1"/>
  <c r="D50" i="1"/>
  <c r="D42" i="1"/>
  <c r="D40" i="1"/>
  <c r="D39" i="1"/>
  <c r="D38" i="1"/>
  <c r="D37" i="1"/>
  <c r="D35" i="1"/>
  <c r="D34" i="1"/>
  <c r="D32" i="1"/>
  <c r="D24" i="1"/>
  <c r="D23" i="1"/>
  <c r="D22" i="1"/>
  <c r="D20" i="1"/>
  <c r="D18" i="1"/>
  <c r="E48" i="2" l="1"/>
  <c r="E79" i="2" s="1"/>
  <c r="E84" i="2" s="1"/>
  <c r="E88" i="2" s="1"/>
  <c r="E93" i="2" s="1"/>
  <c r="C48" i="2"/>
  <c r="C79" i="2" s="1"/>
  <c r="C84" i="2" s="1"/>
  <c r="C88" i="2" s="1"/>
  <c r="C93" i="2" s="1"/>
</calcChain>
</file>

<file path=xl/sharedStrings.xml><?xml version="1.0" encoding="utf-8"?>
<sst xmlns="http://schemas.openxmlformats.org/spreadsheetml/2006/main" count="217" uniqueCount="186">
  <si>
    <t>Приложение 10</t>
  </si>
  <si>
    <t>к постановлению Правления</t>
  </si>
  <si>
    <t>Национального Банка</t>
  </si>
  <si>
    <t>Республики Казахстан</t>
  </si>
  <si>
    <t>от 27 мая 2013 года № 130</t>
  </si>
  <si>
    <t>Форма</t>
  </si>
  <si>
    <t>Бухгалтерский баланс</t>
  </si>
  <si>
    <t>АО "VISOR Capital" (ВИЗОР Капитал)</t>
  </si>
  <si>
    <t>(полное 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</si>
  <si>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</si>
  <si>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</si>
  <si>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</si>
  <si>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</si>
  <si>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</si>
  <si>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</si>
  <si>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</si>
  <si>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</si>
  <si>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</si>
  <si>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</si>
  <si>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</si>
  <si>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</si>
  <si>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</si>
  <si>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>из них: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</si>
  <si>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</si>
  <si>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</si>
  <si>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</si>
  <si>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</si>
  <si>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</si>
  <si>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</si>
  <si>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</si>
  <si>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</si>
  <si>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</si>
  <si>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</si>
  <si>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</si>
  <si>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</si>
  <si>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</si>
  <si>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</si>
  <si>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</si>
  <si>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</si>
  <si>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</si>
  <si>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</si>
  <si>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</si>
  <si>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</si>
  <si>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</si>
  <si>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</si>
  <si>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</si>
  <si>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</si>
  <si>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</si>
  <si>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</si>
  <si>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</si>
  <si>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</si>
  <si>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</si>
  <si>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</si>
  <si>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</si>
  <si>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</si>
  <si>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</si>
  <si>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</si>
  <si>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</si>
  <si>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</si>
  <si>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</si>
  <si>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</si>
  <si>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</si>
  <si>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</si>
  <si>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</si>
  <si>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</si>
  <si>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</si>
  <si>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Резерв для обеспечения финансовой устойчивости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</si>
  <si>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</si>
  <si>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</si>
  <si>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</si>
  <si>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</si>
  <si>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42.1</t>
  </si>
  <si>
    <t>отчетного периода</t>
  </si>
  <si>
    <t>42.2</t>
  </si>
  <si>
    <t>Доля меньшинства</t>
  </si>
  <si>
    <t>Итого капитал</t>
  </si>
  <si>
    <t>Итого капитал и обязательства (стр. 35 + стр. 44)</t>
  </si>
  <si>
    <t>Статья «Доля меньшинства» заполняется при составлении консолидированной финансовой отчетности.</t>
  </si>
  <si>
    <t>Первый руководитель</t>
  </si>
  <si>
    <t>(на период его отсутствия - лицо, его</t>
  </si>
  <si>
    <t>Телефон                                                 356 07 77</t>
  </si>
  <si>
    <t>Место для печати</t>
  </si>
  <si>
    <t>Приложение 11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</si>
  <si>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</si>
  <si>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</si>
  <si>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</si>
  <si>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</si>
  <si>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</si>
  <si>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</si>
  <si>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</si>
  <si>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1.1</t>
  </si>
  <si>
    <t>по размещенным вкладам</t>
  </si>
  <si>
    <t>1.2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</si>
  <si>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</si>
  <si>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</si>
  <si>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</si>
  <si>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</si>
  <si>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</si>
  <si>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</si>
  <si>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</si>
  <si>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</si>
  <si>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</si>
  <si>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</si>
  <si>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</si>
  <si>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</si>
  <si>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</si>
  <si>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</si>
  <si>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</si>
  <si>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</si>
  <si>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</si>
  <si>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</si>
  <si>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</si>
  <si>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</si>
  <si>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</si>
  <si>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</si>
  <si>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</si>
  <si>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</si>
  <si>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</si>
  <si>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</si>
  <si>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</si>
  <si>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</si>
  <si>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</si>
  <si>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</si>
  <si>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</si>
  <si>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</si>
  <si>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</si>
  <si>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</si>
  <si>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</si>
  <si>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</si>
  <si>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</si>
  <si>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</si>
  <si>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</si>
  <si>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</si>
  <si>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</si>
  <si>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</si>
  <si>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</si>
  <si>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</si>
  <si>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</si>
  <si>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</si>
  <si>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</si>
  <si>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</si>
  <si>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</si>
  <si>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</si>
  <si>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</si>
  <si>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</si>
  <si>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</si>
  <si>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</si>
  <si>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</si>
  <si>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</si>
  <si>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</si>
  <si>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</si>
  <si>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</si>
  <si>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</si>
  <si>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</si>
  <si>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</si>
  <si>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</si>
  <si>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</si>
  <si>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</si>
  <si>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</si>
  <si>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</si>
  <si>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</si>
  <si>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</si>
  <si>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</si>
  <si>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</si>
  <si>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</si>
  <si>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</si>
  <si>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</si>
  <si>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</si>
  <si>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</si>
  <si>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</si>
  <si>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10 - стр. 17)</t>
  </si>
  <si>
    <t>Резервы (восстановление резервов) на возможные потери по операциям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</si>
  <si>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</si>
  <si>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</si>
  <si>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уплаты корпоративного подоходного налога (стр. 18 - стр. 19)</t>
  </si>
  <si>
    <t>Корпоративный подоходный налог</t>
  </si>
  <si>
    <t>Чистая прибыль (убыток) после уплаты корпоративного подоходного налога (стр. 20 - стр. 21)</t>
  </si>
  <si>
    <t>Прибыль (убыток) от прекращенной деятельности</t>
  </si>
  <si>
    <t>Итого чистая прибыль (убыток) за период (стр. 22 +/- стр. 23 - стр. 24)</t>
  </si>
  <si>
    <t>Телефон                                                3560777</t>
  </si>
  <si>
    <t>по состоянию на «01» января 2014  года</t>
  </si>
  <si>
    <t>замещающее)   Жозе Л.Гавиао   __________________         дата     13.01.2014 г.</t>
  </si>
  <si>
    <t>Главный бухгалтер  Касымбаева Ш.К.______________         дата      13.01.2014 г.</t>
  </si>
  <si>
    <t>Исполнитель Касымбаева Ш.К. __________________         дата      13.01.2014 г.</t>
  </si>
  <si>
    <t>Главный бухгалтер  Касымбаева Ш.К.______________         дата    13.01.2014 г.</t>
  </si>
  <si>
    <t>Исполнитель Касымбаева Ш.К. __________________         дата     13.01.2014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</si>
</sst>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_);_(* \(#,##0\);_(* &quot;-&quot;??_);_(@_)"/>
    <numFmt numFmtId="168" formatCode="_(* #,##0.00_);_(* \(#,##0.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</font>
    <font>
      <sz val="10"/>
      <name val="Helv"/>
    </font>
    <font>
      <sz val="10"/>
      <name val="Arial Cyr"/>
      <charset val="204"/>
    </font>
    <font>
      <sz val="8"/>
      <name val="Arial"/>
      <family val="2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8" fillId="0" borderId="0" applyFont="0" applyFill="0" applyBorder="0" applyAlignment="0" applyProtection="0"/>
    <xf numFmtId="0" fontId="11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2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" fontId="4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164" fontId="4" fillId="0" borderId="1" xfId="4" applyNumberFormat="1" applyFont="1" applyBorder="1" applyAlignment="1">
      <alignment horizontal="center" vertical="center" wrapText="1"/>
    </xf>
    <xf numFmtId="164" fontId="4" fillId="0" borderId="1" xfId="4" applyNumberFormat="1" applyFont="1" applyBorder="1" applyAlignment="1">
      <alignment horizontal="center" vertical="center" wrapText="1"/>
    </xf>
    <xf numFmtId="164" fontId="4" fillId="0" borderId="1" xfId="4" applyNumberFormat="1" applyFont="1" applyBorder="1" applyAlignment="1">
      <alignment horizontal="center" vertical="center" wrapText="1"/>
    </xf>
    <xf numFmtId="164" fontId="4" fillId="0" borderId="1" xfId="4" applyNumberFormat="1" applyFont="1" applyBorder="1" applyAlignment="1">
      <alignment horizontal="center" vertical="center" wrapText="1"/>
    </xf>
  </cellXfs>
  <cellStyles count="11">
    <cellStyle name="Comma" xfId="1" builtinId="3"/>
    <cellStyle name="Comma 2" xfId="4"/>
    <cellStyle name="Hyperlink" xfId="2" builtinId="8"/>
    <cellStyle name="Normal" xfId="0" builtinId="0"/>
    <cellStyle name="Normal 2" xfId="5"/>
    <cellStyle name="Normal 3" xfId="6"/>
    <cellStyle name="Normal 4" xfId="3"/>
    <cellStyle name="Style 1" xfId="7"/>
    <cellStyle name="Обычный_I0000709" xfId="8"/>
    <cellStyle name="Стиль 1" xfId="9"/>
    <cellStyle name="Финансовый_I000070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%20to%20NB%20RK,%20AFN,%20Nalogovaia%20and%20other/&#1041;&#1080;&#1088;&#1078;&#1072;,%20&#1053;&#1050;,%20&#1040;&#1060;&#1053;,%20&#1053;&#1041;%20&#1056;&#1050;%20&#1077;&#1078;&#1077;&#1082;&#1074;&#1072;&#1088;&#1090;&#1072;&#1083;&#1100;&#1085;&#1099;&#1077;%20&#1086;&#1090;&#1095;&#1077;&#1090;&#1099;/&#1040;&#1060;&#1053;/2013/&#1055;&#1088;1_3&#1082;&#1074;&#1072;&#1088;&#1090;&#1072;&#1083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ПН"/>
      <sheetName val="8 пр"/>
      <sheetName val="сверка денег"/>
      <sheetName val="нов баланс"/>
      <sheetName val="нов опиу"/>
    </sheetNames>
    <sheetDataSet>
      <sheetData sheetId="0">
        <row r="11">
          <cell r="C11">
            <v>286985</v>
          </cell>
          <cell r="D11">
            <v>541442.94371000002</v>
          </cell>
        </row>
        <row r="13">
          <cell r="D13">
            <v>157089.01194</v>
          </cell>
        </row>
        <row r="15">
          <cell r="D15">
            <v>57607.358</v>
          </cell>
        </row>
        <row r="16">
          <cell r="D16">
            <v>50261.441380000004</v>
          </cell>
        </row>
        <row r="17">
          <cell r="D17">
            <v>158950.92771000002</v>
          </cell>
        </row>
        <row r="25">
          <cell r="D25">
            <v>90444</v>
          </cell>
        </row>
        <row r="27">
          <cell r="D27">
            <v>455264.49755000003</v>
          </cell>
        </row>
        <row r="28">
          <cell r="D28">
            <v>735.92399999999998</v>
          </cell>
        </row>
        <row r="30">
          <cell r="D30">
            <v>4171.0637500000003</v>
          </cell>
        </row>
        <row r="31">
          <cell r="D31">
            <v>153368.34949000002</v>
          </cell>
        </row>
        <row r="32">
          <cell r="D32">
            <v>6422.0550300000004</v>
          </cell>
        </row>
        <row r="33">
          <cell r="D33">
            <v>36675.084999999999</v>
          </cell>
        </row>
        <row r="36">
          <cell r="D36">
            <v>1712432.65756</v>
          </cell>
        </row>
        <row r="44">
          <cell r="D44">
            <v>23019.98561</v>
          </cell>
        </row>
        <row r="48">
          <cell r="D48">
            <v>11140.440199999999</v>
          </cell>
        </row>
        <row r="51">
          <cell r="D51">
            <v>34160.425810000001</v>
          </cell>
        </row>
        <row r="54">
          <cell r="D54">
            <v>787050</v>
          </cell>
        </row>
        <row r="56">
          <cell r="D56">
            <v>787050</v>
          </cell>
        </row>
        <row r="61">
          <cell r="D61">
            <v>43331</v>
          </cell>
        </row>
        <row r="62">
          <cell r="D62">
            <v>847892.40100000007</v>
          </cell>
        </row>
        <row r="64">
          <cell r="D64">
            <v>382154</v>
          </cell>
        </row>
        <row r="65">
          <cell r="D65">
            <v>465738.40100000001</v>
          </cell>
        </row>
        <row r="67">
          <cell r="D67">
            <v>1678273.4010000001</v>
          </cell>
        </row>
        <row r="68">
          <cell r="D68">
            <v>1712432.82681</v>
          </cell>
        </row>
      </sheetData>
      <sheetData sheetId="1"/>
      <sheetData sheetId="2"/>
      <sheetData sheetId="3"/>
      <sheetData sheetId="4"/>
      <sheetData sheetId="5"/>
      <sheetData sheetId="6">
        <row r="10">
          <cell r="C10">
            <v>7</v>
          </cell>
        </row>
      </sheetData>
      <sheetData sheetId="7">
        <row r="12">
          <cell r="C12">
            <v>81503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l:31443235.0%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1443235.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workbookViewId="0">
      <selection activeCell="B86" sqref="B86"/>
    </sheetView>
  </sheetViews>
  <sheetFormatPr defaultRowHeight="15" x14ac:dyDescent="0.25"/>
  <cols>
    <col min="1" max="1" width="61" customWidth="1"/>
    <col min="2" max="2" width="16" customWidth="1"/>
    <col min="3" max="3" width="20.42578125" customWidth="1"/>
    <col min="4" max="4" width="23.5703125" customWidth="1"/>
    <col min="257" max="257" width="61" customWidth="1"/>
    <col min="258" max="258" width="16" customWidth="1"/>
    <col min="259" max="259" width="20.42578125" customWidth="1"/>
    <col min="260" max="260" width="23.5703125" customWidth="1"/>
    <col min="513" max="513" width="61" customWidth="1"/>
    <col min="514" max="514" width="16" customWidth="1"/>
    <col min="515" max="515" width="20.42578125" customWidth="1"/>
    <col min="516" max="516" width="23.5703125" customWidth="1"/>
    <col min="769" max="769" width="61" customWidth="1"/>
    <col min="770" max="770" width="16" customWidth="1"/>
    <col min="771" max="771" width="20.42578125" customWidth="1"/>
    <col min="772" max="772" width="23.5703125" customWidth="1"/>
    <col min="1025" max="1025" width="61" customWidth="1"/>
    <col min="1026" max="1026" width="16" customWidth="1"/>
    <col min="1027" max="1027" width="20.42578125" customWidth="1"/>
    <col min="1028" max="1028" width="23.5703125" customWidth="1"/>
    <col min="1281" max="1281" width="61" customWidth="1"/>
    <col min="1282" max="1282" width="16" customWidth="1"/>
    <col min="1283" max="1283" width="20.42578125" customWidth="1"/>
    <col min="1284" max="1284" width="23.5703125" customWidth="1"/>
    <col min="1537" max="1537" width="61" customWidth="1"/>
    <col min="1538" max="1538" width="16" customWidth="1"/>
    <col min="1539" max="1539" width="20.42578125" customWidth="1"/>
    <col min="1540" max="1540" width="23.5703125" customWidth="1"/>
    <col min="1793" max="1793" width="61" customWidth="1"/>
    <col min="1794" max="1794" width="16" customWidth="1"/>
    <col min="1795" max="1795" width="20.42578125" customWidth="1"/>
    <col min="1796" max="1796" width="23.5703125" customWidth="1"/>
    <col min="2049" max="2049" width="61" customWidth="1"/>
    <col min="2050" max="2050" width="16" customWidth="1"/>
    <col min="2051" max="2051" width="20.42578125" customWidth="1"/>
    <col min="2052" max="2052" width="23.5703125" customWidth="1"/>
    <col min="2305" max="2305" width="61" customWidth="1"/>
    <col min="2306" max="2306" width="16" customWidth="1"/>
    <col min="2307" max="2307" width="20.42578125" customWidth="1"/>
    <col min="2308" max="2308" width="23.5703125" customWidth="1"/>
    <col min="2561" max="2561" width="61" customWidth="1"/>
    <col min="2562" max="2562" width="16" customWidth="1"/>
    <col min="2563" max="2563" width="20.42578125" customWidth="1"/>
    <col min="2564" max="2564" width="23.5703125" customWidth="1"/>
    <col min="2817" max="2817" width="61" customWidth="1"/>
    <col min="2818" max="2818" width="16" customWidth="1"/>
    <col min="2819" max="2819" width="20.42578125" customWidth="1"/>
    <col min="2820" max="2820" width="23.5703125" customWidth="1"/>
    <col min="3073" max="3073" width="61" customWidth="1"/>
    <col min="3074" max="3074" width="16" customWidth="1"/>
    <col min="3075" max="3075" width="20.42578125" customWidth="1"/>
    <col min="3076" max="3076" width="23.5703125" customWidth="1"/>
    <col min="3329" max="3329" width="61" customWidth="1"/>
    <col min="3330" max="3330" width="16" customWidth="1"/>
    <col min="3331" max="3331" width="20.42578125" customWidth="1"/>
    <col min="3332" max="3332" width="23.5703125" customWidth="1"/>
    <col min="3585" max="3585" width="61" customWidth="1"/>
    <col min="3586" max="3586" width="16" customWidth="1"/>
    <col min="3587" max="3587" width="20.42578125" customWidth="1"/>
    <col min="3588" max="3588" width="23.5703125" customWidth="1"/>
    <col min="3841" max="3841" width="61" customWidth="1"/>
    <col min="3842" max="3842" width="16" customWidth="1"/>
    <col min="3843" max="3843" width="20.42578125" customWidth="1"/>
    <col min="3844" max="3844" width="23.5703125" customWidth="1"/>
    <col min="4097" max="4097" width="61" customWidth="1"/>
    <col min="4098" max="4098" width="16" customWidth="1"/>
    <col min="4099" max="4099" width="20.42578125" customWidth="1"/>
    <col min="4100" max="4100" width="23.5703125" customWidth="1"/>
    <col min="4353" max="4353" width="61" customWidth="1"/>
    <col min="4354" max="4354" width="16" customWidth="1"/>
    <col min="4355" max="4355" width="20.42578125" customWidth="1"/>
    <col min="4356" max="4356" width="23.5703125" customWidth="1"/>
    <col min="4609" max="4609" width="61" customWidth="1"/>
    <col min="4610" max="4610" width="16" customWidth="1"/>
    <col min="4611" max="4611" width="20.42578125" customWidth="1"/>
    <col min="4612" max="4612" width="23.5703125" customWidth="1"/>
    <col min="4865" max="4865" width="61" customWidth="1"/>
    <col min="4866" max="4866" width="16" customWidth="1"/>
    <col min="4867" max="4867" width="20.42578125" customWidth="1"/>
    <col min="4868" max="4868" width="23.5703125" customWidth="1"/>
    <col min="5121" max="5121" width="61" customWidth="1"/>
    <col min="5122" max="5122" width="16" customWidth="1"/>
    <col min="5123" max="5123" width="20.42578125" customWidth="1"/>
    <col min="5124" max="5124" width="23.5703125" customWidth="1"/>
    <col min="5377" max="5377" width="61" customWidth="1"/>
    <col min="5378" max="5378" width="16" customWidth="1"/>
    <col min="5379" max="5379" width="20.42578125" customWidth="1"/>
    <col min="5380" max="5380" width="23.5703125" customWidth="1"/>
    <col min="5633" max="5633" width="61" customWidth="1"/>
    <col min="5634" max="5634" width="16" customWidth="1"/>
    <col min="5635" max="5635" width="20.42578125" customWidth="1"/>
    <col min="5636" max="5636" width="23.5703125" customWidth="1"/>
    <col min="5889" max="5889" width="61" customWidth="1"/>
    <col min="5890" max="5890" width="16" customWidth="1"/>
    <col min="5891" max="5891" width="20.42578125" customWidth="1"/>
    <col min="5892" max="5892" width="23.5703125" customWidth="1"/>
    <col min="6145" max="6145" width="61" customWidth="1"/>
    <col min="6146" max="6146" width="16" customWidth="1"/>
    <col min="6147" max="6147" width="20.42578125" customWidth="1"/>
    <col min="6148" max="6148" width="23.5703125" customWidth="1"/>
    <col min="6401" max="6401" width="61" customWidth="1"/>
    <col min="6402" max="6402" width="16" customWidth="1"/>
    <col min="6403" max="6403" width="20.42578125" customWidth="1"/>
    <col min="6404" max="6404" width="23.5703125" customWidth="1"/>
    <col min="6657" max="6657" width="61" customWidth="1"/>
    <col min="6658" max="6658" width="16" customWidth="1"/>
    <col min="6659" max="6659" width="20.42578125" customWidth="1"/>
    <col min="6660" max="6660" width="23.5703125" customWidth="1"/>
    <col min="6913" max="6913" width="61" customWidth="1"/>
    <col min="6914" max="6914" width="16" customWidth="1"/>
    <col min="6915" max="6915" width="20.42578125" customWidth="1"/>
    <col min="6916" max="6916" width="23.5703125" customWidth="1"/>
    <col min="7169" max="7169" width="61" customWidth="1"/>
    <col min="7170" max="7170" width="16" customWidth="1"/>
    <col min="7171" max="7171" width="20.42578125" customWidth="1"/>
    <col min="7172" max="7172" width="23.5703125" customWidth="1"/>
    <col min="7425" max="7425" width="61" customWidth="1"/>
    <col min="7426" max="7426" width="16" customWidth="1"/>
    <col min="7427" max="7427" width="20.42578125" customWidth="1"/>
    <col min="7428" max="7428" width="23.5703125" customWidth="1"/>
    <col min="7681" max="7681" width="61" customWidth="1"/>
    <col min="7682" max="7682" width="16" customWidth="1"/>
    <col min="7683" max="7683" width="20.42578125" customWidth="1"/>
    <col min="7684" max="7684" width="23.5703125" customWidth="1"/>
    <col min="7937" max="7937" width="61" customWidth="1"/>
    <col min="7938" max="7938" width="16" customWidth="1"/>
    <col min="7939" max="7939" width="20.42578125" customWidth="1"/>
    <col min="7940" max="7940" width="23.5703125" customWidth="1"/>
    <col min="8193" max="8193" width="61" customWidth="1"/>
    <col min="8194" max="8194" width="16" customWidth="1"/>
    <col min="8195" max="8195" width="20.42578125" customWidth="1"/>
    <col min="8196" max="8196" width="23.5703125" customWidth="1"/>
    <col min="8449" max="8449" width="61" customWidth="1"/>
    <col min="8450" max="8450" width="16" customWidth="1"/>
    <col min="8451" max="8451" width="20.42578125" customWidth="1"/>
    <col min="8452" max="8452" width="23.5703125" customWidth="1"/>
    <col min="8705" max="8705" width="61" customWidth="1"/>
    <col min="8706" max="8706" width="16" customWidth="1"/>
    <col min="8707" max="8707" width="20.42578125" customWidth="1"/>
    <col min="8708" max="8708" width="23.5703125" customWidth="1"/>
    <col min="8961" max="8961" width="61" customWidth="1"/>
    <col min="8962" max="8962" width="16" customWidth="1"/>
    <col min="8963" max="8963" width="20.42578125" customWidth="1"/>
    <col min="8964" max="8964" width="23.5703125" customWidth="1"/>
    <col min="9217" max="9217" width="61" customWidth="1"/>
    <col min="9218" max="9218" width="16" customWidth="1"/>
    <col min="9219" max="9219" width="20.42578125" customWidth="1"/>
    <col min="9220" max="9220" width="23.5703125" customWidth="1"/>
    <col min="9473" max="9473" width="61" customWidth="1"/>
    <col min="9474" max="9474" width="16" customWidth="1"/>
    <col min="9475" max="9475" width="20.42578125" customWidth="1"/>
    <col min="9476" max="9476" width="23.5703125" customWidth="1"/>
    <col min="9729" max="9729" width="61" customWidth="1"/>
    <col min="9730" max="9730" width="16" customWidth="1"/>
    <col min="9731" max="9731" width="20.42578125" customWidth="1"/>
    <col min="9732" max="9732" width="23.5703125" customWidth="1"/>
    <col min="9985" max="9985" width="61" customWidth="1"/>
    <col min="9986" max="9986" width="16" customWidth="1"/>
    <col min="9987" max="9987" width="20.42578125" customWidth="1"/>
    <col min="9988" max="9988" width="23.5703125" customWidth="1"/>
    <col min="10241" max="10241" width="61" customWidth="1"/>
    <col min="10242" max="10242" width="16" customWidth="1"/>
    <col min="10243" max="10243" width="20.42578125" customWidth="1"/>
    <col min="10244" max="10244" width="23.5703125" customWidth="1"/>
    <col min="10497" max="10497" width="61" customWidth="1"/>
    <col min="10498" max="10498" width="16" customWidth="1"/>
    <col min="10499" max="10499" width="20.42578125" customWidth="1"/>
    <col min="10500" max="10500" width="23.5703125" customWidth="1"/>
    <col min="10753" max="10753" width="61" customWidth="1"/>
    <col min="10754" max="10754" width="16" customWidth="1"/>
    <col min="10755" max="10755" width="20.42578125" customWidth="1"/>
    <col min="10756" max="10756" width="23.5703125" customWidth="1"/>
    <col min="11009" max="11009" width="61" customWidth="1"/>
    <col min="11010" max="11010" width="16" customWidth="1"/>
    <col min="11011" max="11011" width="20.42578125" customWidth="1"/>
    <col min="11012" max="11012" width="23.5703125" customWidth="1"/>
    <col min="11265" max="11265" width="61" customWidth="1"/>
    <col min="11266" max="11266" width="16" customWidth="1"/>
    <col min="11267" max="11267" width="20.42578125" customWidth="1"/>
    <col min="11268" max="11268" width="23.5703125" customWidth="1"/>
    <col min="11521" max="11521" width="61" customWidth="1"/>
    <col min="11522" max="11522" width="16" customWidth="1"/>
    <col min="11523" max="11523" width="20.42578125" customWidth="1"/>
    <col min="11524" max="11524" width="23.5703125" customWidth="1"/>
    <col min="11777" max="11777" width="61" customWidth="1"/>
    <col min="11778" max="11778" width="16" customWidth="1"/>
    <col min="11779" max="11779" width="20.42578125" customWidth="1"/>
    <col min="11780" max="11780" width="23.5703125" customWidth="1"/>
    <col min="12033" max="12033" width="61" customWidth="1"/>
    <col min="12034" max="12034" width="16" customWidth="1"/>
    <col min="12035" max="12035" width="20.42578125" customWidth="1"/>
    <col min="12036" max="12036" width="23.5703125" customWidth="1"/>
    <col min="12289" max="12289" width="61" customWidth="1"/>
    <col min="12290" max="12290" width="16" customWidth="1"/>
    <col min="12291" max="12291" width="20.42578125" customWidth="1"/>
    <col min="12292" max="12292" width="23.5703125" customWidth="1"/>
    <col min="12545" max="12545" width="61" customWidth="1"/>
    <col min="12546" max="12546" width="16" customWidth="1"/>
    <col min="12547" max="12547" width="20.42578125" customWidth="1"/>
    <col min="12548" max="12548" width="23.5703125" customWidth="1"/>
    <col min="12801" max="12801" width="61" customWidth="1"/>
    <col min="12802" max="12802" width="16" customWidth="1"/>
    <col min="12803" max="12803" width="20.42578125" customWidth="1"/>
    <col min="12804" max="12804" width="23.5703125" customWidth="1"/>
    <col min="13057" max="13057" width="61" customWidth="1"/>
    <col min="13058" max="13058" width="16" customWidth="1"/>
    <col min="13059" max="13059" width="20.42578125" customWidth="1"/>
    <col min="13060" max="13060" width="23.5703125" customWidth="1"/>
    <col min="13313" max="13313" width="61" customWidth="1"/>
    <col min="13314" max="13314" width="16" customWidth="1"/>
    <col min="13315" max="13315" width="20.42578125" customWidth="1"/>
    <col min="13316" max="13316" width="23.5703125" customWidth="1"/>
    <col min="13569" max="13569" width="61" customWidth="1"/>
    <col min="13570" max="13570" width="16" customWidth="1"/>
    <col min="13571" max="13571" width="20.42578125" customWidth="1"/>
    <col min="13572" max="13572" width="23.5703125" customWidth="1"/>
    <col min="13825" max="13825" width="61" customWidth="1"/>
    <col min="13826" max="13826" width="16" customWidth="1"/>
    <col min="13827" max="13827" width="20.42578125" customWidth="1"/>
    <col min="13828" max="13828" width="23.5703125" customWidth="1"/>
    <col min="14081" max="14081" width="61" customWidth="1"/>
    <col min="14082" max="14082" width="16" customWidth="1"/>
    <col min="14083" max="14083" width="20.42578125" customWidth="1"/>
    <col min="14084" max="14084" width="23.5703125" customWidth="1"/>
    <col min="14337" max="14337" width="61" customWidth="1"/>
    <col min="14338" max="14338" width="16" customWidth="1"/>
    <col min="14339" max="14339" width="20.42578125" customWidth="1"/>
    <col min="14340" max="14340" width="23.5703125" customWidth="1"/>
    <col min="14593" max="14593" width="61" customWidth="1"/>
    <col min="14594" max="14594" width="16" customWidth="1"/>
    <col min="14595" max="14595" width="20.42578125" customWidth="1"/>
    <col min="14596" max="14596" width="23.5703125" customWidth="1"/>
    <col min="14849" max="14849" width="61" customWidth="1"/>
    <col min="14850" max="14850" width="16" customWidth="1"/>
    <col min="14851" max="14851" width="20.42578125" customWidth="1"/>
    <col min="14852" max="14852" width="23.5703125" customWidth="1"/>
    <col min="15105" max="15105" width="61" customWidth="1"/>
    <col min="15106" max="15106" width="16" customWidth="1"/>
    <col min="15107" max="15107" width="20.42578125" customWidth="1"/>
    <col min="15108" max="15108" width="23.5703125" customWidth="1"/>
    <col min="15361" max="15361" width="61" customWidth="1"/>
    <col min="15362" max="15362" width="16" customWidth="1"/>
    <col min="15363" max="15363" width="20.42578125" customWidth="1"/>
    <col min="15364" max="15364" width="23.5703125" customWidth="1"/>
    <col min="15617" max="15617" width="61" customWidth="1"/>
    <col min="15618" max="15618" width="16" customWidth="1"/>
    <col min="15619" max="15619" width="20.42578125" customWidth="1"/>
    <col min="15620" max="15620" width="23.5703125" customWidth="1"/>
    <col min="15873" max="15873" width="61" customWidth="1"/>
    <col min="15874" max="15874" width="16" customWidth="1"/>
    <col min="15875" max="15875" width="20.42578125" customWidth="1"/>
    <col min="15876" max="15876" width="23.5703125" customWidth="1"/>
    <col min="16129" max="16129" width="61" customWidth="1"/>
    <col min="16130" max="16130" width="16" customWidth="1"/>
    <col min="16131" max="16131" width="20.42578125" customWidth="1"/>
    <col min="16132" max="16132" width="23.5703125" customWidth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4" t="s">
        <v>1</v>
      </c>
      <c r="B2" s="14"/>
      <c r="C2" s="14"/>
      <c r="D2" s="14"/>
    </row>
    <row r="3" spans="1:4" x14ac:dyDescent="0.25">
      <c r="A3" s="13" t="s">
        <v>2</v>
      </c>
      <c r="B3" s="13"/>
      <c r="C3" s="13"/>
      <c r="D3" s="13"/>
    </row>
    <row r="4" spans="1:4" x14ac:dyDescent="0.25">
      <c r="A4" s="13" t="s">
        <v>3</v>
      </c>
      <c r="B4" s="13"/>
      <c r="C4" s="13"/>
      <c r="D4" s="13"/>
    </row>
    <row r="5" spans="1:4" x14ac:dyDescent="0.25">
      <c r="A5" s="13" t="s">
        <v>4</v>
      </c>
      <c r="B5" s="13"/>
      <c r="C5" s="13"/>
      <c r="D5" s="13"/>
    </row>
    <row r="6" spans="1:4" x14ac:dyDescent="0.25">
      <c r="A6" s="1"/>
    </row>
    <row r="7" spans="1:4" x14ac:dyDescent="0.25">
      <c r="A7" s="13" t="s">
        <v>5</v>
      </c>
      <c r="B7" s="13"/>
      <c r="C7" s="13"/>
      <c r="D7" s="13"/>
    </row>
    <row r="8" spans="1:4" x14ac:dyDescent="0.25">
      <c r="A8" s="2"/>
    </row>
    <row r="9" spans="1:4" x14ac:dyDescent="0.25">
      <c r="A9" s="15" t="s">
        <v>6</v>
      </c>
      <c r="B9" s="15"/>
      <c r="C9" s="15"/>
      <c r="D9" s="15"/>
    </row>
    <row r="10" spans="1:4" x14ac:dyDescent="0.25">
      <c r="A10" s="16" t="s">
        <v>7</v>
      </c>
      <c r="B10" s="16"/>
      <c r="C10" s="16"/>
      <c r="D10" s="16"/>
    </row>
    <row r="11" spans="1:4" x14ac:dyDescent="0.25">
      <c r="A11" s="17" t="s">
        <v>8</v>
      </c>
      <c r="B11" s="17"/>
      <c r="C11" s="17"/>
      <c r="D11" s="17"/>
    </row>
    <row r="12" spans="1:4" x14ac:dyDescent="0.25">
      <c r="A12" s="16" t="s">
        <v>180</v>
      </c>
      <c r="B12" s="16"/>
      <c r="C12" s="16"/>
      <c r="D12" s="16"/>
    </row>
    <row r="13" spans="1:4" x14ac:dyDescent="0.25">
      <c r="A13" s="3"/>
    </row>
    <row r="14" spans="1:4" x14ac:dyDescent="0.25">
      <c r="A14" s="18" t="s">
        <v>9</v>
      </c>
      <c r="B14" s="18"/>
      <c r="C14" s="18"/>
      <c r="D14" s="18"/>
    </row>
    <row r="15" spans="1:4" ht="25.5" x14ac:dyDescent="0.25">
      <c r="A15" s="4" t="s">
        <v>10</v>
      </c>
      <c r="B15" s="4" t="s">
        <v>11</v>
      </c>
      <c r="C15" s="4" t="s">
        <v>12</v>
      </c>
      <c r="D15" s="4" t="s">
        <v>13</v>
      </c>
    </row>
    <row r="16" spans="1:4" x14ac:dyDescent="0.25">
      <c r="A16" s="4">
        <v>1</v>
      </c>
      <c r="B16" s="4">
        <v>2</v>
      </c>
      <c r="C16" s="4">
        <v>3</v>
      </c>
      <c r="D16" s="4">
        <v>4</v>
      </c>
    </row>
    <row r="17" spans="1:4" x14ac:dyDescent="0.25">
      <c r="A17" s="5" t="s">
        <v>14</v>
      </c>
      <c r="B17" s="6"/>
      <c r="C17" s="6"/>
      <c r="D17" s="6"/>
    </row>
    <row r="18" spans="1:4" x14ac:dyDescent="0.25">
      <c r="A18" s="5" t="s">
        <v>15</v>
      </c>
      <c r="B18" s="4">
        <v>1</v>
      </c>
      <c r="C18" s="19">
        <v>322478</v>
      </c>
      <c r="D18" s="7">
        <f>[1]Ф1!D11</f>
        <v>541442.94371000002</v>
      </c>
    </row>
    <row r="19" spans="1:4" x14ac:dyDescent="0.25">
      <c r="A19" s="5" t="s">
        <v>16</v>
      </c>
      <c r="B19" s="4">
        <v>2</v>
      </c>
      <c r="C19" s="20"/>
      <c r="D19" s="8"/>
    </row>
    <row r="20" spans="1:4" ht="25.5" x14ac:dyDescent="0.25">
      <c r="A20" s="5" t="s">
        <v>17</v>
      </c>
      <c r="B20" s="4">
        <v>3</v>
      </c>
      <c r="C20" s="19">
        <v>75826</v>
      </c>
      <c r="D20" s="7">
        <f>[1]Ф1!D13</f>
        <v>157089.01194</v>
      </c>
    </row>
    <row r="21" spans="1:4" x14ac:dyDescent="0.25">
      <c r="A21" s="5" t="s">
        <v>18</v>
      </c>
      <c r="B21" s="4">
        <v>4</v>
      </c>
      <c r="C21" s="20"/>
      <c r="D21" s="8"/>
    </row>
    <row r="22" spans="1:4" ht="25.5" x14ac:dyDescent="0.25">
      <c r="A22" s="5" t="s">
        <v>19</v>
      </c>
      <c r="B22" s="4">
        <v>5</v>
      </c>
      <c r="C22" s="19">
        <v>59670</v>
      </c>
      <c r="D22" s="7">
        <f>[1]Ф1!D15</f>
        <v>57607.358</v>
      </c>
    </row>
    <row r="23" spans="1:4" x14ac:dyDescent="0.25">
      <c r="A23" s="5" t="s">
        <v>20</v>
      </c>
      <c r="B23" s="4">
        <v>6</v>
      </c>
      <c r="C23" s="19">
        <v>53411</v>
      </c>
      <c r="D23" s="7">
        <f>[1]Ф1!D16</f>
        <v>50261.441380000004</v>
      </c>
    </row>
    <row r="24" spans="1:4" x14ac:dyDescent="0.25">
      <c r="A24" s="5" t="s">
        <v>21</v>
      </c>
      <c r="B24" s="4">
        <v>7</v>
      </c>
      <c r="C24" s="19">
        <v>9828</v>
      </c>
      <c r="D24" s="7">
        <f>[1]Ф1!D17</f>
        <v>158950.92771000002</v>
      </c>
    </row>
    <row r="25" spans="1:4" x14ac:dyDescent="0.25">
      <c r="A25" s="5" t="s">
        <v>22</v>
      </c>
      <c r="B25" s="8"/>
      <c r="C25" s="20"/>
      <c r="D25" s="8"/>
    </row>
    <row r="26" spans="1:4" x14ac:dyDescent="0.25">
      <c r="A26" s="5" t="s">
        <v>23</v>
      </c>
      <c r="B26" s="9" t="s">
        <v>24</v>
      </c>
      <c r="C26" s="20"/>
      <c r="D26" s="8"/>
    </row>
    <row r="27" spans="1:4" x14ac:dyDescent="0.25">
      <c r="A27" s="5" t="s">
        <v>25</v>
      </c>
      <c r="B27" s="9" t="s">
        <v>26</v>
      </c>
      <c r="C27" s="20"/>
      <c r="D27" s="8"/>
    </row>
    <row r="28" spans="1:4" ht="25.5" x14ac:dyDescent="0.25">
      <c r="A28" s="5" t="s">
        <v>27</v>
      </c>
      <c r="B28" s="4">
        <v>8</v>
      </c>
      <c r="C28" s="20"/>
      <c r="D28" s="8"/>
    </row>
    <row r="29" spans="1:4" x14ac:dyDescent="0.25">
      <c r="A29" s="5" t="s">
        <v>28</v>
      </c>
      <c r="B29" s="4">
        <v>9</v>
      </c>
      <c r="C29" s="20"/>
      <c r="D29" s="8"/>
    </row>
    <row r="30" spans="1:4" x14ac:dyDescent="0.25">
      <c r="A30" s="5" t="s">
        <v>29</v>
      </c>
      <c r="B30" s="4">
        <v>10</v>
      </c>
      <c r="C30" s="20"/>
      <c r="D30" s="8"/>
    </row>
    <row r="31" spans="1:4" ht="25.5" x14ac:dyDescent="0.25">
      <c r="A31" s="5" t="s">
        <v>30</v>
      </c>
      <c r="B31" s="4">
        <v>11</v>
      </c>
      <c r="C31" s="20"/>
      <c r="D31" s="8"/>
    </row>
    <row r="32" spans="1:4" ht="25.5" x14ac:dyDescent="0.25">
      <c r="A32" s="5" t="s">
        <v>31</v>
      </c>
      <c r="B32" s="4">
        <v>12</v>
      </c>
      <c r="C32" s="19"/>
      <c r="D32" s="7">
        <f>[1]Ф1!D25</f>
        <v>90444</v>
      </c>
    </row>
    <row r="33" spans="1:4" x14ac:dyDescent="0.25">
      <c r="A33" s="5" t="s">
        <v>32</v>
      </c>
      <c r="B33" s="4">
        <v>13</v>
      </c>
      <c r="C33" s="20"/>
      <c r="D33" s="8"/>
    </row>
    <row r="34" spans="1:4" ht="25.5" x14ac:dyDescent="0.25">
      <c r="A34" s="5" t="s">
        <v>33</v>
      </c>
      <c r="B34" s="4">
        <v>14</v>
      </c>
      <c r="C34" s="19">
        <v>514359</v>
      </c>
      <c r="D34" s="7">
        <f>[1]Ф1!D27</f>
        <v>455264.49755000003</v>
      </c>
    </row>
    <row r="35" spans="1:4" x14ac:dyDescent="0.25">
      <c r="A35" s="5" t="s">
        <v>34</v>
      </c>
      <c r="B35" s="4">
        <v>15</v>
      </c>
      <c r="C35" s="19">
        <v>923</v>
      </c>
      <c r="D35" s="7">
        <f>[1]Ф1!D28</f>
        <v>735.92399999999998</v>
      </c>
    </row>
    <row r="36" spans="1:4" ht="25.5" x14ac:dyDescent="0.25">
      <c r="A36" s="5" t="s">
        <v>35</v>
      </c>
      <c r="B36" s="4">
        <v>16</v>
      </c>
      <c r="C36" s="20"/>
      <c r="D36" s="8"/>
    </row>
    <row r="37" spans="1:4" ht="25.5" x14ac:dyDescent="0.25">
      <c r="A37" s="5" t="s">
        <v>36</v>
      </c>
      <c r="B37" s="4">
        <v>17</v>
      </c>
      <c r="C37" s="19">
        <v>1556</v>
      </c>
      <c r="D37" s="7">
        <f>[1]Ф1!D30</f>
        <v>4171.0637500000003</v>
      </c>
    </row>
    <row r="38" spans="1:4" x14ac:dyDescent="0.25">
      <c r="A38" s="5" t="s">
        <v>37</v>
      </c>
      <c r="B38" s="4">
        <v>18</v>
      </c>
      <c r="C38" s="19">
        <v>91653</v>
      </c>
      <c r="D38" s="7">
        <f>[1]Ф1!D31</f>
        <v>153368.34949000002</v>
      </c>
    </row>
    <row r="39" spans="1:4" x14ac:dyDescent="0.25">
      <c r="A39" s="5" t="s">
        <v>38</v>
      </c>
      <c r="B39" s="4">
        <v>19</v>
      </c>
      <c r="C39" s="19">
        <v>6422</v>
      </c>
      <c r="D39" s="7">
        <f>[1]Ф1!D32</f>
        <v>6422.0550300000004</v>
      </c>
    </row>
    <row r="40" spans="1:4" x14ac:dyDescent="0.25">
      <c r="A40" s="5" t="s">
        <v>39</v>
      </c>
      <c r="B40" s="4">
        <v>20</v>
      </c>
      <c r="C40" s="19">
        <v>36675</v>
      </c>
      <c r="D40" s="7">
        <f>[1]Ф1!D33</f>
        <v>36675.084999999999</v>
      </c>
    </row>
    <row r="41" spans="1:4" x14ac:dyDescent="0.25">
      <c r="A41" s="5" t="s">
        <v>40</v>
      </c>
      <c r="B41" s="4">
        <v>21</v>
      </c>
      <c r="C41" s="20"/>
      <c r="D41" s="8"/>
    </row>
    <row r="42" spans="1:4" x14ac:dyDescent="0.25">
      <c r="A42" s="5" t="s">
        <v>41</v>
      </c>
      <c r="B42" s="4">
        <v>22</v>
      </c>
      <c r="C42" s="19">
        <v>1172801</v>
      </c>
      <c r="D42" s="7">
        <f>[1]Ф1!D36</f>
        <v>1712432.65756</v>
      </c>
    </row>
    <row r="43" spans="1:4" x14ac:dyDescent="0.25">
      <c r="A43" s="6"/>
      <c r="B43" s="8"/>
      <c r="C43" s="20"/>
      <c r="D43" s="8"/>
    </row>
    <row r="44" spans="1:4" x14ac:dyDescent="0.25">
      <c r="A44" s="5" t="s">
        <v>42</v>
      </c>
      <c r="B44" s="8"/>
      <c r="C44" s="20"/>
      <c r="D44" s="8"/>
    </row>
    <row r="45" spans="1:4" x14ac:dyDescent="0.25">
      <c r="A45" s="5" t="s">
        <v>43</v>
      </c>
      <c r="B45" s="4">
        <v>23</v>
      </c>
      <c r="C45" s="20"/>
      <c r="D45" s="8"/>
    </row>
    <row r="46" spans="1:4" x14ac:dyDescent="0.25">
      <c r="A46" s="5" t="s">
        <v>18</v>
      </c>
      <c r="B46" s="4">
        <v>24</v>
      </c>
      <c r="C46" s="20"/>
      <c r="D46" s="8"/>
    </row>
    <row r="47" spans="1:4" x14ac:dyDescent="0.25">
      <c r="A47" s="5" t="s">
        <v>44</v>
      </c>
      <c r="B47" s="4">
        <v>25</v>
      </c>
      <c r="C47" s="20"/>
      <c r="D47" s="8"/>
    </row>
    <row r="48" spans="1:4" x14ac:dyDescent="0.25">
      <c r="A48" s="5" t="s">
        <v>45</v>
      </c>
      <c r="B48" s="4">
        <v>26</v>
      </c>
      <c r="C48" s="20"/>
      <c r="D48" s="8"/>
    </row>
    <row r="49" spans="1:4" x14ac:dyDescent="0.25">
      <c r="A49" s="5" t="s">
        <v>46</v>
      </c>
      <c r="B49" s="4">
        <v>27</v>
      </c>
      <c r="C49" s="20"/>
      <c r="D49" s="8"/>
    </row>
    <row r="50" spans="1:4" x14ac:dyDescent="0.25">
      <c r="A50" s="5" t="s">
        <v>47</v>
      </c>
      <c r="B50" s="4">
        <v>28</v>
      </c>
      <c r="C50" s="19">
        <v>18912</v>
      </c>
      <c r="D50" s="7">
        <f>[1]Ф1!D44</f>
        <v>23019.98561</v>
      </c>
    </row>
    <row r="51" spans="1:4" x14ac:dyDescent="0.25">
      <c r="A51" s="5" t="s">
        <v>48</v>
      </c>
      <c r="B51" s="4">
        <v>29</v>
      </c>
      <c r="C51" s="20"/>
      <c r="D51" s="8"/>
    </row>
    <row r="52" spans="1:4" x14ac:dyDescent="0.25">
      <c r="A52" s="5" t="s">
        <v>22</v>
      </c>
      <c r="B52" s="8"/>
      <c r="C52" s="20"/>
      <c r="D52" s="8"/>
    </row>
    <row r="53" spans="1:4" ht="25.5" x14ac:dyDescent="0.25">
      <c r="A53" s="5" t="s">
        <v>49</v>
      </c>
      <c r="B53" s="9" t="s">
        <v>50</v>
      </c>
      <c r="C53" s="20"/>
      <c r="D53" s="8"/>
    </row>
    <row r="54" spans="1:4" x14ac:dyDescent="0.25">
      <c r="A54" s="5" t="s">
        <v>51</v>
      </c>
      <c r="B54" s="4">
        <v>30</v>
      </c>
      <c r="C54" s="20"/>
      <c r="D54" s="8"/>
    </row>
    <row r="55" spans="1:4" x14ac:dyDescent="0.25">
      <c r="A55" s="5" t="s">
        <v>52</v>
      </c>
      <c r="B55" s="4">
        <v>31</v>
      </c>
      <c r="C55" s="20"/>
      <c r="D55" s="8"/>
    </row>
    <row r="56" spans="1:4" x14ac:dyDescent="0.25">
      <c r="A56" s="5" t="s">
        <v>53</v>
      </c>
      <c r="B56" s="4">
        <v>32</v>
      </c>
      <c r="C56" s="19">
        <v>9070</v>
      </c>
      <c r="D56" s="7">
        <f>[1]Ф1!D48</f>
        <v>11140.440199999999</v>
      </c>
    </row>
    <row r="57" spans="1:4" x14ac:dyDescent="0.25">
      <c r="A57" s="5" t="s">
        <v>54</v>
      </c>
      <c r="B57" s="4">
        <v>33</v>
      </c>
      <c r="C57" s="20"/>
      <c r="D57" s="8"/>
    </row>
    <row r="58" spans="1:4" x14ac:dyDescent="0.25">
      <c r="A58" s="5" t="s">
        <v>55</v>
      </c>
      <c r="B58" s="4">
        <v>34</v>
      </c>
      <c r="C58" s="20"/>
      <c r="D58" s="8"/>
    </row>
    <row r="59" spans="1:4" x14ac:dyDescent="0.25">
      <c r="A59" s="5" t="s">
        <v>56</v>
      </c>
      <c r="B59" s="4">
        <v>35</v>
      </c>
      <c r="C59" s="19">
        <v>27982</v>
      </c>
      <c r="D59" s="7">
        <f>[1]Ф1!D51</f>
        <v>34160.425810000001</v>
      </c>
    </row>
    <row r="60" spans="1:4" x14ac:dyDescent="0.25">
      <c r="A60" s="6"/>
      <c r="B60" s="8"/>
      <c r="C60" s="20"/>
      <c r="D60" s="8"/>
    </row>
    <row r="61" spans="1:4" x14ac:dyDescent="0.25">
      <c r="A61" s="5" t="s">
        <v>57</v>
      </c>
      <c r="B61" s="8"/>
      <c r="C61" s="20"/>
      <c r="D61" s="8"/>
    </row>
    <row r="62" spans="1:4" x14ac:dyDescent="0.25">
      <c r="A62" s="5" t="s">
        <v>58</v>
      </c>
      <c r="B62" s="4">
        <v>36</v>
      </c>
      <c r="C62" s="19">
        <v>787050</v>
      </c>
      <c r="D62" s="7">
        <f>[1]Ф1!D54</f>
        <v>787050</v>
      </c>
    </row>
    <row r="63" spans="1:4" x14ac:dyDescent="0.25">
      <c r="A63" s="5" t="s">
        <v>22</v>
      </c>
      <c r="B63" s="8"/>
      <c r="C63" s="20"/>
      <c r="D63" s="8"/>
    </row>
    <row r="64" spans="1:4" x14ac:dyDescent="0.25">
      <c r="A64" s="5" t="s">
        <v>59</v>
      </c>
      <c r="B64" s="4" t="s">
        <v>60</v>
      </c>
      <c r="C64" s="19">
        <v>787050</v>
      </c>
      <c r="D64" s="7">
        <f>[1]Ф1!D56</f>
        <v>787050</v>
      </c>
    </row>
    <row r="65" spans="1:4" x14ac:dyDescent="0.25">
      <c r="A65" s="5" t="s">
        <v>61</v>
      </c>
      <c r="B65" s="4" t="s">
        <v>62</v>
      </c>
      <c r="C65" s="20"/>
      <c r="D65" s="8"/>
    </row>
    <row r="66" spans="1:4" x14ac:dyDescent="0.25">
      <c r="A66" s="5" t="s">
        <v>63</v>
      </c>
      <c r="B66" s="4">
        <v>37</v>
      </c>
      <c r="C66" s="20"/>
      <c r="D66" s="8"/>
    </row>
    <row r="67" spans="1:4" x14ac:dyDescent="0.25">
      <c r="A67" s="5" t="s">
        <v>64</v>
      </c>
      <c r="B67" s="4">
        <v>38</v>
      </c>
      <c r="C67" s="20"/>
      <c r="D67" s="8"/>
    </row>
    <row r="68" spans="1:4" x14ac:dyDescent="0.25">
      <c r="A68" s="5" t="s">
        <v>65</v>
      </c>
      <c r="B68" s="4">
        <v>39</v>
      </c>
      <c r="C68" s="20"/>
      <c r="D68" s="8"/>
    </row>
    <row r="69" spans="1:4" x14ac:dyDescent="0.25">
      <c r="A69" s="5" t="s">
        <v>66</v>
      </c>
      <c r="B69" s="4">
        <v>40</v>
      </c>
      <c r="C69" s="20"/>
      <c r="D69" s="8"/>
    </row>
    <row r="70" spans="1:4" x14ac:dyDescent="0.25">
      <c r="A70" s="5" t="s">
        <v>67</v>
      </c>
      <c r="B70" s="4">
        <v>41</v>
      </c>
      <c r="C70" s="19">
        <v>45393</v>
      </c>
      <c r="D70" s="7">
        <f>[1]Ф1!D61</f>
        <v>43331</v>
      </c>
    </row>
    <row r="71" spans="1:4" x14ac:dyDescent="0.25">
      <c r="A71" s="5" t="s">
        <v>68</v>
      </c>
      <c r="B71" s="4">
        <v>42</v>
      </c>
      <c r="C71" s="20">
        <v>312376</v>
      </c>
      <c r="D71" s="7">
        <f>[1]Ф1!D62</f>
        <v>847892.40100000007</v>
      </c>
    </row>
    <row r="72" spans="1:4" x14ac:dyDescent="0.25">
      <c r="A72" s="5" t="s">
        <v>69</v>
      </c>
      <c r="B72" s="8"/>
      <c r="C72" s="20"/>
      <c r="D72" s="8"/>
    </row>
    <row r="73" spans="1:4" x14ac:dyDescent="0.25">
      <c r="A73" s="5" t="s">
        <v>70</v>
      </c>
      <c r="B73" s="4" t="s">
        <v>71</v>
      </c>
      <c r="C73" s="19">
        <v>757293</v>
      </c>
      <c r="D73" s="7">
        <f>[1]Ф1!D64</f>
        <v>382154</v>
      </c>
    </row>
    <row r="74" spans="1:4" x14ac:dyDescent="0.25">
      <c r="A74" s="5" t="s">
        <v>72</v>
      </c>
      <c r="B74" s="4" t="s">
        <v>73</v>
      </c>
      <c r="C74" s="19">
        <v>-444917</v>
      </c>
      <c r="D74" s="7">
        <f>[1]Ф1!D65</f>
        <v>465738.40100000001</v>
      </c>
    </row>
    <row r="75" spans="1:4" x14ac:dyDescent="0.25">
      <c r="A75" s="5" t="s">
        <v>74</v>
      </c>
      <c r="B75" s="4">
        <v>43</v>
      </c>
      <c r="C75" s="20"/>
      <c r="D75" s="8"/>
    </row>
    <row r="76" spans="1:4" x14ac:dyDescent="0.25">
      <c r="A76" s="5" t="s">
        <v>75</v>
      </c>
      <c r="B76" s="4">
        <v>44</v>
      </c>
      <c r="C76" s="19">
        <v>1144819</v>
      </c>
      <c r="D76" s="7">
        <f>[1]Ф1!D67</f>
        <v>1678273.4010000001</v>
      </c>
    </row>
    <row r="77" spans="1:4" x14ac:dyDescent="0.25">
      <c r="A77" s="6"/>
      <c r="B77" s="8"/>
      <c r="C77" s="20"/>
      <c r="D77" s="8"/>
    </row>
    <row r="78" spans="1:4" x14ac:dyDescent="0.25">
      <c r="A78" s="5" t="s">
        <v>76</v>
      </c>
      <c r="B78" s="4">
        <v>45</v>
      </c>
      <c r="C78" s="19">
        <v>1172801</v>
      </c>
      <c r="D78" s="7">
        <f>[1]Ф1!D68</f>
        <v>1712432.82681</v>
      </c>
    </row>
    <row r="79" spans="1:4" x14ac:dyDescent="0.25">
      <c r="A79" s="10"/>
    </row>
    <row r="80" spans="1:4" x14ac:dyDescent="0.25">
      <c r="A80" s="10" t="s">
        <v>77</v>
      </c>
    </row>
    <row r="81" spans="1:1" x14ac:dyDescent="0.25">
      <c r="A81" s="10"/>
    </row>
    <row r="82" spans="1:1" x14ac:dyDescent="0.25">
      <c r="A82" s="10" t="s">
        <v>78</v>
      </c>
    </row>
    <row r="83" spans="1:1" x14ac:dyDescent="0.25">
      <c r="A83" s="10" t="s">
        <v>79</v>
      </c>
    </row>
    <row r="84" spans="1:1" x14ac:dyDescent="0.25">
      <c r="A84" s="10" t="s">
        <v>181</v>
      </c>
    </row>
    <row r="85" spans="1:1" x14ac:dyDescent="0.25">
      <c r="A85" s="10" t="s">
        <v>182</v>
      </c>
    </row>
    <row r="86" spans="1:1" x14ac:dyDescent="0.25">
      <c r="A86" s="10" t="s">
        <v>183</v>
      </c>
    </row>
    <row r="87" spans="1:1" x14ac:dyDescent="0.25">
      <c r="A87" s="10" t="s">
        <v>80</v>
      </c>
    </row>
    <row r="88" spans="1:1" x14ac:dyDescent="0.25">
      <c r="A88" s="10" t="s">
        <v>81</v>
      </c>
    </row>
  </sheetData>
  <mergeCells count="11">
    <mergeCell ref="A9:D9"/>
    <mergeCell ref="A10:D10"/>
    <mergeCell ref="A11:D11"/>
    <mergeCell ref="A12:D12"/>
    <mergeCell ref="A14:D14"/>
    <mergeCell ref="A7:D7"/>
    <mergeCell ref="A1:D1"/>
    <mergeCell ref="A2:D2"/>
    <mergeCell ref="A3:D3"/>
    <mergeCell ref="A4:D4"/>
    <mergeCell ref="A5:D5"/>
  </mergeCells>
  <hyperlinks>
    <hyperlink ref="A2" r:id="rId1" display="jl:31443235.0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tabSelected="1" topLeftCell="A10" workbookViewId="0">
      <selection activeCell="E96" sqref="E96"/>
    </sheetView>
  </sheetViews>
  <sheetFormatPr defaultRowHeight="15" x14ac:dyDescent="0.25"/>
  <cols>
    <col min="1" max="1" width="61.5703125" customWidth="1"/>
    <col min="3" max="3" width="17" customWidth="1"/>
    <col min="4" max="4" width="17.140625" customWidth="1"/>
    <col min="5" max="5" width="14.5703125" customWidth="1"/>
    <col min="6" max="6" width="18.5703125" customWidth="1"/>
    <col min="257" max="257" width="61.5703125" customWidth="1"/>
    <col min="259" max="259" width="17" customWidth="1"/>
    <col min="260" max="260" width="17.140625" customWidth="1"/>
    <col min="261" max="261" width="14.5703125" customWidth="1"/>
    <col min="262" max="262" width="18.5703125" customWidth="1"/>
    <col min="513" max="513" width="61.5703125" customWidth="1"/>
    <col min="515" max="515" width="17" customWidth="1"/>
    <col min="516" max="516" width="17.140625" customWidth="1"/>
    <col min="517" max="517" width="14.5703125" customWidth="1"/>
    <col min="518" max="518" width="18.5703125" customWidth="1"/>
    <col min="769" max="769" width="61.5703125" customWidth="1"/>
    <col min="771" max="771" width="17" customWidth="1"/>
    <col min="772" max="772" width="17.140625" customWidth="1"/>
    <col min="773" max="773" width="14.5703125" customWidth="1"/>
    <col min="774" max="774" width="18.5703125" customWidth="1"/>
    <col min="1025" max="1025" width="61.5703125" customWidth="1"/>
    <col min="1027" max="1027" width="17" customWidth="1"/>
    <col min="1028" max="1028" width="17.140625" customWidth="1"/>
    <col min="1029" max="1029" width="14.5703125" customWidth="1"/>
    <col min="1030" max="1030" width="18.5703125" customWidth="1"/>
    <col min="1281" max="1281" width="61.5703125" customWidth="1"/>
    <col min="1283" max="1283" width="17" customWidth="1"/>
    <col min="1284" max="1284" width="17.140625" customWidth="1"/>
    <col min="1285" max="1285" width="14.5703125" customWidth="1"/>
    <col min="1286" max="1286" width="18.5703125" customWidth="1"/>
    <col min="1537" max="1537" width="61.5703125" customWidth="1"/>
    <col min="1539" max="1539" width="17" customWidth="1"/>
    <col min="1540" max="1540" width="17.140625" customWidth="1"/>
    <col min="1541" max="1541" width="14.5703125" customWidth="1"/>
    <col min="1542" max="1542" width="18.5703125" customWidth="1"/>
    <col min="1793" max="1793" width="61.5703125" customWidth="1"/>
    <col min="1795" max="1795" width="17" customWidth="1"/>
    <col min="1796" max="1796" width="17.140625" customWidth="1"/>
    <col min="1797" max="1797" width="14.5703125" customWidth="1"/>
    <col min="1798" max="1798" width="18.5703125" customWidth="1"/>
    <col min="2049" max="2049" width="61.5703125" customWidth="1"/>
    <col min="2051" max="2051" width="17" customWidth="1"/>
    <col min="2052" max="2052" width="17.140625" customWidth="1"/>
    <col min="2053" max="2053" width="14.5703125" customWidth="1"/>
    <col min="2054" max="2054" width="18.5703125" customWidth="1"/>
    <col min="2305" max="2305" width="61.5703125" customWidth="1"/>
    <col min="2307" max="2307" width="17" customWidth="1"/>
    <col min="2308" max="2308" width="17.140625" customWidth="1"/>
    <col min="2309" max="2309" width="14.5703125" customWidth="1"/>
    <col min="2310" max="2310" width="18.5703125" customWidth="1"/>
    <col min="2561" max="2561" width="61.5703125" customWidth="1"/>
    <col min="2563" max="2563" width="17" customWidth="1"/>
    <col min="2564" max="2564" width="17.140625" customWidth="1"/>
    <col min="2565" max="2565" width="14.5703125" customWidth="1"/>
    <col min="2566" max="2566" width="18.5703125" customWidth="1"/>
    <col min="2817" max="2817" width="61.5703125" customWidth="1"/>
    <col min="2819" max="2819" width="17" customWidth="1"/>
    <col min="2820" max="2820" width="17.140625" customWidth="1"/>
    <col min="2821" max="2821" width="14.5703125" customWidth="1"/>
    <col min="2822" max="2822" width="18.5703125" customWidth="1"/>
    <col min="3073" max="3073" width="61.5703125" customWidth="1"/>
    <col min="3075" max="3075" width="17" customWidth="1"/>
    <col min="3076" max="3076" width="17.140625" customWidth="1"/>
    <col min="3077" max="3077" width="14.5703125" customWidth="1"/>
    <col min="3078" max="3078" width="18.5703125" customWidth="1"/>
    <col min="3329" max="3329" width="61.5703125" customWidth="1"/>
    <col min="3331" max="3331" width="17" customWidth="1"/>
    <col min="3332" max="3332" width="17.140625" customWidth="1"/>
    <col min="3333" max="3333" width="14.5703125" customWidth="1"/>
    <col min="3334" max="3334" width="18.5703125" customWidth="1"/>
    <col min="3585" max="3585" width="61.5703125" customWidth="1"/>
    <col min="3587" max="3587" width="17" customWidth="1"/>
    <col min="3588" max="3588" width="17.140625" customWidth="1"/>
    <col min="3589" max="3589" width="14.5703125" customWidth="1"/>
    <col min="3590" max="3590" width="18.5703125" customWidth="1"/>
    <col min="3841" max="3841" width="61.5703125" customWidth="1"/>
    <col min="3843" max="3843" width="17" customWidth="1"/>
    <col min="3844" max="3844" width="17.140625" customWidth="1"/>
    <col min="3845" max="3845" width="14.5703125" customWidth="1"/>
    <col min="3846" max="3846" width="18.5703125" customWidth="1"/>
    <col min="4097" max="4097" width="61.5703125" customWidth="1"/>
    <col min="4099" max="4099" width="17" customWidth="1"/>
    <col min="4100" max="4100" width="17.140625" customWidth="1"/>
    <col min="4101" max="4101" width="14.5703125" customWidth="1"/>
    <col min="4102" max="4102" width="18.5703125" customWidth="1"/>
    <col min="4353" max="4353" width="61.5703125" customWidth="1"/>
    <col min="4355" max="4355" width="17" customWidth="1"/>
    <col min="4356" max="4356" width="17.140625" customWidth="1"/>
    <col min="4357" max="4357" width="14.5703125" customWidth="1"/>
    <col min="4358" max="4358" width="18.5703125" customWidth="1"/>
    <col min="4609" max="4609" width="61.5703125" customWidth="1"/>
    <col min="4611" max="4611" width="17" customWidth="1"/>
    <col min="4612" max="4612" width="17.140625" customWidth="1"/>
    <col min="4613" max="4613" width="14.5703125" customWidth="1"/>
    <col min="4614" max="4614" width="18.5703125" customWidth="1"/>
    <col min="4865" max="4865" width="61.5703125" customWidth="1"/>
    <col min="4867" max="4867" width="17" customWidth="1"/>
    <col min="4868" max="4868" width="17.140625" customWidth="1"/>
    <col min="4869" max="4869" width="14.5703125" customWidth="1"/>
    <col min="4870" max="4870" width="18.5703125" customWidth="1"/>
    <col min="5121" max="5121" width="61.5703125" customWidth="1"/>
    <col min="5123" max="5123" width="17" customWidth="1"/>
    <col min="5124" max="5124" width="17.140625" customWidth="1"/>
    <col min="5125" max="5125" width="14.5703125" customWidth="1"/>
    <col min="5126" max="5126" width="18.5703125" customWidth="1"/>
    <col min="5377" max="5377" width="61.5703125" customWidth="1"/>
    <col min="5379" max="5379" width="17" customWidth="1"/>
    <col min="5380" max="5380" width="17.140625" customWidth="1"/>
    <col min="5381" max="5381" width="14.5703125" customWidth="1"/>
    <col min="5382" max="5382" width="18.5703125" customWidth="1"/>
    <col min="5633" max="5633" width="61.5703125" customWidth="1"/>
    <col min="5635" max="5635" width="17" customWidth="1"/>
    <col min="5636" max="5636" width="17.140625" customWidth="1"/>
    <col min="5637" max="5637" width="14.5703125" customWidth="1"/>
    <col min="5638" max="5638" width="18.5703125" customWidth="1"/>
    <col min="5889" max="5889" width="61.5703125" customWidth="1"/>
    <col min="5891" max="5891" width="17" customWidth="1"/>
    <col min="5892" max="5892" width="17.140625" customWidth="1"/>
    <col min="5893" max="5893" width="14.5703125" customWidth="1"/>
    <col min="5894" max="5894" width="18.5703125" customWidth="1"/>
    <col min="6145" max="6145" width="61.5703125" customWidth="1"/>
    <col min="6147" max="6147" width="17" customWidth="1"/>
    <col min="6148" max="6148" width="17.140625" customWidth="1"/>
    <col min="6149" max="6149" width="14.5703125" customWidth="1"/>
    <col min="6150" max="6150" width="18.5703125" customWidth="1"/>
    <col min="6401" max="6401" width="61.5703125" customWidth="1"/>
    <col min="6403" max="6403" width="17" customWidth="1"/>
    <col min="6404" max="6404" width="17.140625" customWidth="1"/>
    <col min="6405" max="6405" width="14.5703125" customWidth="1"/>
    <col min="6406" max="6406" width="18.5703125" customWidth="1"/>
    <col min="6657" max="6657" width="61.5703125" customWidth="1"/>
    <col min="6659" max="6659" width="17" customWidth="1"/>
    <col min="6660" max="6660" width="17.140625" customWidth="1"/>
    <col min="6661" max="6661" width="14.5703125" customWidth="1"/>
    <col min="6662" max="6662" width="18.5703125" customWidth="1"/>
    <col min="6913" max="6913" width="61.5703125" customWidth="1"/>
    <col min="6915" max="6915" width="17" customWidth="1"/>
    <col min="6916" max="6916" width="17.140625" customWidth="1"/>
    <col min="6917" max="6917" width="14.5703125" customWidth="1"/>
    <col min="6918" max="6918" width="18.5703125" customWidth="1"/>
    <col min="7169" max="7169" width="61.5703125" customWidth="1"/>
    <col min="7171" max="7171" width="17" customWidth="1"/>
    <col min="7172" max="7172" width="17.140625" customWidth="1"/>
    <col min="7173" max="7173" width="14.5703125" customWidth="1"/>
    <col min="7174" max="7174" width="18.5703125" customWidth="1"/>
    <col min="7425" max="7425" width="61.5703125" customWidth="1"/>
    <col min="7427" max="7427" width="17" customWidth="1"/>
    <col min="7428" max="7428" width="17.140625" customWidth="1"/>
    <col min="7429" max="7429" width="14.5703125" customWidth="1"/>
    <col min="7430" max="7430" width="18.5703125" customWidth="1"/>
    <col min="7681" max="7681" width="61.5703125" customWidth="1"/>
    <col min="7683" max="7683" width="17" customWidth="1"/>
    <col min="7684" max="7684" width="17.140625" customWidth="1"/>
    <col min="7685" max="7685" width="14.5703125" customWidth="1"/>
    <col min="7686" max="7686" width="18.5703125" customWidth="1"/>
    <col min="7937" max="7937" width="61.5703125" customWidth="1"/>
    <col min="7939" max="7939" width="17" customWidth="1"/>
    <col min="7940" max="7940" width="17.140625" customWidth="1"/>
    <col min="7941" max="7941" width="14.5703125" customWidth="1"/>
    <col min="7942" max="7942" width="18.5703125" customWidth="1"/>
    <col min="8193" max="8193" width="61.5703125" customWidth="1"/>
    <col min="8195" max="8195" width="17" customWidth="1"/>
    <col min="8196" max="8196" width="17.140625" customWidth="1"/>
    <col min="8197" max="8197" width="14.5703125" customWidth="1"/>
    <col min="8198" max="8198" width="18.5703125" customWidth="1"/>
    <col min="8449" max="8449" width="61.5703125" customWidth="1"/>
    <col min="8451" max="8451" width="17" customWidth="1"/>
    <col min="8452" max="8452" width="17.140625" customWidth="1"/>
    <col min="8453" max="8453" width="14.5703125" customWidth="1"/>
    <col min="8454" max="8454" width="18.5703125" customWidth="1"/>
    <col min="8705" max="8705" width="61.5703125" customWidth="1"/>
    <col min="8707" max="8707" width="17" customWidth="1"/>
    <col min="8708" max="8708" width="17.140625" customWidth="1"/>
    <col min="8709" max="8709" width="14.5703125" customWidth="1"/>
    <col min="8710" max="8710" width="18.5703125" customWidth="1"/>
    <col min="8961" max="8961" width="61.5703125" customWidth="1"/>
    <col min="8963" max="8963" width="17" customWidth="1"/>
    <col min="8964" max="8964" width="17.140625" customWidth="1"/>
    <col min="8965" max="8965" width="14.5703125" customWidth="1"/>
    <col min="8966" max="8966" width="18.5703125" customWidth="1"/>
    <col min="9217" max="9217" width="61.5703125" customWidth="1"/>
    <col min="9219" max="9219" width="17" customWidth="1"/>
    <col min="9220" max="9220" width="17.140625" customWidth="1"/>
    <col min="9221" max="9221" width="14.5703125" customWidth="1"/>
    <col min="9222" max="9222" width="18.5703125" customWidth="1"/>
    <col min="9473" max="9473" width="61.5703125" customWidth="1"/>
    <col min="9475" max="9475" width="17" customWidth="1"/>
    <col min="9476" max="9476" width="17.140625" customWidth="1"/>
    <col min="9477" max="9477" width="14.5703125" customWidth="1"/>
    <col min="9478" max="9478" width="18.5703125" customWidth="1"/>
    <col min="9729" max="9729" width="61.5703125" customWidth="1"/>
    <col min="9731" max="9731" width="17" customWidth="1"/>
    <col min="9732" max="9732" width="17.140625" customWidth="1"/>
    <col min="9733" max="9733" width="14.5703125" customWidth="1"/>
    <col min="9734" max="9734" width="18.5703125" customWidth="1"/>
    <col min="9985" max="9985" width="61.5703125" customWidth="1"/>
    <col min="9987" max="9987" width="17" customWidth="1"/>
    <col min="9988" max="9988" width="17.140625" customWidth="1"/>
    <col min="9989" max="9989" width="14.5703125" customWidth="1"/>
    <col min="9990" max="9990" width="18.5703125" customWidth="1"/>
    <col min="10241" max="10241" width="61.5703125" customWidth="1"/>
    <col min="10243" max="10243" width="17" customWidth="1"/>
    <col min="10244" max="10244" width="17.140625" customWidth="1"/>
    <col min="10245" max="10245" width="14.5703125" customWidth="1"/>
    <col min="10246" max="10246" width="18.5703125" customWidth="1"/>
    <col min="10497" max="10497" width="61.5703125" customWidth="1"/>
    <col min="10499" max="10499" width="17" customWidth="1"/>
    <col min="10500" max="10500" width="17.140625" customWidth="1"/>
    <col min="10501" max="10501" width="14.5703125" customWidth="1"/>
    <col min="10502" max="10502" width="18.5703125" customWidth="1"/>
    <col min="10753" max="10753" width="61.5703125" customWidth="1"/>
    <col min="10755" max="10755" width="17" customWidth="1"/>
    <col min="10756" max="10756" width="17.140625" customWidth="1"/>
    <col min="10757" max="10757" width="14.5703125" customWidth="1"/>
    <col min="10758" max="10758" width="18.5703125" customWidth="1"/>
    <col min="11009" max="11009" width="61.5703125" customWidth="1"/>
    <col min="11011" max="11011" width="17" customWidth="1"/>
    <col min="11012" max="11012" width="17.140625" customWidth="1"/>
    <col min="11013" max="11013" width="14.5703125" customWidth="1"/>
    <col min="11014" max="11014" width="18.5703125" customWidth="1"/>
    <col min="11265" max="11265" width="61.5703125" customWidth="1"/>
    <col min="11267" max="11267" width="17" customWidth="1"/>
    <col min="11268" max="11268" width="17.140625" customWidth="1"/>
    <col min="11269" max="11269" width="14.5703125" customWidth="1"/>
    <col min="11270" max="11270" width="18.5703125" customWidth="1"/>
    <col min="11521" max="11521" width="61.5703125" customWidth="1"/>
    <col min="11523" max="11523" width="17" customWidth="1"/>
    <col min="11524" max="11524" width="17.140625" customWidth="1"/>
    <col min="11525" max="11525" width="14.5703125" customWidth="1"/>
    <col min="11526" max="11526" width="18.5703125" customWidth="1"/>
    <col min="11777" max="11777" width="61.5703125" customWidth="1"/>
    <col min="11779" max="11779" width="17" customWidth="1"/>
    <col min="11780" max="11780" width="17.140625" customWidth="1"/>
    <col min="11781" max="11781" width="14.5703125" customWidth="1"/>
    <col min="11782" max="11782" width="18.5703125" customWidth="1"/>
    <col min="12033" max="12033" width="61.5703125" customWidth="1"/>
    <col min="12035" max="12035" width="17" customWidth="1"/>
    <col min="12036" max="12036" width="17.140625" customWidth="1"/>
    <col min="12037" max="12037" width="14.5703125" customWidth="1"/>
    <col min="12038" max="12038" width="18.5703125" customWidth="1"/>
    <col min="12289" max="12289" width="61.5703125" customWidth="1"/>
    <col min="12291" max="12291" width="17" customWidth="1"/>
    <col min="12292" max="12292" width="17.140625" customWidth="1"/>
    <col min="12293" max="12293" width="14.5703125" customWidth="1"/>
    <col min="12294" max="12294" width="18.5703125" customWidth="1"/>
    <col min="12545" max="12545" width="61.5703125" customWidth="1"/>
    <col min="12547" max="12547" width="17" customWidth="1"/>
    <col min="12548" max="12548" width="17.140625" customWidth="1"/>
    <col min="12549" max="12549" width="14.5703125" customWidth="1"/>
    <col min="12550" max="12550" width="18.5703125" customWidth="1"/>
    <col min="12801" max="12801" width="61.5703125" customWidth="1"/>
    <col min="12803" max="12803" width="17" customWidth="1"/>
    <col min="12804" max="12804" width="17.140625" customWidth="1"/>
    <col min="12805" max="12805" width="14.5703125" customWidth="1"/>
    <col min="12806" max="12806" width="18.5703125" customWidth="1"/>
    <col min="13057" max="13057" width="61.5703125" customWidth="1"/>
    <col min="13059" max="13059" width="17" customWidth="1"/>
    <col min="13060" max="13060" width="17.140625" customWidth="1"/>
    <col min="13061" max="13061" width="14.5703125" customWidth="1"/>
    <col min="13062" max="13062" width="18.5703125" customWidth="1"/>
    <col min="13313" max="13313" width="61.5703125" customWidth="1"/>
    <col min="13315" max="13315" width="17" customWidth="1"/>
    <col min="13316" max="13316" width="17.140625" customWidth="1"/>
    <col min="13317" max="13317" width="14.5703125" customWidth="1"/>
    <col min="13318" max="13318" width="18.5703125" customWidth="1"/>
    <col min="13569" max="13569" width="61.5703125" customWidth="1"/>
    <col min="13571" max="13571" width="17" customWidth="1"/>
    <col min="13572" max="13572" width="17.140625" customWidth="1"/>
    <col min="13573" max="13573" width="14.5703125" customWidth="1"/>
    <col min="13574" max="13574" width="18.5703125" customWidth="1"/>
    <col min="13825" max="13825" width="61.5703125" customWidth="1"/>
    <col min="13827" max="13827" width="17" customWidth="1"/>
    <col min="13828" max="13828" width="17.140625" customWidth="1"/>
    <col min="13829" max="13829" width="14.5703125" customWidth="1"/>
    <col min="13830" max="13830" width="18.5703125" customWidth="1"/>
    <col min="14081" max="14081" width="61.5703125" customWidth="1"/>
    <col min="14083" max="14083" width="17" customWidth="1"/>
    <col min="14084" max="14084" width="17.140625" customWidth="1"/>
    <col min="14085" max="14085" width="14.5703125" customWidth="1"/>
    <col min="14086" max="14086" width="18.5703125" customWidth="1"/>
    <col min="14337" max="14337" width="61.5703125" customWidth="1"/>
    <col min="14339" max="14339" width="17" customWidth="1"/>
    <col min="14340" max="14340" width="17.140625" customWidth="1"/>
    <col min="14341" max="14341" width="14.5703125" customWidth="1"/>
    <col min="14342" max="14342" width="18.5703125" customWidth="1"/>
    <col min="14593" max="14593" width="61.5703125" customWidth="1"/>
    <col min="14595" max="14595" width="17" customWidth="1"/>
    <col min="14596" max="14596" width="17.140625" customWidth="1"/>
    <col min="14597" max="14597" width="14.5703125" customWidth="1"/>
    <col min="14598" max="14598" width="18.5703125" customWidth="1"/>
    <col min="14849" max="14849" width="61.5703125" customWidth="1"/>
    <col min="14851" max="14851" width="17" customWidth="1"/>
    <col min="14852" max="14852" width="17.140625" customWidth="1"/>
    <col min="14853" max="14853" width="14.5703125" customWidth="1"/>
    <col min="14854" max="14854" width="18.5703125" customWidth="1"/>
    <col min="15105" max="15105" width="61.5703125" customWidth="1"/>
    <col min="15107" max="15107" width="17" customWidth="1"/>
    <col min="15108" max="15108" width="17.140625" customWidth="1"/>
    <col min="15109" max="15109" width="14.5703125" customWidth="1"/>
    <col min="15110" max="15110" width="18.5703125" customWidth="1"/>
    <col min="15361" max="15361" width="61.5703125" customWidth="1"/>
    <col min="15363" max="15363" width="17" customWidth="1"/>
    <col min="15364" max="15364" width="17.140625" customWidth="1"/>
    <col min="15365" max="15365" width="14.5703125" customWidth="1"/>
    <col min="15366" max="15366" width="18.5703125" customWidth="1"/>
    <col min="15617" max="15617" width="61.5703125" customWidth="1"/>
    <col min="15619" max="15619" width="17" customWidth="1"/>
    <col min="15620" max="15620" width="17.140625" customWidth="1"/>
    <col min="15621" max="15621" width="14.5703125" customWidth="1"/>
    <col min="15622" max="15622" width="18.5703125" customWidth="1"/>
    <col min="15873" max="15873" width="61.5703125" customWidth="1"/>
    <col min="15875" max="15875" width="17" customWidth="1"/>
    <col min="15876" max="15876" width="17.140625" customWidth="1"/>
    <col min="15877" max="15877" width="14.5703125" customWidth="1"/>
    <col min="15878" max="15878" width="18.5703125" customWidth="1"/>
    <col min="16129" max="16129" width="61.5703125" customWidth="1"/>
    <col min="16131" max="16131" width="17" customWidth="1"/>
    <col min="16132" max="16132" width="17.140625" customWidth="1"/>
    <col min="16133" max="16133" width="14.5703125" customWidth="1"/>
    <col min="16134" max="16134" width="18.5703125" customWidth="1"/>
  </cols>
  <sheetData>
    <row r="1" spans="1:6" x14ac:dyDescent="0.25">
      <c r="A1" s="13" t="s">
        <v>82</v>
      </c>
      <c r="B1" s="13"/>
      <c r="C1" s="13"/>
      <c r="D1" s="13"/>
      <c r="E1" s="13"/>
      <c r="F1" s="13"/>
    </row>
    <row r="2" spans="1:6" x14ac:dyDescent="0.25">
      <c r="A2" s="14" t="s">
        <v>1</v>
      </c>
      <c r="B2" s="14"/>
      <c r="C2" s="14"/>
      <c r="D2" s="14"/>
      <c r="E2" s="14"/>
      <c r="F2" s="14"/>
    </row>
    <row r="3" spans="1:6" x14ac:dyDescent="0.25">
      <c r="A3" s="13" t="s">
        <v>2</v>
      </c>
      <c r="B3" s="13"/>
      <c r="C3" s="13"/>
      <c r="D3" s="13"/>
      <c r="E3" s="13"/>
      <c r="F3" s="13"/>
    </row>
    <row r="4" spans="1:6" x14ac:dyDescent="0.25">
      <c r="A4" s="13" t="s">
        <v>3</v>
      </c>
      <c r="B4" s="13"/>
      <c r="C4" s="13"/>
      <c r="D4" s="13"/>
      <c r="E4" s="13"/>
      <c r="F4" s="13"/>
    </row>
    <row r="5" spans="1:6" x14ac:dyDescent="0.25">
      <c r="A5" s="13" t="s">
        <v>4</v>
      </c>
      <c r="B5" s="13"/>
      <c r="C5" s="13"/>
      <c r="D5" s="13"/>
      <c r="E5" s="13"/>
      <c r="F5" s="13"/>
    </row>
    <row r="6" spans="1:6" x14ac:dyDescent="0.25">
      <c r="A6" s="1"/>
    </row>
    <row r="7" spans="1:6" x14ac:dyDescent="0.25">
      <c r="A7" s="13" t="s">
        <v>5</v>
      </c>
      <c r="B7" s="13"/>
      <c r="C7" s="13"/>
      <c r="D7" s="13"/>
      <c r="E7" s="13"/>
      <c r="F7" s="13"/>
    </row>
    <row r="8" spans="1:6" x14ac:dyDescent="0.25">
      <c r="A8" s="2"/>
    </row>
    <row r="9" spans="1:6" x14ac:dyDescent="0.25">
      <c r="A9" s="2"/>
    </row>
    <row r="10" spans="1:6" x14ac:dyDescent="0.25">
      <c r="A10" s="15" t="s">
        <v>83</v>
      </c>
      <c r="B10" s="15"/>
      <c r="C10" s="15"/>
      <c r="D10" s="15"/>
      <c r="E10" s="15"/>
      <c r="F10" s="15"/>
    </row>
    <row r="11" spans="1:6" x14ac:dyDescent="0.25">
      <c r="A11" s="16" t="s">
        <v>7</v>
      </c>
      <c r="B11" s="16"/>
      <c r="C11" s="16"/>
      <c r="D11" s="16"/>
      <c r="E11" s="16"/>
      <c r="F11" s="16"/>
    </row>
    <row r="12" spans="1:6" x14ac:dyDescent="0.25">
      <c r="A12" s="17" t="s">
        <v>8</v>
      </c>
      <c r="B12" s="17"/>
      <c r="C12" s="17"/>
      <c r="D12" s="17"/>
      <c r="E12" s="17"/>
      <c r="F12" s="17"/>
    </row>
    <row r="13" spans="1:6" x14ac:dyDescent="0.25">
      <c r="A13" s="16" t="s">
        <v>180</v>
      </c>
      <c r="B13" s="16"/>
      <c r="C13" s="16"/>
      <c r="D13" s="16"/>
      <c r="E13" s="16"/>
      <c r="F13" s="16"/>
    </row>
    <row r="14" spans="1:6" x14ac:dyDescent="0.25">
      <c r="A14" s="3"/>
    </row>
    <row r="15" spans="1:6" x14ac:dyDescent="0.25">
      <c r="A15" s="18" t="s">
        <v>9</v>
      </c>
      <c r="B15" s="18"/>
      <c r="C15" s="18"/>
      <c r="D15" s="18"/>
      <c r="E15" s="18"/>
      <c r="F15" s="18"/>
    </row>
    <row r="16" spans="1:6" ht="63.75" x14ac:dyDescent="0.25">
      <c r="A16" s="4" t="s">
        <v>10</v>
      </c>
      <c r="B16" s="4" t="s">
        <v>11</v>
      </c>
      <c r="C16" s="4" t="s">
        <v>84</v>
      </c>
      <c r="D16" s="4" t="s">
        <v>85</v>
      </c>
      <c r="E16" s="4" t="s">
        <v>86</v>
      </c>
      <c r="F16" s="4" t="s">
        <v>87</v>
      </c>
    </row>
    <row r="17" spans="1:6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</row>
    <row r="18" spans="1:6" x14ac:dyDescent="0.25">
      <c r="A18" s="5" t="s">
        <v>88</v>
      </c>
      <c r="B18" s="4">
        <v>1</v>
      </c>
      <c r="C18" s="11">
        <f>C20+C21+C22+C23+C24+C25+C26</f>
        <v>505</v>
      </c>
      <c r="D18" s="11">
        <f>D20+D21+D22+D23+D24+D25+D26</f>
        <v>2599</v>
      </c>
      <c r="E18" s="11">
        <f>E20+E21+E22+E23+E24+E25+E26</f>
        <v>589</v>
      </c>
      <c r="F18" s="24">
        <v>2323</v>
      </c>
    </row>
    <row r="19" spans="1:6" x14ac:dyDescent="0.25">
      <c r="A19" s="5" t="s">
        <v>69</v>
      </c>
      <c r="B19" s="8"/>
      <c r="C19" s="11"/>
      <c r="D19" s="11"/>
      <c r="E19" s="11"/>
      <c r="F19" s="24"/>
    </row>
    <row r="20" spans="1:6" x14ac:dyDescent="0.25">
      <c r="A20" s="5" t="s">
        <v>89</v>
      </c>
      <c r="B20" s="9" t="s">
        <v>90</v>
      </c>
      <c r="C20" s="11"/>
      <c r="D20" s="11"/>
      <c r="E20" s="11"/>
      <c r="F20" s="24"/>
    </row>
    <row r="21" spans="1:6" x14ac:dyDescent="0.25">
      <c r="A21" s="5" t="s">
        <v>91</v>
      </c>
      <c r="B21" s="9" t="s">
        <v>92</v>
      </c>
      <c r="C21" s="11"/>
      <c r="D21" s="11">
        <v>641</v>
      </c>
      <c r="E21" s="11"/>
      <c r="F21" s="24"/>
    </row>
    <row r="22" spans="1:6" x14ac:dyDescent="0.25">
      <c r="A22" s="5" t="s">
        <v>93</v>
      </c>
      <c r="B22" s="9" t="s">
        <v>94</v>
      </c>
      <c r="C22" s="11"/>
      <c r="D22" s="11"/>
      <c r="E22" s="11"/>
      <c r="F22" s="24"/>
    </row>
    <row r="23" spans="1:6" x14ac:dyDescent="0.25">
      <c r="A23" s="5" t="s">
        <v>95</v>
      </c>
      <c r="B23" s="9" t="s">
        <v>96</v>
      </c>
      <c r="C23" s="11"/>
      <c r="D23" s="11"/>
      <c r="E23" s="11"/>
      <c r="F23" s="24"/>
    </row>
    <row r="24" spans="1:6" x14ac:dyDescent="0.25">
      <c r="A24" s="5" t="s">
        <v>97</v>
      </c>
      <c r="B24" s="9" t="s">
        <v>98</v>
      </c>
      <c r="C24" s="11">
        <v>505</v>
      </c>
      <c r="D24" s="21">
        <v>1958</v>
      </c>
      <c r="E24" s="11">
        <v>589</v>
      </c>
      <c r="F24" s="24">
        <v>2323</v>
      </c>
    </row>
    <row r="25" spans="1:6" x14ac:dyDescent="0.25">
      <c r="A25" s="5" t="s">
        <v>99</v>
      </c>
      <c r="B25" s="9" t="s">
        <v>100</v>
      </c>
      <c r="C25" s="11"/>
      <c r="D25" s="11"/>
      <c r="E25" s="11"/>
      <c r="F25" s="24"/>
    </row>
    <row r="26" spans="1:6" x14ac:dyDescent="0.25">
      <c r="A26" s="5" t="s">
        <v>101</v>
      </c>
      <c r="B26" s="9" t="s">
        <v>102</v>
      </c>
      <c r="C26" s="11"/>
      <c r="D26" s="11"/>
      <c r="E26" s="11"/>
      <c r="F26" s="24"/>
    </row>
    <row r="27" spans="1:6" x14ac:dyDescent="0.25">
      <c r="A27" s="5" t="s">
        <v>21</v>
      </c>
      <c r="B27" s="4">
        <v>2</v>
      </c>
      <c r="C27" s="11">
        <v>30995</v>
      </c>
      <c r="D27" s="22">
        <v>502393</v>
      </c>
      <c r="E27" s="11">
        <v>946294</v>
      </c>
      <c r="F27" s="24">
        <v>1509664</v>
      </c>
    </row>
    <row r="28" spans="1:6" x14ac:dyDescent="0.25">
      <c r="A28" s="5" t="s">
        <v>22</v>
      </c>
      <c r="B28" s="8"/>
      <c r="C28" s="11"/>
      <c r="D28" s="22"/>
      <c r="E28" s="11"/>
      <c r="F28" s="24"/>
    </row>
    <row r="29" spans="1:6" x14ac:dyDescent="0.25">
      <c r="A29" s="5" t="s">
        <v>23</v>
      </c>
      <c r="B29" s="9" t="s">
        <v>103</v>
      </c>
      <c r="C29" s="11"/>
      <c r="D29" s="22"/>
      <c r="E29" s="11"/>
      <c r="F29" s="24"/>
    </row>
    <row r="30" spans="1:6" x14ac:dyDescent="0.25">
      <c r="A30" s="5" t="s">
        <v>25</v>
      </c>
      <c r="B30" s="9" t="s">
        <v>104</v>
      </c>
      <c r="C30" s="11"/>
      <c r="D30" s="22"/>
      <c r="E30" s="11"/>
      <c r="F30" s="24"/>
    </row>
    <row r="31" spans="1:6" ht="25.5" x14ac:dyDescent="0.25">
      <c r="A31" s="5" t="s">
        <v>105</v>
      </c>
      <c r="B31" s="4">
        <v>3</v>
      </c>
      <c r="C31" s="11">
        <f>C33+C34+C35+C36+C37+C38</f>
        <v>0</v>
      </c>
      <c r="D31" s="22">
        <v>27</v>
      </c>
      <c r="E31" s="11">
        <f>E33+E34+E35+E36+E37+E38</f>
        <v>0</v>
      </c>
      <c r="F31" s="24">
        <v>0</v>
      </c>
    </row>
    <row r="32" spans="1:6" x14ac:dyDescent="0.25">
      <c r="A32" s="5" t="s">
        <v>69</v>
      </c>
      <c r="B32" s="8"/>
      <c r="C32" s="11"/>
      <c r="D32" s="22"/>
      <c r="E32" s="11"/>
      <c r="F32" s="24"/>
    </row>
    <row r="33" spans="1:6" x14ac:dyDescent="0.25">
      <c r="A33" s="5" t="s">
        <v>106</v>
      </c>
      <c r="B33" s="9" t="s">
        <v>107</v>
      </c>
      <c r="C33" s="11"/>
      <c r="D33" s="22"/>
      <c r="E33" s="11"/>
      <c r="F33" s="24"/>
    </row>
    <row r="34" spans="1:6" x14ac:dyDescent="0.25">
      <c r="A34" s="5" t="s">
        <v>108</v>
      </c>
      <c r="B34" s="9" t="s">
        <v>109</v>
      </c>
      <c r="C34" s="11"/>
      <c r="D34" s="22"/>
      <c r="E34" s="11"/>
      <c r="F34" s="24"/>
    </row>
    <row r="35" spans="1:6" x14ac:dyDescent="0.25">
      <c r="A35" s="5" t="s">
        <v>110</v>
      </c>
      <c r="B35" s="9" t="s">
        <v>111</v>
      </c>
      <c r="C35" s="11"/>
      <c r="D35" s="22"/>
      <c r="E35" s="11"/>
      <c r="F35" s="24"/>
    </row>
    <row r="36" spans="1:6" x14ac:dyDescent="0.25">
      <c r="A36" s="5" t="s">
        <v>112</v>
      </c>
      <c r="B36" s="9" t="s">
        <v>113</v>
      </c>
      <c r="C36" s="11"/>
      <c r="D36" s="22"/>
      <c r="E36" s="11"/>
      <c r="F36" s="24"/>
    </row>
    <row r="37" spans="1:6" x14ac:dyDescent="0.25">
      <c r="A37" s="5" t="s">
        <v>114</v>
      </c>
      <c r="B37" s="9" t="s">
        <v>115</v>
      </c>
      <c r="C37" s="11"/>
      <c r="D37" s="22"/>
      <c r="E37" s="11"/>
      <c r="F37" s="24"/>
    </row>
    <row r="38" spans="1:6" ht="25.5" x14ac:dyDescent="0.25">
      <c r="A38" s="5" t="s">
        <v>116</v>
      </c>
      <c r="B38" s="9" t="s">
        <v>117</v>
      </c>
      <c r="C38" s="11"/>
      <c r="D38" s="22">
        <v>27</v>
      </c>
      <c r="E38" s="11"/>
      <c r="F38" s="24"/>
    </row>
    <row r="39" spans="1:6" x14ac:dyDescent="0.25">
      <c r="A39" s="5" t="s">
        <v>118</v>
      </c>
      <c r="B39" s="4">
        <v>4</v>
      </c>
      <c r="C39" s="11">
        <f>C41+C42</f>
        <v>10758</v>
      </c>
      <c r="D39" s="22">
        <v>28606</v>
      </c>
      <c r="E39" s="11">
        <f>E41+E42</f>
        <v>6428</v>
      </c>
      <c r="F39" s="24">
        <v>6516</v>
      </c>
    </row>
    <row r="40" spans="1:6" x14ac:dyDescent="0.25">
      <c r="A40" s="5" t="s">
        <v>22</v>
      </c>
      <c r="B40" s="8"/>
      <c r="C40" s="11"/>
      <c r="D40" s="22"/>
      <c r="E40" s="11"/>
      <c r="F40" s="24"/>
    </row>
    <row r="41" spans="1:6" x14ac:dyDescent="0.25">
      <c r="A41" s="5" t="s">
        <v>119</v>
      </c>
      <c r="B41" s="9" t="s">
        <v>120</v>
      </c>
      <c r="C41" s="11">
        <v>-1927</v>
      </c>
      <c r="D41" s="22">
        <v>10663</v>
      </c>
      <c r="E41" s="11">
        <v>3151</v>
      </c>
      <c r="F41" s="24">
        <v>-9115</v>
      </c>
    </row>
    <row r="42" spans="1:6" ht="38.25" x14ac:dyDescent="0.25">
      <c r="A42" s="5" t="s">
        <v>121</v>
      </c>
      <c r="B42" s="9" t="s">
        <v>122</v>
      </c>
      <c r="C42" s="11">
        <v>12685</v>
      </c>
      <c r="D42" s="22">
        <v>17943</v>
      </c>
      <c r="E42" s="11">
        <v>3277</v>
      </c>
      <c r="F42" s="24">
        <v>15631</v>
      </c>
    </row>
    <row r="43" spans="1:6" x14ac:dyDescent="0.25">
      <c r="A43" s="5" t="s">
        <v>123</v>
      </c>
      <c r="B43" s="4">
        <v>5</v>
      </c>
      <c r="C43" s="11">
        <v>581</v>
      </c>
      <c r="D43" s="22">
        <v>7689</v>
      </c>
      <c r="E43" s="11">
        <v>1199</v>
      </c>
      <c r="F43" s="24">
        <v>1855</v>
      </c>
    </row>
    <row r="44" spans="1:6" x14ac:dyDescent="0.25">
      <c r="A44" s="5" t="s">
        <v>124</v>
      </c>
      <c r="B44" s="4">
        <v>6</v>
      </c>
      <c r="C44" s="11"/>
      <c r="D44" s="22">
        <v>3813</v>
      </c>
      <c r="E44" s="11"/>
      <c r="F44" s="24">
        <v>3825</v>
      </c>
    </row>
    <row r="45" spans="1:6" x14ac:dyDescent="0.25">
      <c r="A45" s="5" t="s">
        <v>125</v>
      </c>
      <c r="B45" s="4">
        <v>7</v>
      </c>
      <c r="C45" s="11"/>
      <c r="D45" s="22"/>
      <c r="E45" s="11"/>
      <c r="F45" s="24"/>
    </row>
    <row r="46" spans="1:6" x14ac:dyDescent="0.25">
      <c r="A46" s="5" t="s">
        <v>126</v>
      </c>
      <c r="B46" s="4">
        <v>8</v>
      </c>
      <c r="C46" s="11">
        <v>37</v>
      </c>
      <c r="D46" s="22">
        <v>4620</v>
      </c>
      <c r="E46" s="11"/>
      <c r="F46" s="24"/>
    </row>
    <row r="47" spans="1:6" x14ac:dyDescent="0.25">
      <c r="A47" s="5" t="s">
        <v>127</v>
      </c>
      <c r="B47" s="4">
        <v>9</v>
      </c>
      <c r="C47" s="11">
        <v>29</v>
      </c>
      <c r="D47" s="22">
        <v>14448</v>
      </c>
      <c r="E47" s="11">
        <v>21121</v>
      </c>
      <c r="F47" s="24">
        <v>70424</v>
      </c>
    </row>
    <row r="48" spans="1:6" x14ac:dyDescent="0.25">
      <c r="A48" s="5" t="s">
        <v>128</v>
      </c>
      <c r="B48" s="4">
        <v>10</v>
      </c>
      <c r="C48" s="11">
        <f>C18+C27+C31+C39+C43+C44+C45+C46+C47-1</f>
        <v>42904</v>
      </c>
      <c r="D48" s="22">
        <v>564195</v>
      </c>
      <c r="E48" s="11">
        <f>E18+E27+E31+E39+E43+E44+E45+E46+E47</f>
        <v>975631</v>
      </c>
      <c r="F48" s="24">
        <v>1594607</v>
      </c>
    </row>
    <row r="49" spans="1:6" x14ac:dyDescent="0.25">
      <c r="A49" s="6"/>
      <c r="B49" s="8"/>
      <c r="C49" s="11"/>
      <c r="D49" s="11"/>
      <c r="E49" s="11"/>
      <c r="F49" s="24"/>
    </row>
    <row r="50" spans="1:6" x14ac:dyDescent="0.25">
      <c r="A50" s="5" t="s">
        <v>129</v>
      </c>
      <c r="B50" s="4">
        <v>11</v>
      </c>
      <c r="C50" s="11"/>
      <c r="D50" s="11"/>
      <c r="E50" s="11">
        <v>186</v>
      </c>
      <c r="F50" s="24">
        <v>186</v>
      </c>
    </row>
    <row r="51" spans="1:6" x14ac:dyDescent="0.25">
      <c r="A51" s="5" t="s">
        <v>69</v>
      </c>
      <c r="B51" s="8"/>
      <c r="C51" s="11"/>
      <c r="D51" s="11"/>
      <c r="E51" s="11"/>
      <c r="F51" s="24"/>
    </row>
    <row r="52" spans="1:6" x14ac:dyDescent="0.25">
      <c r="A52" s="5" t="s">
        <v>130</v>
      </c>
      <c r="B52" s="9" t="s">
        <v>131</v>
      </c>
      <c r="C52" s="11"/>
      <c r="D52" s="11"/>
      <c r="E52" s="11"/>
      <c r="F52" s="24"/>
    </row>
    <row r="53" spans="1:6" x14ac:dyDescent="0.25">
      <c r="A53" s="5" t="s">
        <v>132</v>
      </c>
      <c r="B53" s="9" t="s">
        <v>133</v>
      </c>
      <c r="C53" s="11"/>
      <c r="D53" s="11"/>
      <c r="E53" s="11">
        <v>186</v>
      </c>
      <c r="F53" s="24">
        <v>186</v>
      </c>
    </row>
    <row r="54" spans="1:6" x14ac:dyDescent="0.25">
      <c r="A54" s="5" t="s">
        <v>134</v>
      </c>
      <c r="B54" s="9" t="s">
        <v>135</v>
      </c>
      <c r="C54" s="11"/>
      <c r="D54" s="11"/>
      <c r="E54" s="11"/>
      <c r="F54" s="24"/>
    </row>
    <row r="55" spans="1:6" x14ac:dyDescent="0.25">
      <c r="A55" s="5" t="s">
        <v>136</v>
      </c>
      <c r="B55" s="9" t="s">
        <v>137</v>
      </c>
      <c r="C55" s="11"/>
      <c r="D55" s="11"/>
      <c r="E55" s="11"/>
      <c r="F55" s="24"/>
    </row>
    <row r="56" spans="1:6" x14ac:dyDescent="0.25">
      <c r="A56" s="5" t="s">
        <v>138</v>
      </c>
      <c r="B56" s="9" t="s">
        <v>139</v>
      </c>
      <c r="C56" s="11"/>
      <c r="D56" s="11"/>
      <c r="E56" s="11"/>
      <c r="F56" s="24"/>
    </row>
    <row r="57" spans="1:6" x14ac:dyDescent="0.25">
      <c r="A57" s="5" t="s">
        <v>140</v>
      </c>
      <c r="B57" s="9" t="s">
        <v>141</v>
      </c>
      <c r="C57" s="11"/>
      <c r="D57" s="11"/>
      <c r="E57" s="11"/>
      <c r="F57" s="24"/>
    </row>
    <row r="58" spans="1:6" x14ac:dyDescent="0.25">
      <c r="A58" s="5" t="s">
        <v>142</v>
      </c>
      <c r="B58" s="4">
        <v>12</v>
      </c>
      <c r="C58" s="11">
        <v>4846</v>
      </c>
      <c r="D58" s="23">
        <v>80089</v>
      </c>
      <c r="E58" s="11">
        <v>11195</v>
      </c>
      <c r="F58" s="24">
        <v>42874</v>
      </c>
    </row>
    <row r="59" spans="1:6" x14ac:dyDescent="0.25">
      <c r="A59" s="5" t="s">
        <v>22</v>
      </c>
      <c r="B59" s="8"/>
      <c r="C59" s="11"/>
      <c r="D59" s="23"/>
      <c r="E59" s="11"/>
      <c r="F59" s="24"/>
    </row>
    <row r="60" spans="1:6" x14ac:dyDescent="0.25">
      <c r="A60" s="5" t="s">
        <v>143</v>
      </c>
      <c r="B60" s="9" t="s">
        <v>144</v>
      </c>
      <c r="C60" s="11"/>
      <c r="D60" s="23"/>
      <c r="E60" s="11"/>
      <c r="F60" s="24"/>
    </row>
    <row r="61" spans="1:6" x14ac:dyDescent="0.25">
      <c r="A61" s="5" t="s">
        <v>145</v>
      </c>
      <c r="B61" s="9" t="s">
        <v>146</v>
      </c>
      <c r="C61" s="11">
        <v>3354</v>
      </c>
      <c r="D61" s="23">
        <v>66776</v>
      </c>
      <c r="E61" s="11">
        <v>2503</v>
      </c>
      <c r="F61" s="24">
        <v>19168</v>
      </c>
    </row>
    <row r="62" spans="1:6" ht="25.5" x14ac:dyDescent="0.25">
      <c r="A62" s="5" t="s">
        <v>147</v>
      </c>
      <c r="B62" s="4">
        <v>13</v>
      </c>
      <c r="C62" s="11"/>
      <c r="D62" s="23"/>
      <c r="E62" s="11"/>
      <c r="F62" s="24"/>
    </row>
    <row r="63" spans="1:6" x14ac:dyDescent="0.25">
      <c r="A63" s="5" t="s">
        <v>22</v>
      </c>
      <c r="B63" s="8"/>
      <c r="C63" s="11"/>
      <c r="D63" s="23"/>
      <c r="E63" s="11"/>
      <c r="F63" s="24"/>
    </row>
    <row r="64" spans="1:6" x14ac:dyDescent="0.25">
      <c r="A64" s="5" t="s">
        <v>148</v>
      </c>
      <c r="B64" s="9" t="s">
        <v>149</v>
      </c>
      <c r="C64" s="11"/>
      <c r="D64" s="23"/>
      <c r="E64" s="11"/>
      <c r="F64" s="24"/>
    </row>
    <row r="65" spans="1:6" x14ac:dyDescent="0.25">
      <c r="A65" s="5" t="s">
        <v>150</v>
      </c>
      <c r="B65" s="9" t="s">
        <v>151</v>
      </c>
      <c r="C65" s="11"/>
      <c r="D65" s="23"/>
      <c r="E65" s="11"/>
      <c r="F65" s="24"/>
    </row>
    <row r="66" spans="1:6" x14ac:dyDescent="0.25">
      <c r="A66" s="5" t="s">
        <v>152</v>
      </c>
      <c r="B66" s="9" t="s">
        <v>153</v>
      </c>
      <c r="C66" s="11"/>
      <c r="D66" s="23"/>
      <c r="E66" s="11"/>
      <c r="F66" s="24"/>
    </row>
    <row r="67" spans="1:6" x14ac:dyDescent="0.25">
      <c r="A67" s="5" t="s">
        <v>154</v>
      </c>
      <c r="B67" s="9" t="s">
        <v>155</v>
      </c>
      <c r="C67" s="11"/>
      <c r="D67" s="23"/>
      <c r="E67" s="11"/>
      <c r="F67" s="24"/>
    </row>
    <row r="68" spans="1:6" x14ac:dyDescent="0.25">
      <c r="A68" s="5" t="s">
        <v>156</v>
      </c>
      <c r="B68" s="9" t="s">
        <v>157</v>
      </c>
      <c r="C68" s="11"/>
      <c r="D68" s="23"/>
      <c r="E68" s="11"/>
      <c r="F68" s="24"/>
    </row>
    <row r="69" spans="1:6" x14ac:dyDescent="0.25">
      <c r="A69" s="5" t="s">
        <v>158</v>
      </c>
      <c r="B69" s="4">
        <v>14</v>
      </c>
      <c r="C69" s="11">
        <v>256535</v>
      </c>
      <c r="D69" s="23">
        <v>909364</v>
      </c>
      <c r="E69" s="11">
        <v>269763</v>
      </c>
      <c r="F69" s="24">
        <v>985939</v>
      </c>
    </row>
    <row r="70" spans="1:6" x14ac:dyDescent="0.25">
      <c r="A70" s="5" t="s">
        <v>22</v>
      </c>
      <c r="B70" s="8"/>
      <c r="C70" s="11"/>
      <c r="D70" s="23"/>
      <c r="E70" s="11"/>
      <c r="F70" s="24"/>
    </row>
    <row r="71" spans="1:6" x14ac:dyDescent="0.25">
      <c r="A71" s="5" t="s">
        <v>159</v>
      </c>
      <c r="B71" s="9" t="s">
        <v>160</v>
      </c>
      <c r="C71" s="11">
        <v>129775</v>
      </c>
      <c r="D71" s="23">
        <v>476767</v>
      </c>
      <c r="E71" s="11">
        <v>144630</v>
      </c>
      <c r="F71" s="24">
        <v>518066</v>
      </c>
    </row>
    <row r="72" spans="1:6" x14ac:dyDescent="0.25">
      <c r="A72" s="5" t="s">
        <v>161</v>
      </c>
      <c r="B72" s="9" t="s">
        <v>162</v>
      </c>
      <c r="C72" s="11">
        <v>13485</v>
      </c>
      <c r="D72" s="23">
        <v>54571</v>
      </c>
      <c r="E72" s="11">
        <v>14642</v>
      </c>
      <c r="F72" s="24">
        <v>60189</v>
      </c>
    </row>
    <row r="73" spans="1:6" x14ac:dyDescent="0.25">
      <c r="A73" s="5" t="s">
        <v>163</v>
      </c>
      <c r="B73" s="9" t="s">
        <v>164</v>
      </c>
      <c r="C73" s="11">
        <v>1441</v>
      </c>
      <c r="D73" s="23">
        <v>3949</v>
      </c>
      <c r="E73" s="11">
        <v>910</v>
      </c>
      <c r="F73" s="24">
        <v>3677</v>
      </c>
    </row>
    <row r="74" spans="1:6" ht="25.5" x14ac:dyDescent="0.25">
      <c r="A74" s="5" t="s">
        <v>165</v>
      </c>
      <c r="B74" s="9" t="s">
        <v>166</v>
      </c>
      <c r="C74" s="11">
        <v>14656</v>
      </c>
      <c r="D74" s="23">
        <v>51142</v>
      </c>
      <c r="E74" s="11">
        <v>14807</v>
      </c>
      <c r="F74" s="24">
        <v>53201</v>
      </c>
    </row>
    <row r="75" spans="1:6" x14ac:dyDescent="0.25">
      <c r="A75" s="5" t="s">
        <v>167</v>
      </c>
      <c r="B75" s="4">
        <v>15</v>
      </c>
      <c r="C75" s="11">
        <v>180</v>
      </c>
      <c r="D75" s="23">
        <v>12303</v>
      </c>
      <c r="E75" s="11"/>
      <c r="F75" s="24"/>
    </row>
    <row r="76" spans="1:6" x14ac:dyDescent="0.25">
      <c r="A76" s="5" t="s">
        <v>168</v>
      </c>
      <c r="B76" s="4">
        <v>16</v>
      </c>
      <c r="C76" s="11">
        <v>7200</v>
      </c>
      <c r="D76" s="23">
        <v>7200</v>
      </c>
      <c r="E76" s="11"/>
      <c r="F76" s="24">
        <v>97</v>
      </c>
    </row>
    <row r="77" spans="1:6" x14ac:dyDescent="0.25">
      <c r="A77" s="5" t="s">
        <v>169</v>
      </c>
      <c r="B77" s="4">
        <v>17</v>
      </c>
      <c r="C77" s="11">
        <f>C50+C58+C62+C69+C75+C76</f>
        <v>268761</v>
      </c>
      <c r="D77" s="23">
        <v>1008956</v>
      </c>
      <c r="E77" s="11">
        <f>E50+E58+E62+E69+E75+E76+1</f>
        <v>281145</v>
      </c>
      <c r="F77" s="24">
        <v>1029096</v>
      </c>
    </row>
    <row r="78" spans="1:6" x14ac:dyDescent="0.25">
      <c r="A78" s="6"/>
      <c r="B78" s="8"/>
      <c r="C78" s="11"/>
      <c r="D78" s="23"/>
      <c r="E78" s="11"/>
      <c r="F78" s="24"/>
    </row>
    <row r="79" spans="1:6" x14ac:dyDescent="0.25">
      <c r="A79" s="5" t="s">
        <v>170</v>
      </c>
      <c r="B79" s="4">
        <v>18</v>
      </c>
      <c r="C79" s="11">
        <f>C48-C77-1</f>
        <v>-225858</v>
      </c>
      <c r="D79" s="23">
        <v>-444761</v>
      </c>
      <c r="E79" s="11">
        <f>E48-E77</f>
        <v>694486</v>
      </c>
      <c r="F79" s="24">
        <v>565511</v>
      </c>
    </row>
    <row r="80" spans="1:6" x14ac:dyDescent="0.25">
      <c r="A80" s="5" t="s">
        <v>171</v>
      </c>
      <c r="B80" s="4">
        <v>19</v>
      </c>
      <c r="C80" s="11"/>
      <c r="D80" s="23">
        <v>60</v>
      </c>
      <c r="E80" s="11"/>
      <c r="F80" s="24">
        <v>1689</v>
      </c>
    </row>
    <row r="81" spans="1:6" x14ac:dyDescent="0.25">
      <c r="A81" s="5" t="s">
        <v>22</v>
      </c>
      <c r="B81" s="8"/>
      <c r="C81" s="11"/>
      <c r="D81" s="23"/>
      <c r="E81" s="11"/>
      <c r="F81" s="24"/>
    </row>
    <row r="82" spans="1:6" ht="25.5" x14ac:dyDescent="0.25">
      <c r="A82" s="5" t="s">
        <v>172</v>
      </c>
      <c r="B82" s="9" t="s">
        <v>173</v>
      </c>
      <c r="C82" s="11"/>
      <c r="D82" s="23"/>
      <c r="E82" s="11"/>
      <c r="F82" s="24"/>
    </row>
    <row r="83" spans="1:6" x14ac:dyDescent="0.25">
      <c r="A83" s="6"/>
      <c r="B83" s="8"/>
      <c r="C83" s="11"/>
      <c r="D83" s="23"/>
      <c r="E83" s="11"/>
      <c r="F83" s="24"/>
    </row>
    <row r="84" spans="1:6" ht="25.5" x14ac:dyDescent="0.25">
      <c r="A84" s="5" t="s">
        <v>174</v>
      </c>
      <c r="B84" s="4">
        <v>20</v>
      </c>
      <c r="C84" s="11">
        <f>C79-C80</f>
        <v>-225858</v>
      </c>
      <c r="D84" s="23">
        <v>-444821</v>
      </c>
      <c r="E84" s="11">
        <f>E79-E80</f>
        <v>694486</v>
      </c>
      <c r="F84" s="24">
        <v>563822</v>
      </c>
    </row>
    <row r="85" spans="1:6" x14ac:dyDescent="0.25">
      <c r="A85" s="6"/>
      <c r="B85" s="8"/>
      <c r="C85" s="11"/>
      <c r="D85" s="23"/>
      <c r="E85" s="11"/>
      <c r="F85" s="24"/>
    </row>
    <row r="86" spans="1:6" x14ac:dyDescent="0.25">
      <c r="A86" s="5" t="s">
        <v>175</v>
      </c>
      <c r="B86" s="4">
        <v>21</v>
      </c>
      <c r="C86" s="11"/>
      <c r="D86" s="23">
        <v>96</v>
      </c>
      <c r="E86" s="11">
        <v>98084</v>
      </c>
      <c r="F86" s="24">
        <v>98084</v>
      </c>
    </row>
    <row r="87" spans="1:6" x14ac:dyDescent="0.25">
      <c r="A87" s="6"/>
      <c r="B87" s="8"/>
      <c r="C87" s="11"/>
      <c r="D87" s="23"/>
      <c r="E87" s="11"/>
      <c r="F87" s="24"/>
    </row>
    <row r="88" spans="1:6" ht="25.5" x14ac:dyDescent="0.25">
      <c r="A88" s="5" t="s">
        <v>176</v>
      </c>
      <c r="B88" s="4">
        <v>22</v>
      </c>
      <c r="C88" s="11">
        <f>C84-C86</f>
        <v>-225858</v>
      </c>
      <c r="D88" s="23">
        <v>-444917</v>
      </c>
      <c r="E88" s="11">
        <f>E84-E86</f>
        <v>596402</v>
      </c>
      <c r="F88" s="24">
        <v>465738</v>
      </c>
    </row>
    <row r="89" spans="1:6" x14ac:dyDescent="0.25">
      <c r="A89" s="5" t="s">
        <v>177</v>
      </c>
      <c r="B89" s="4">
        <v>23</v>
      </c>
      <c r="C89" s="11"/>
      <c r="D89" s="23"/>
      <c r="E89" s="11"/>
      <c r="F89" s="24"/>
    </row>
    <row r="90" spans="1:6" x14ac:dyDescent="0.25">
      <c r="A90" s="6"/>
      <c r="B90" s="8"/>
      <c r="C90" s="11"/>
      <c r="D90" s="23"/>
      <c r="E90" s="11"/>
      <c r="F90" s="24"/>
    </row>
    <row r="91" spans="1:6" x14ac:dyDescent="0.25">
      <c r="A91" s="5" t="s">
        <v>74</v>
      </c>
      <c r="B91" s="4">
        <v>24</v>
      </c>
      <c r="C91" s="11"/>
      <c r="D91" s="23"/>
      <c r="E91" s="11"/>
      <c r="F91" s="24"/>
    </row>
    <row r="92" spans="1:6" x14ac:dyDescent="0.25">
      <c r="A92" s="6"/>
      <c r="B92" s="8"/>
      <c r="C92" s="11"/>
      <c r="D92" s="23"/>
      <c r="E92" s="11"/>
      <c r="F92" s="24"/>
    </row>
    <row r="93" spans="1:6" x14ac:dyDescent="0.25">
      <c r="A93" s="5" t="s">
        <v>178</v>
      </c>
      <c r="B93" s="4">
        <v>25</v>
      </c>
      <c r="C93" s="11">
        <f>C88+C89-C91</f>
        <v>-225858</v>
      </c>
      <c r="D93" s="23">
        <v>-444917</v>
      </c>
      <c r="E93" s="11">
        <f>E88+E89-E91</f>
        <v>596402</v>
      </c>
      <c r="F93" s="24">
        <v>465738</v>
      </c>
    </row>
    <row r="94" spans="1:6" x14ac:dyDescent="0.25">
      <c r="A94" s="10"/>
    </row>
    <row r="95" spans="1:6" x14ac:dyDescent="0.25">
      <c r="A95" s="10" t="s">
        <v>78</v>
      </c>
    </row>
    <row r="96" spans="1:6" x14ac:dyDescent="0.25">
      <c r="A96" s="10" t="s">
        <v>79</v>
      </c>
    </row>
    <row r="97" spans="1:1" x14ac:dyDescent="0.25">
      <c r="A97" s="10" t="s">
        <v>181</v>
      </c>
    </row>
    <row r="98" spans="1:1" x14ac:dyDescent="0.25">
      <c r="A98" s="10" t="s">
        <v>184</v>
      </c>
    </row>
    <row r="99" spans="1:1" x14ac:dyDescent="0.25">
      <c r="A99" s="10" t="s">
        <v>185</v>
      </c>
    </row>
    <row r="100" spans="1:1" x14ac:dyDescent="0.25">
      <c r="A100" s="10" t="s">
        <v>179</v>
      </c>
    </row>
    <row r="101" spans="1:1" x14ac:dyDescent="0.25">
      <c r="A101" s="10" t="s">
        <v>81</v>
      </c>
    </row>
    <row r="102" spans="1:1" x14ac:dyDescent="0.25">
      <c r="A102" s="12"/>
    </row>
  </sheetData>
  <mergeCells count="11">
    <mergeCell ref="A10:F10"/>
    <mergeCell ref="A11:F11"/>
    <mergeCell ref="A12:F12"/>
    <mergeCell ref="A13:F13"/>
    <mergeCell ref="A15:F15"/>
    <mergeCell ref="A7:F7"/>
    <mergeCell ref="A1:F1"/>
    <mergeCell ref="A2:F2"/>
    <mergeCell ref="A3:F3"/>
    <mergeCell ref="A4:F4"/>
    <mergeCell ref="A5:F5"/>
  </mergeCells>
  <hyperlinks>
    <hyperlink ref="A2" r:id="rId1" display="jl:31443235.0 "/>
  </hyperlinks>
  <pageMargins left="0.70866141732283472" right="0.70866141732283472" top="0.74803149606299213" bottom="0.74803149606299213" header="0.31496062992125984" footer="0.31496062992125984"/>
  <pageSetup paperSize="9" scale="4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Бух баланс</vt:lpstr>
      <vt:lpstr>ОПиУ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Shinar Kassymbayeva</dc:creator>
  <cp:lastModifiedBy>Shinar Kassymbayeva</cp:lastModifiedBy>
  <cp:lastPrinted>2014-01-16T04:19:04Z</cp:lastPrinted>
  <dcterms:created xsi:type="dcterms:W3CDTF">2013-10-09T11:19:52Z</dcterms:created>
  <dcterms:modified xsi:type="dcterms:W3CDTF">2014-01-16T13:10:03Z</dcterms:modified>
</cp:coreProperties>
</file>