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" windowWidth="23184" windowHeight="11052"/>
  </bookViews>
  <sheets>
    <sheet name="1-форма" sheetId="7" r:id="rId1"/>
    <sheet name="2-форма" sheetId="8" r:id="rId2"/>
    <sheet name="3-форма" sheetId="6" r:id="rId3"/>
    <sheet name="4-форма" sheetId="4" r:id="rId4"/>
  </sheets>
  <definedNames>
    <definedName name="_Hlk254102507" localSheetId="1">'2-форма'!$A$66</definedName>
    <definedName name="_xlnm.Print_Area" localSheetId="2">'3-форма'!$A$1:$E$78</definedName>
    <definedName name="_xlnm.Print_Area" localSheetId="3">'4-форма'!$A$1:$E$27</definedName>
  </definedNames>
  <calcPr calcId="145621"/>
</workbook>
</file>

<file path=xl/calcChain.xml><?xml version="1.0" encoding="utf-8"?>
<calcChain xmlns="http://schemas.openxmlformats.org/spreadsheetml/2006/main">
  <c r="R11" i="4" l="1"/>
  <c r="Q11" i="4"/>
  <c r="P11" i="4"/>
  <c r="O11" i="4"/>
  <c r="N11" i="4"/>
  <c r="M11" i="4"/>
  <c r="L11" i="4"/>
  <c r="M19" i="4"/>
  <c r="N19" i="4"/>
  <c r="O19" i="4"/>
  <c r="P19" i="4"/>
  <c r="Q19" i="4"/>
  <c r="R19" i="4"/>
  <c r="L19" i="4"/>
  <c r="R20" i="4"/>
  <c r="L20" i="4"/>
  <c r="Q20" i="4"/>
  <c r="P20" i="4"/>
  <c r="O20" i="4"/>
  <c r="N20" i="4"/>
  <c r="M20" i="4"/>
  <c r="M12" i="4"/>
  <c r="N12" i="4"/>
  <c r="O12" i="4"/>
  <c r="P12" i="4"/>
  <c r="Q12" i="4"/>
  <c r="R12" i="4"/>
  <c r="L12" i="4"/>
  <c r="K9" i="4"/>
  <c r="K10" i="4"/>
  <c r="K11" i="4"/>
  <c r="K12" i="4"/>
  <c r="K13" i="4"/>
  <c r="K14" i="4"/>
  <c r="K15" i="4"/>
  <c r="K16" i="4"/>
  <c r="K17" i="4"/>
  <c r="K18" i="4"/>
  <c r="K19" i="4"/>
  <c r="K20" i="4"/>
  <c r="K8" i="4"/>
  <c r="J9" i="4"/>
  <c r="J10" i="4"/>
  <c r="J11" i="4"/>
  <c r="J12" i="4"/>
  <c r="J13" i="4"/>
  <c r="J14" i="4"/>
  <c r="J15" i="4"/>
  <c r="J16" i="4"/>
  <c r="J17" i="4"/>
  <c r="J18" i="4"/>
  <c r="J19" i="4"/>
  <c r="J20" i="4"/>
  <c r="J8" i="4"/>
  <c r="G78" i="6"/>
  <c r="I78" i="6"/>
  <c r="I72" i="6"/>
  <c r="G72" i="6"/>
  <c r="I64" i="6"/>
  <c r="G64" i="6"/>
  <c r="I44" i="6"/>
  <c r="G44" i="6"/>
  <c r="I38" i="6"/>
  <c r="G38" i="6"/>
  <c r="I27" i="6"/>
  <c r="G27" i="6"/>
  <c r="I63" i="8"/>
  <c r="G63" i="8"/>
  <c r="I57" i="8"/>
  <c r="G57" i="8"/>
  <c r="I58" i="8"/>
  <c r="G58" i="8"/>
  <c r="I52" i="8"/>
  <c r="G52" i="8"/>
  <c r="I50" i="8"/>
  <c r="G50" i="8"/>
  <c r="I39" i="8"/>
  <c r="G39" i="8"/>
  <c r="I34" i="8"/>
  <c r="G34" i="8"/>
  <c r="I32" i="8"/>
  <c r="G32" i="8"/>
  <c r="G20" i="8"/>
  <c r="I20" i="8"/>
  <c r="I16" i="8"/>
  <c r="G16" i="8"/>
  <c r="H17" i="7"/>
  <c r="J33" i="7"/>
  <c r="H33" i="7"/>
  <c r="J75" i="7"/>
  <c r="H75" i="7"/>
  <c r="J73" i="7"/>
  <c r="H73" i="7"/>
  <c r="J71" i="7"/>
  <c r="H71" i="7"/>
  <c r="J66" i="7"/>
  <c r="H66" i="7"/>
  <c r="J57" i="7"/>
  <c r="H57" i="7"/>
  <c r="J42" i="7"/>
  <c r="H42" i="7"/>
  <c r="J45" i="7"/>
  <c r="H45" i="7"/>
  <c r="J31" i="7"/>
  <c r="H31" i="7"/>
  <c r="H28" i="7"/>
  <c r="J28" i="7"/>
  <c r="J17" i="7"/>
</calcChain>
</file>

<file path=xl/sharedStrings.xml><?xml version="1.0" encoding="utf-8"?>
<sst xmlns="http://schemas.openxmlformats.org/spreadsheetml/2006/main" count="221" uniqueCount="175">
  <si>
    <t>Приме-</t>
  </si>
  <si>
    <t>чания</t>
  </si>
  <si>
    <t>2017 г.</t>
  </si>
  <si>
    <t>(неаудировано)</t>
  </si>
  <si>
    <t>31 декабря</t>
  </si>
  <si>
    <t>АКТИВЫ</t>
  </si>
  <si>
    <t xml:space="preserve">Долгосрочные активы </t>
  </si>
  <si>
    <t>Основные средства</t>
  </si>
  <si>
    <t>Нематериальные активы</t>
  </si>
  <si>
    <t>Инвестиции в совместные предприятия</t>
  </si>
  <si>
    <t xml:space="preserve">Инвестиции в ассоциированные предприятия </t>
  </si>
  <si>
    <t>Отложенные налоговые активы</t>
  </si>
  <si>
    <t>Прочие долгосрочные активы</t>
  </si>
  <si>
    <t>Итого долгосрочные активы</t>
  </si>
  <si>
    <t>Текущие активы</t>
  </si>
  <si>
    <t>Товарно-материальные запасы</t>
  </si>
  <si>
    <t>Торговая дебиторская задолженность</t>
  </si>
  <si>
    <t>НДС к возмещению</t>
  </si>
  <si>
    <t>Денежные средства и их эквиваленты</t>
  </si>
  <si>
    <t>Прочие текущие активы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</si>
  <si>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</si>
  <si>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</si>
  <si>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</si>
  <si>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</si>
  <si>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</si>
  <si>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Резерв хеджирования</t>
  </si>
  <si>
    <t>Резерв от пересчета иностранных валют</t>
  </si>
  <si>
    <t>Нераспределенная прибыль</t>
  </si>
  <si>
    <t xml:space="preserve">Капитал Акционера </t>
  </si>
  <si>
    <t xml:space="preserve">Неконтролирующие доли </t>
  </si>
  <si>
    <t>Итого капитал</t>
  </si>
  <si>
    <t>Приме-чания</t>
  </si>
  <si>
    <t>Долгосрочные обязательства</t>
  </si>
  <si>
    <t>Займы</t>
  </si>
  <si>
    <t>Обязательства по вознаграждениям работникам</t>
  </si>
  <si>
    <t xml:space="preserve">Отложенные налоговые обязательства </t>
  </si>
  <si>
    <t>Итого долгосрочные обязательства</t>
  </si>
  <si>
    <t>Текущие обязательства</t>
  </si>
  <si>
    <t xml:space="preserve">Торговая кредиторская задолженность </t>
  </si>
  <si>
    <t>Прочие налоги к уплате</t>
  </si>
  <si>
    <t xml:space="preserve"> </t>
  </si>
  <si>
    <t>Итого текущие обязательства</t>
  </si>
  <si>
    <t>Итого обязательства</t>
  </si>
  <si>
    <t>Итого капитал и обязательства</t>
  </si>
  <si>
    <t>2017 г.</t>
  </si>
  <si>
    <t>Продолжающаяся деятельность</t>
  </si>
  <si>
    <t>Доходы</t>
  </si>
  <si>
    <t>Грузовые перевозки</t>
  </si>
  <si>
    <t>Пассажирские перевозки</t>
  </si>
  <si>
    <t>Государственные субсидии</t>
  </si>
  <si>
    <t>Прочие доходы</t>
  </si>
  <si>
    <t>Итого доходы</t>
  </si>
  <si>
    <t>Себестоимость реализации</t>
  </si>
  <si>
    <t>Валовый доход</t>
  </si>
  <si>
    <t>Общие и административные расходы</t>
  </si>
  <si>
    <t>Финансовые затраты</t>
  </si>
  <si>
    <t>Финансовый доход</t>
  </si>
  <si>
    <t>Прочие прибыли и убытки</t>
  </si>
  <si>
    <t>Обесценение активов</t>
  </si>
  <si>
    <t>Прекращенная деятельность</t>
  </si>
  <si>
    <t>Прочий совокупный доход/(убыток) за период за вычетом налога на прибыль:</t>
  </si>
  <si>
    <t xml:space="preserve">Акционеру </t>
  </si>
  <si>
    <t xml:space="preserve">Неконтролирующим долям </t>
  </si>
  <si>
    <t>Акционеру</t>
  </si>
  <si>
    <t>Движение денежных средств от операционной деятельности:</t>
  </si>
  <si>
    <t>Корректировки на:</t>
  </si>
  <si>
    <t>Износ и амортизацию</t>
  </si>
  <si>
    <t>Расходы по вознаграждению работников по окончании трудовой деятельности и прочие долгосрочные вознаграждения работника</t>
  </si>
  <si>
    <t>Начисление резерва по сомнительной задолженности</t>
  </si>
  <si>
    <t>Прибыль от реализации доли в совместных предприятиях</t>
  </si>
  <si>
    <t>Изменение торговой дебиторской задолженности</t>
  </si>
  <si>
    <t>Изменение товарно-материальных запасов</t>
  </si>
  <si>
    <t>Изменение прочих текущих и долгосрочных активов (в том числе долгосрочного НДС к возмещению)</t>
  </si>
  <si>
    <t>Изменение торговой кредиторской задолженности</t>
  </si>
  <si>
    <t>Изменение обязательств по вознаграждениям работникам</t>
  </si>
  <si>
    <t>Изменение прочих долгосрочных обязательств</t>
  </si>
  <si>
    <t>Проценты полученные</t>
  </si>
  <si>
    <t>Чистое движение денежных средств от операционной деятельности</t>
  </si>
  <si>
    <t>Движение денежных средств от инвестиционной деятельности:</t>
  </si>
  <si>
    <t>Приобретение нематериальных активов</t>
  </si>
  <si>
    <t>Поступления от продажи доли в совместных предприятиях</t>
  </si>
  <si>
    <t>Инвестиции в прочие финансовые активы</t>
  </si>
  <si>
    <t>Чистое поступление денежных средств от реализации дочерних организаций и прекращенной деятельности</t>
  </si>
  <si>
    <t>Движение денежных средств от финансовой деятельности:</t>
  </si>
  <si>
    <t>-</t>
  </si>
  <si>
    <t>Получение займов</t>
  </si>
  <si>
    <t>Чистое изменение денежных средств и их эквивалентов</t>
  </si>
  <si>
    <t>Денежные средства и их эквиваленты на конец периода</t>
  </si>
  <si>
    <t>Неденежные операции:</t>
  </si>
  <si>
    <t>Резерв хеджирова-ния</t>
  </si>
  <si>
    <t>Нераспре-деленная прибыль</t>
  </si>
  <si>
    <t>Прибыль от выбытия дочерних организаций, не являющихся компонентом прекращенной деятельности</t>
  </si>
  <si>
    <t>Денежные средства, полученные от операционной деятельности</t>
  </si>
  <si>
    <t>Приобретение основных средств и авансы, оплаченные за основные средства</t>
  </si>
  <si>
    <t>Дивиденды, полученные от совместных предприятий</t>
  </si>
  <si>
    <t>Эффект изменения валютных курсов на балансы денежных средств и их эквивалентов, деноминированных в иностранной валюте</t>
  </si>
  <si>
    <t>Долгосрочные активы и активы выбывающей группы, классифицированные как предназначенные для продажи</t>
  </si>
  <si>
    <t>31 марта</t>
  </si>
  <si>
    <t>2018 г.</t>
  </si>
  <si>
    <t>Прочие долгосрочные финансовые активы</t>
  </si>
  <si>
    <t>Прочие текущие финансовые активы</t>
  </si>
  <si>
    <t>Предоплата по подоходному налогу</t>
  </si>
  <si>
    <t>Обязательства по финансовой аренде</t>
  </si>
  <si>
    <t>Прочие долгосрочные обязательства</t>
  </si>
  <si>
    <t>Прочие текущие обязательства</t>
  </si>
  <si>
    <t>Обязательства выбывающей группы, классифицированной как предназначенной для продажи</t>
  </si>
  <si>
    <t>СОКРАЩЕННЫЙ ПРОМЕЖУТОЧНЫЙ КОНСОЛИДИРОВАННЫЙ</t>
  </si>
  <si>
    <t>ОТЧЕТ О ФИНАНСОВОМ ПОЛОЖЕНИИ</t>
  </si>
  <si>
    <t xml:space="preserve">ПО СОСТОЯНИЮ НА 31 МАРТА 2018 Г. (ПРОДОЛЖЕНИЕ) </t>
  </si>
  <si>
    <t>ОТЧЕТ О ПРИБЫЛЯХ И УБЫТКАХ И ПРОЧЕМ СОВОКУПНОМ ДОХОДЕ</t>
  </si>
  <si>
    <r>
      <t xml:space="preserve">ЗА ТРИ МЕСЯЦА, ЗАКОНЧИВШИЕСЯ 31 МАРТА 2018 </t>
    </r>
    <r>
      <rPr>
        <b/>
        <sz val="9"/>
        <color theme="1"/>
        <rFont val="Arial"/>
        <family val="2"/>
        <charset val="204"/>
      </rPr>
      <t xml:space="preserve">Г. (НЕАУДИРОВАНО) </t>
    </r>
  </si>
  <si>
    <t xml:space="preserve">Три месяца, </t>
  </si>
  <si>
    <t>закончившиеся 31 марта</t>
  </si>
  <si>
    <t>2018 г.</t>
  </si>
  <si>
    <t>Доход от курсовой разницы</t>
  </si>
  <si>
    <t>Доля в убытке ассоциированных и совместных предприятий</t>
  </si>
  <si>
    <t>Прибыль от реализации долей в совместных предприятиях</t>
  </si>
  <si>
    <t>Прибыль до налогообложения</t>
  </si>
  <si>
    <t>Расходы по корпоративному подоходному налогу</t>
  </si>
  <si>
    <t>Прибыль за период от продолжающейся деятельности</t>
  </si>
  <si>
    <t xml:space="preserve">Убыток за период от прекращенной деятельности </t>
  </si>
  <si>
    <t>Прибыль за период</t>
  </si>
  <si>
    <t>Прочий совокупный доход/(убыток), подлежащий переклассификации в состав прибыли или убытка в последующих периодах:</t>
  </si>
  <si>
    <t>Доход по инструментам хеджирования денежных потоков</t>
  </si>
  <si>
    <t>Убыток, возникающий при пересчете отчетности зарубежных предприятий</t>
  </si>
  <si>
    <t>Прочий совокупный доход за период</t>
  </si>
  <si>
    <t>Итого совокупный доход за период</t>
  </si>
  <si>
    <t>Прибыль/(убыток) за период, относящаяся к:</t>
  </si>
  <si>
    <t>Совокупный доход/(убыток) за период, относящийся к:</t>
  </si>
  <si>
    <t>Прибыль на акцию от продолжающейся и прекращенной деятельности, в тенге</t>
  </si>
  <si>
    <t>Прибыль на акцию от продолжающейся деятельности, в тенге</t>
  </si>
  <si>
    <t>ОТЧЕТ О ДВИЖЕНИИ ДЕНЕЖНЫХ СРЕДСТВ</t>
  </si>
  <si>
    <r>
      <t xml:space="preserve">ЗА ТРИ МЕСЯЦА, ЗАКОНЧИВШИЕСЯ 31 МАРТА 2018 </t>
    </r>
    <r>
      <rPr>
        <b/>
        <sz val="9"/>
        <color theme="1"/>
        <rFont val="Arial"/>
        <family val="2"/>
        <charset val="204"/>
      </rPr>
      <t>Г. (НЕАУДИРОВАНО)</t>
    </r>
  </si>
  <si>
    <t>Три месяца,</t>
  </si>
  <si>
    <t xml:space="preserve">2017 г. </t>
  </si>
  <si>
    <t xml:space="preserve">Прибыль за период </t>
  </si>
  <si>
    <t>Расходы по корпоративному подоходному налогу, отраженные в прибылях и убытках, включая прекращенную деятельность</t>
  </si>
  <si>
    <t>Доля в убытках ассоциированных и совместных предприятий</t>
  </si>
  <si>
    <t>Прибыль от курсовой разницы</t>
  </si>
  <si>
    <t>Прочее</t>
  </si>
  <si>
    <r>
      <t xml:space="preserve">Операционный доход до изменений в оборотном капитале и прочих статьях </t>
    </r>
    <r>
      <rPr>
        <b/>
        <sz val="8"/>
        <color rgb="FF000000"/>
        <rFont val="Verdana"/>
        <family val="2"/>
        <charset val="204"/>
      </rPr>
      <t>баланса</t>
    </r>
  </si>
  <si>
    <t xml:space="preserve">Изменение прочих налогов к уплате </t>
  </si>
  <si>
    <t xml:space="preserve">Изменение прочих текущих обязательств </t>
  </si>
  <si>
    <t xml:space="preserve">Проценты уплаченные </t>
  </si>
  <si>
    <t xml:space="preserve">Корпоративный подоходный налог уплаченный </t>
  </si>
  <si>
    <t>Поступления от продажи прочих долгосрочных активов</t>
  </si>
  <si>
    <t>Приобретение инвестиций в ассоциированные предприяти</t>
  </si>
  <si>
    <t>Поступление от выбытия прочих финансовых активов</t>
  </si>
  <si>
    <t>Чистое движение денежных средств, использованных в</t>
  </si>
  <si>
    <t>инвестиционной деятельности</t>
  </si>
  <si>
    <t xml:space="preserve">Погашение займов  </t>
  </si>
  <si>
    <t>Чистое движение денежных средств от</t>
  </si>
  <si>
    <t>финансовой деятельности</t>
  </si>
  <si>
    <t xml:space="preserve">Денежные средства и их эквиваленты на начало периода </t>
  </si>
  <si>
    <t xml:space="preserve"> Приобретение основных средств за счет заемных средств, напрямую перечисленных банком поставщику </t>
  </si>
  <si>
    <t xml:space="preserve"> Хеджирование денежных потоков</t>
  </si>
  <si>
    <t xml:space="preserve"> Взаимозачет задолженности по железнодорожным администрациям</t>
  </si>
  <si>
    <t xml:space="preserve"> Капитализация затрат по займам</t>
  </si>
  <si>
    <t xml:space="preserve"> Корректировка до справедливой стоимости обеспечения, выданного в пользу ассоциированного предприятия</t>
  </si>
  <si>
    <t xml:space="preserve">СОКРАЩЕННЫЙ ПРОМЕЖУТОЧНЫЙ КОНСОЛИДИРОВАННЫЙ </t>
  </si>
  <si>
    <t xml:space="preserve">ОТЧЕТ ОБ ИЗМЕНЕНИЯХ КАПИТАЛА </t>
  </si>
  <si>
    <r>
      <t>ЗА</t>
    </r>
    <r>
      <rPr>
        <b/>
        <sz val="9"/>
        <color rgb="FF000000"/>
        <rFont val="Arial"/>
        <family val="2"/>
        <charset val="204"/>
      </rPr>
      <t xml:space="preserve"> ТРИ МЕСЯЦА, ЗАКОНЧИВШИЕСЯ 31 МАРТА 2018</t>
    </r>
    <r>
      <rPr>
        <b/>
        <sz val="9"/>
        <color theme="1"/>
        <rFont val="Arial"/>
        <family val="2"/>
        <charset val="204"/>
      </rPr>
      <t xml:space="preserve"> Г. (НЕАУДИРОВАНО) </t>
    </r>
  </si>
  <si>
    <t xml:space="preserve">Доля Акционера </t>
  </si>
  <si>
    <t xml:space="preserve">Неконтроли-рующие доли </t>
  </si>
  <si>
    <t xml:space="preserve">На 1 января 2017 г. </t>
  </si>
  <si>
    <t>Прибыль/(убыток)/ за период</t>
  </si>
  <si>
    <t>Прочий совокупный доход/(убыток) за период</t>
  </si>
  <si>
    <t>Итого совокупный доход/(убыток) за период</t>
  </si>
  <si>
    <t xml:space="preserve">На 31 марта 2017 г.                                    (неаудировано) </t>
  </si>
  <si>
    <t xml:space="preserve">На 1 января 2018 г. </t>
  </si>
  <si>
    <t>Эффект от применения МСФО (IFRS) 9 (Примечание 3)</t>
  </si>
  <si>
    <t xml:space="preserve">Пересчитанное сальдо на 1 января 2018 г. </t>
  </si>
  <si>
    <t>Прочий совокупный доход /(убыток) за период</t>
  </si>
  <si>
    <t>Итого совокупный доход /(убыток) за период</t>
  </si>
  <si>
    <t>На 31 марта 2018 г.                                   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</si>
</sst>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8"/>
      <color rgb="FF000000"/>
      <name val="Verdana"/>
      <family val="2"/>
      <charset val="204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8"/>
      <color rgb="FF00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90">
    <xf numFmtId="0" fontId="0" fillId="0" borderId="0" xfId="0"/>
    <xf numFmtId="0" fontId="0" fillId="0" borderId="0" xfId="0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 indent="4"/>
    </xf>
    <xf numFmtId="0" fontId="7" fillId="0" borderId="0" xfId="0" applyFont="1" applyAlignment="1">
      <alignment horizontal="left" vertical="center" wrapText="1" indent="3"/>
    </xf>
    <xf numFmtId="0" fontId="7" fillId="0" borderId="0" xfId="0" applyFont="1" applyAlignment="1">
      <alignment vertical="center" wrapText="1"/>
    </xf>
    <xf numFmtId="3" fontId="0" fillId="0" borderId="0" xfId="0" applyNumberFormat="1"/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 indent="2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 indent="4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4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 indent="2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 indent="4"/>
    </xf>
    <xf numFmtId="0" fontId="4" fillId="0" borderId="0" xfId="0" applyFont="1" applyAlignment="1">
      <alignment horizontal="left" vertical="center" wrapText="1" indent="2"/>
    </xf>
    <xf numFmtId="0" fontId="5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 indent="1"/>
    </xf>
    <xf numFmtId="0" fontId="8" fillId="0" borderId="0" xfId="0" applyFont="1" applyAlignment="1">
      <alignment vertical="center"/>
    </xf>
    <xf numFmtId="3" fontId="7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 indent="2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 indent="2"/>
    </xf>
    <xf numFmtId="3" fontId="5" fillId="0" borderId="0" xfId="0" applyNumberFormat="1" applyFont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0" fontId="6" fillId="0" borderId="0" xfId="0" applyFont="1" applyAlignment="1">
      <alignment horizontal="left" vertical="center" wrapText="1" indent="3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5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 indent="4"/>
    </xf>
    <xf numFmtId="0" fontId="7" fillId="0" borderId="2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 indent="3"/>
    </xf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horizontal="justify" vertical="center" wrapText="1"/>
    </xf>
    <xf numFmtId="3" fontId="6" fillId="0" borderId="1" xfId="0" applyNumberFormat="1" applyFont="1" applyBorder="1" applyAlignment="1">
      <alignment horizontal="justify" vertical="center" wrapText="1"/>
    </xf>
    <xf numFmtId="3" fontId="5" fillId="0" borderId="0" xfId="0" applyNumberFormat="1" applyFont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</cellXfs>
  <cellStyles count="4">
    <cellStyle name="Обычный" xfId="0" builtinId="0"/>
    <cellStyle name="Обычный 2" xfId="2"/>
    <cellStyle name="Обычный 3" xfId="1"/>
    <cellStyle name="Обычный 3 2" xfId="3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J76"/>
  <sheetViews>
    <sheetView tabSelected="1" zoomScale="85" zoomScaleNormal="85" workbookViewId="0">
      <pane xSplit="2" ySplit="6" topLeftCell="C49" activePane="bottomRight" state="frozen"/>
      <selection pane="topRight" activeCell="C1" sqref="C1"/>
      <selection pane="bottomLeft" activeCell="A7" sqref="A7"/>
      <selection pane="bottomRight" activeCell="C55" sqref="C55"/>
    </sheetView>
  </sheetViews>
  <sheetFormatPr defaultRowHeight="14.4" x14ac:dyDescent="0.3"/>
  <cols>
    <col min="1" max="1" width="36.88671875" customWidth="1"/>
    <col min="3" max="3" width="18.21875" customWidth="1"/>
    <col min="5" max="5" width="15.6640625" customWidth="1"/>
  </cols>
  <sheetData>
    <row r="1" spans="1:5" x14ac:dyDescent="0.3">
      <c r="A1" s="27" t="s">
        <v>106</v>
      </c>
    </row>
    <row r="2" spans="1:5" x14ac:dyDescent="0.3">
      <c r="A2" s="27" t="s">
        <v>107</v>
      </c>
    </row>
    <row r="3" spans="1:5" x14ac:dyDescent="0.3">
      <c r="A3" s="27" t="s">
        <v>108</v>
      </c>
    </row>
    <row r="4" spans="1:5" x14ac:dyDescent="0.3">
      <c r="A4" s="16"/>
      <c r="B4" s="9" t="s">
        <v>0</v>
      </c>
      <c r="C4" s="9" t="s">
        <v>97</v>
      </c>
      <c r="D4" s="16"/>
      <c r="E4" s="9" t="s">
        <v>4</v>
      </c>
    </row>
    <row r="5" spans="1:5" x14ac:dyDescent="0.3">
      <c r="A5" s="16"/>
      <c r="B5" s="9" t="s">
        <v>1</v>
      </c>
      <c r="C5" s="9" t="s">
        <v>98</v>
      </c>
      <c r="D5" s="16"/>
      <c r="E5" s="9" t="s">
        <v>2</v>
      </c>
    </row>
    <row r="6" spans="1:5" ht="15" thickBot="1" x14ac:dyDescent="0.35">
      <c r="A6" s="16"/>
      <c r="B6" s="1"/>
      <c r="C6" s="2" t="s">
        <v>3</v>
      </c>
      <c r="D6" s="16"/>
      <c r="E6" s="2"/>
    </row>
    <row r="7" spans="1:5" x14ac:dyDescent="0.3">
      <c r="A7" s="22" t="s">
        <v>5</v>
      </c>
      <c r="B7" s="11"/>
      <c r="C7" s="11"/>
      <c r="D7" s="11"/>
      <c r="E7" s="11"/>
    </row>
    <row r="8" spans="1:5" x14ac:dyDescent="0.3">
      <c r="A8" s="22" t="s">
        <v>6</v>
      </c>
      <c r="B8" s="11"/>
      <c r="C8" s="11"/>
      <c r="D8" s="11"/>
      <c r="E8" s="11"/>
    </row>
    <row r="9" spans="1:5" x14ac:dyDescent="0.3">
      <c r="A9" s="3" t="s">
        <v>7</v>
      </c>
      <c r="B9" s="14">
        <v>7</v>
      </c>
      <c r="C9" s="28">
        <v>2655345</v>
      </c>
      <c r="D9" s="28"/>
      <c r="E9" s="29">
        <v>2654457</v>
      </c>
    </row>
    <row r="10" spans="1:5" x14ac:dyDescent="0.3">
      <c r="A10" s="3" t="s">
        <v>8</v>
      </c>
      <c r="B10" s="14"/>
      <c r="C10" s="28">
        <v>14593</v>
      </c>
      <c r="D10" s="28"/>
      <c r="E10" s="29">
        <v>14177</v>
      </c>
    </row>
    <row r="11" spans="1:5" x14ac:dyDescent="0.3">
      <c r="A11" s="3" t="s">
        <v>9</v>
      </c>
      <c r="B11" s="14">
        <v>8</v>
      </c>
      <c r="C11" s="28">
        <v>13874</v>
      </c>
      <c r="D11" s="28"/>
      <c r="E11" s="29">
        <v>15866</v>
      </c>
    </row>
    <row r="12" spans="1:5" ht="20.399999999999999" x14ac:dyDescent="0.3">
      <c r="A12" s="3" t="s">
        <v>10</v>
      </c>
      <c r="B12" s="14">
        <v>8</v>
      </c>
      <c r="C12" s="28">
        <v>11797</v>
      </c>
      <c r="D12" s="28"/>
      <c r="E12" s="29">
        <v>11538</v>
      </c>
    </row>
    <row r="13" spans="1:5" x14ac:dyDescent="0.3">
      <c r="A13" s="3" t="s">
        <v>11</v>
      </c>
      <c r="B13" s="14"/>
      <c r="C13" s="28">
        <v>6637</v>
      </c>
      <c r="D13" s="28"/>
      <c r="E13" s="29">
        <v>5953</v>
      </c>
    </row>
    <row r="14" spans="1:5" ht="20.399999999999999" x14ac:dyDescent="0.3">
      <c r="A14" s="3" t="s">
        <v>99</v>
      </c>
      <c r="B14" s="14">
        <v>9</v>
      </c>
      <c r="C14" s="28">
        <v>2187</v>
      </c>
      <c r="D14" s="28"/>
      <c r="E14" s="29">
        <v>2326</v>
      </c>
    </row>
    <row r="15" spans="1:5" ht="15" thickBot="1" x14ac:dyDescent="0.35">
      <c r="A15" s="3" t="s">
        <v>12</v>
      </c>
      <c r="B15" s="14">
        <v>10</v>
      </c>
      <c r="C15" s="28">
        <v>118700</v>
      </c>
      <c r="D15" s="28"/>
      <c r="E15" s="29">
        <v>89137</v>
      </c>
    </row>
    <row r="16" spans="1:5" x14ac:dyDescent="0.3">
      <c r="A16" s="4"/>
      <c r="B16" s="14"/>
      <c r="C16" s="30"/>
      <c r="D16" s="28"/>
      <c r="E16" s="30"/>
    </row>
    <row r="17" spans="1:10" ht="15" thickBot="1" x14ac:dyDescent="0.35">
      <c r="A17" s="22" t="s">
        <v>13</v>
      </c>
      <c r="B17" s="9"/>
      <c r="C17" s="31">
        <v>2823133</v>
      </c>
      <c r="D17" s="32"/>
      <c r="E17" s="33">
        <v>2793454</v>
      </c>
      <c r="H17" s="6">
        <f>SUM(C9:C15)-C17</f>
        <v>0</v>
      </c>
      <c r="I17" s="6"/>
      <c r="J17" s="6">
        <f>SUM(E9:E15)-E17</f>
        <v>0</v>
      </c>
    </row>
    <row r="18" spans="1:10" x14ac:dyDescent="0.3">
      <c r="A18" s="5"/>
      <c r="B18" s="14"/>
      <c r="C18" s="28"/>
      <c r="D18" s="28"/>
      <c r="E18" s="28"/>
    </row>
    <row r="19" spans="1:10" x14ac:dyDescent="0.3">
      <c r="A19" s="22" t="s">
        <v>14</v>
      </c>
      <c r="B19" s="14"/>
      <c r="C19" s="28"/>
      <c r="D19" s="28"/>
      <c r="E19" s="28"/>
    </row>
    <row r="20" spans="1:10" x14ac:dyDescent="0.3">
      <c r="A20" s="3" t="s">
        <v>18</v>
      </c>
      <c r="B20" s="14">
        <v>11</v>
      </c>
      <c r="C20" s="28">
        <v>59399</v>
      </c>
      <c r="D20" s="28"/>
      <c r="E20" s="29">
        <v>63489</v>
      </c>
    </row>
    <row r="21" spans="1:10" x14ac:dyDescent="0.3">
      <c r="A21" s="3" t="s">
        <v>17</v>
      </c>
      <c r="B21" s="14"/>
      <c r="C21" s="28">
        <v>26547</v>
      </c>
      <c r="D21" s="28"/>
      <c r="E21" s="28">
        <v>30353</v>
      </c>
    </row>
    <row r="22" spans="1:10" x14ac:dyDescent="0.3">
      <c r="A22" s="3" t="s">
        <v>100</v>
      </c>
      <c r="B22" s="14">
        <v>9</v>
      </c>
      <c r="C22" s="28">
        <v>779</v>
      </c>
      <c r="D22" s="28"/>
      <c r="E22" s="29">
        <v>37129</v>
      </c>
    </row>
    <row r="23" spans="1:10" x14ac:dyDescent="0.3">
      <c r="A23" s="3" t="s">
        <v>15</v>
      </c>
      <c r="B23" s="14">
        <v>12</v>
      </c>
      <c r="C23" s="28">
        <v>31228</v>
      </c>
      <c r="D23" s="28"/>
      <c r="E23" s="29">
        <v>30317</v>
      </c>
    </row>
    <row r="24" spans="1:10" x14ac:dyDescent="0.3">
      <c r="A24" s="3" t="s">
        <v>16</v>
      </c>
      <c r="B24" s="14">
        <v>13</v>
      </c>
      <c r="C24" s="28">
        <v>33060</v>
      </c>
      <c r="D24" s="28"/>
      <c r="E24" s="29">
        <v>22096</v>
      </c>
    </row>
    <row r="25" spans="1:10" x14ac:dyDescent="0.3">
      <c r="A25" s="3" t="s">
        <v>101</v>
      </c>
      <c r="B25" s="14"/>
      <c r="C25" s="28">
        <v>1538</v>
      </c>
      <c r="D25" s="28"/>
      <c r="E25" s="29">
        <v>1849</v>
      </c>
    </row>
    <row r="26" spans="1:10" ht="15" thickBot="1" x14ac:dyDescent="0.35">
      <c r="A26" s="3" t="s">
        <v>19</v>
      </c>
      <c r="B26" s="14">
        <v>14</v>
      </c>
      <c r="C26" s="28">
        <v>53972</v>
      </c>
      <c r="D26" s="28"/>
      <c r="E26" s="29">
        <v>51378</v>
      </c>
    </row>
    <row r="27" spans="1:10" x14ac:dyDescent="0.3">
      <c r="A27" s="10"/>
      <c r="B27" s="14"/>
      <c r="C27" s="30"/>
      <c r="D27" s="28"/>
      <c r="E27" s="30"/>
    </row>
    <row r="28" spans="1:10" x14ac:dyDescent="0.3">
      <c r="A28" s="10"/>
      <c r="B28" s="14"/>
      <c r="C28" s="28">
        <v>206523</v>
      </c>
      <c r="D28" s="28"/>
      <c r="E28" s="29">
        <v>236611</v>
      </c>
      <c r="H28" s="6">
        <f>SUM(C20:C26)-C28</f>
        <v>0</v>
      </c>
      <c r="I28" s="6"/>
      <c r="J28" s="6">
        <f>SUM(E20:E26)-E28</f>
        <v>0</v>
      </c>
    </row>
    <row r="29" spans="1:10" ht="41.4" thickBot="1" x14ac:dyDescent="0.35">
      <c r="A29" s="3" t="s">
        <v>96</v>
      </c>
      <c r="B29" s="14">
        <v>15</v>
      </c>
      <c r="C29" s="34">
        <v>128408</v>
      </c>
      <c r="D29" s="28"/>
      <c r="E29" s="35">
        <v>120866</v>
      </c>
    </row>
    <row r="30" spans="1:10" x14ac:dyDescent="0.3">
      <c r="A30" s="24" t="s">
        <v>20</v>
      </c>
      <c r="B30" s="16"/>
      <c r="C30" s="32"/>
      <c r="D30" s="36"/>
      <c r="E30" s="52"/>
    </row>
    <row r="31" spans="1:10" ht="15" thickBot="1" x14ac:dyDescent="0.35">
      <c r="A31" s="24"/>
      <c r="B31" s="16"/>
      <c r="C31" s="31">
        <v>334931</v>
      </c>
      <c r="D31" s="36"/>
      <c r="E31" s="53">
        <v>357477</v>
      </c>
      <c r="H31" s="6">
        <f>SUM(C28:C29)-C31</f>
        <v>0</v>
      </c>
      <c r="I31" s="6"/>
      <c r="J31" s="6">
        <f>SUM(E28:E29)-E31</f>
        <v>0</v>
      </c>
    </row>
    <row r="32" spans="1:10" x14ac:dyDescent="0.3">
      <c r="A32" s="10"/>
      <c r="B32" s="14"/>
      <c r="C32" s="32"/>
      <c r="D32" s="32"/>
      <c r="E32" s="32"/>
    </row>
    <row r="33" spans="1:10" ht="15" thickBot="1" x14ac:dyDescent="0.35">
      <c r="A33" s="22" t="s">
        <v>21</v>
      </c>
      <c r="B33" s="14"/>
      <c r="C33" s="39">
        <v>3158064</v>
      </c>
      <c r="D33" s="32"/>
      <c r="E33" s="40">
        <v>3150931</v>
      </c>
      <c r="H33" s="6">
        <f>C33-C31-C17</f>
        <v>0</v>
      </c>
      <c r="J33" s="6">
        <f>E33-E31-E17</f>
        <v>0</v>
      </c>
    </row>
    <row r="34" spans="1:10" ht="15" thickTop="1" x14ac:dyDescent="0.3">
      <c r="A34" s="11"/>
      <c r="B34" s="14"/>
      <c r="C34" s="28"/>
      <c r="D34" s="28"/>
      <c r="E34" s="28"/>
    </row>
    <row r="35" spans="1:10" x14ac:dyDescent="0.3">
      <c r="A35" s="22" t="s">
        <v>22</v>
      </c>
      <c r="B35" s="14"/>
      <c r="C35" s="28"/>
      <c r="D35" s="28"/>
      <c r="E35" s="28"/>
    </row>
    <row r="36" spans="1:10" x14ac:dyDescent="0.3">
      <c r="A36" s="22" t="s">
        <v>23</v>
      </c>
      <c r="B36" s="14"/>
      <c r="C36" s="28"/>
      <c r="D36" s="28"/>
      <c r="E36" s="28"/>
    </row>
    <row r="37" spans="1:10" x14ac:dyDescent="0.3">
      <c r="A37" s="3" t="s">
        <v>24</v>
      </c>
      <c r="B37" s="14">
        <v>16</v>
      </c>
      <c r="C37" s="28">
        <v>1062635</v>
      </c>
      <c r="D37" s="28"/>
      <c r="E37" s="29">
        <v>1062635</v>
      </c>
    </row>
    <row r="38" spans="1:10" x14ac:dyDescent="0.3">
      <c r="A38" s="3" t="s">
        <v>25</v>
      </c>
      <c r="B38" s="14">
        <v>16</v>
      </c>
      <c r="C38" s="28">
        <v>-40587</v>
      </c>
      <c r="D38" s="28"/>
      <c r="E38" s="29">
        <v>-42553</v>
      </c>
    </row>
    <row r="39" spans="1:10" ht="20.399999999999999" x14ac:dyDescent="0.3">
      <c r="A39" s="3" t="s">
        <v>26</v>
      </c>
      <c r="B39" s="14">
        <v>16</v>
      </c>
      <c r="C39" s="28">
        <v>4829</v>
      </c>
      <c r="D39" s="28"/>
      <c r="E39" s="29">
        <v>4843</v>
      </c>
    </row>
    <row r="40" spans="1:10" ht="15" thickBot="1" x14ac:dyDescent="0.35">
      <c r="A40" s="3" t="s">
        <v>27</v>
      </c>
      <c r="B40" s="14"/>
      <c r="C40" s="34">
        <v>218187</v>
      </c>
      <c r="D40" s="28"/>
      <c r="E40" s="35">
        <v>206749</v>
      </c>
    </row>
    <row r="41" spans="1:10" x14ac:dyDescent="0.3">
      <c r="A41" s="3"/>
      <c r="B41" s="14"/>
      <c r="C41" s="28"/>
      <c r="D41" s="28"/>
      <c r="E41" s="28"/>
    </row>
    <row r="42" spans="1:10" x14ac:dyDescent="0.3">
      <c r="A42" s="3" t="s">
        <v>28</v>
      </c>
      <c r="B42" s="14"/>
      <c r="C42" s="28">
        <v>1245064</v>
      </c>
      <c r="D42" s="28"/>
      <c r="E42" s="29">
        <v>1231674</v>
      </c>
      <c r="H42" s="6">
        <f>SUM(C37:C40)-C42</f>
        <v>0</v>
      </c>
      <c r="J42" s="6">
        <f>SUM(E37:E40)-E42</f>
        <v>0</v>
      </c>
    </row>
    <row r="43" spans="1:10" ht="15" thickBot="1" x14ac:dyDescent="0.35">
      <c r="A43" s="3" t="s">
        <v>29</v>
      </c>
      <c r="B43" s="14"/>
      <c r="C43" s="34">
        <v>26997</v>
      </c>
      <c r="D43" s="28"/>
      <c r="E43" s="35">
        <v>26955</v>
      </c>
    </row>
    <row r="44" spans="1:10" x14ac:dyDescent="0.3">
      <c r="A44" s="13"/>
      <c r="B44" s="14"/>
      <c r="C44" s="28"/>
      <c r="D44" s="28"/>
      <c r="E44" s="41"/>
    </row>
    <row r="45" spans="1:10" ht="15" thickBot="1" x14ac:dyDescent="0.35">
      <c r="A45" s="13" t="s">
        <v>30</v>
      </c>
      <c r="B45" s="14"/>
      <c r="C45" s="31">
        <v>1272061</v>
      </c>
      <c r="D45" s="32"/>
      <c r="E45" s="33">
        <v>1258629</v>
      </c>
      <c r="H45" s="6">
        <f>SUM(C42:C43)-C45</f>
        <v>0</v>
      </c>
      <c r="J45" s="6">
        <f>SUM(E42:E43)-E45</f>
        <v>0</v>
      </c>
    </row>
    <row r="46" spans="1:10" x14ac:dyDescent="0.3">
      <c r="A46" s="10"/>
      <c r="B46" s="14"/>
      <c r="C46" s="28"/>
      <c r="D46" s="28"/>
      <c r="E46" s="28"/>
    </row>
    <row r="47" spans="1:10" x14ac:dyDescent="0.3">
      <c r="A47" s="17"/>
      <c r="B47" s="16" t="s">
        <v>31</v>
      </c>
      <c r="C47" s="7" t="s">
        <v>97</v>
      </c>
      <c r="D47" s="42"/>
      <c r="E47" s="7" t="s">
        <v>4</v>
      </c>
    </row>
    <row r="48" spans="1:10" x14ac:dyDescent="0.3">
      <c r="A48" s="17"/>
      <c r="B48" s="16"/>
      <c r="C48" s="7" t="s">
        <v>98</v>
      </c>
      <c r="D48" s="42"/>
      <c r="E48" s="7" t="s">
        <v>2</v>
      </c>
    </row>
    <row r="49" spans="1:10" ht="15" thickBot="1" x14ac:dyDescent="0.35">
      <c r="A49" s="17"/>
      <c r="B49" s="16"/>
      <c r="C49" s="43" t="s">
        <v>3</v>
      </c>
      <c r="D49" s="42"/>
      <c r="E49" s="43"/>
    </row>
    <row r="50" spans="1:10" x14ac:dyDescent="0.3">
      <c r="A50" s="26" t="s">
        <v>32</v>
      </c>
      <c r="B50" s="14"/>
      <c r="C50" s="41"/>
      <c r="D50" s="41"/>
      <c r="E50" s="41"/>
    </row>
    <row r="51" spans="1:10" x14ac:dyDescent="0.3">
      <c r="A51" s="10" t="s">
        <v>33</v>
      </c>
      <c r="B51" s="14">
        <v>17</v>
      </c>
      <c r="C51" s="28">
        <v>1131348</v>
      </c>
      <c r="D51" s="28"/>
      <c r="E51" s="29">
        <v>1170969</v>
      </c>
    </row>
    <row r="52" spans="1:10" x14ac:dyDescent="0.3">
      <c r="A52" s="10" t="s">
        <v>35</v>
      </c>
      <c r="B52" s="14"/>
      <c r="C52" s="28">
        <v>234737</v>
      </c>
      <c r="D52" s="28"/>
      <c r="E52" s="29">
        <v>226975</v>
      </c>
    </row>
    <row r="53" spans="1:10" ht="20.399999999999999" x14ac:dyDescent="0.3">
      <c r="A53" s="10" t="s">
        <v>34</v>
      </c>
      <c r="B53" s="14"/>
      <c r="C53" s="28">
        <v>28513</v>
      </c>
      <c r="D53" s="28"/>
      <c r="E53" s="29">
        <v>28380</v>
      </c>
    </row>
    <row r="54" spans="1:10" x14ac:dyDescent="0.3">
      <c r="A54" s="10" t="s">
        <v>102</v>
      </c>
      <c r="B54" s="14">
        <v>18</v>
      </c>
      <c r="C54" s="28">
        <v>16518</v>
      </c>
      <c r="D54" s="28"/>
      <c r="E54" s="29">
        <v>13750</v>
      </c>
    </row>
    <row r="55" spans="1:10" ht="15" thickBot="1" x14ac:dyDescent="0.35">
      <c r="A55" s="10" t="s">
        <v>103</v>
      </c>
      <c r="B55" s="14">
        <v>20</v>
      </c>
      <c r="C55" s="28">
        <v>9185</v>
      </c>
      <c r="D55" s="28"/>
      <c r="E55" s="29">
        <v>4194</v>
      </c>
    </row>
    <row r="56" spans="1:10" x14ac:dyDescent="0.3">
      <c r="A56" s="5"/>
      <c r="B56" s="14"/>
      <c r="C56" s="30"/>
      <c r="D56" s="28"/>
      <c r="E56" s="30"/>
    </row>
    <row r="57" spans="1:10" ht="15" thickBot="1" x14ac:dyDescent="0.35">
      <c r="A57" s="26" t="s">
        <v>36</v>
      </c>
      <c r="B57" s="9"/>
      <c r="C57" s="31">
        <v>1420301</v>
      </c>
      <c r="D57" s="32"/>
      <c r="E57" s="33">
        <v>1444268</v>
      </c>
      <c r="H57" s="6">
        <f>SUM(C51:C55)-C57</f>
        <v>0</v>
      </c>
      <c r="J57" s="6">
        <f>SUM(E51:E55)-E57</f>
        <v>0</v>
      </c>
    </row>
    <row r="58" spans="1:10" x14ac:dyDescent="0.3">
      <c r="A58" s="12"/>
      <c r="B58" s="14"/>
      <c r="C58" s="28"/>
      <c r="D58" s="28"/>
      <c r="E58" s="28"/>
    </row>
    <row r="59" spans="1:10" x14ac:dyDescent="0.3">
      <c r="A59" s="26" t="s">
        <v>37</v>
      </c>
      <c r="B59" s="14"/>
      <c r="C59" s="28"/>
      <c r="D59" s="28"/>
      <c r="E59" s="28"/>
    </row>
    <row r="60" spans="1:10" x14ac:dyDescent="0.3">
      <c r="A60" s="10" t="s">
        <v>33</v>
      </c>
      <c r="B60" s="14">
        <v>17</v>
      </c>
      <c r="C60" s="28">
        <v>91095</v>
      </c>
      <c r="D60" s="28"/>
      <c r="E60" s="29">
        <v>93751</v>
      </c>
    </row>
    <row r="61" spans="1:10" x14ac:dyDescent="0.3">
      <c r="A61" s="10" t="s">
        <v>38</v>
      </c>
      <c r="B61" s="14">
        <v>19</v>
      </c>
      <c r="C61" s="28">
        <v>120827</v>
      </c>
      <c r="D61" s="28"/>
      <c r="E61" s="29">
        <v>113564</v>
      </c>
    </row>
    <row r="62" spans="1:10" x14ac:dyDescent="0.3">
      <c r="A62" s="10" t="s">
        <v>39</v>
      </c>
      <c r="B62" s="14"/>
      <c r="C62" s="28">
        <v>10754</v>
      </c>
      <c r="D62" s="28"/>
      <c r="E62" s="29">
        <v>10411</v>
      </c>
    </row>
    <row r="63" spans="1:10" ht="20.399999999999999" x14ac:dyDescent="0.3">
      <c r="A63" s="10" t="s">
        <v>34</v>
      </c>
      <c r="B63" s="14"/>
      <c r="C63" s="28">
        <v>2850</v>
      </c>
      <c r="D63" s="28"/>
      <c r="E63" s="29">
        <v>2858</v>
      </c>
    </row>
    <row r="64" spans="1:10" x14ac:dyDescent="0.3">
      <c r="A64" s="10" t="s">
        <v>102</v>
      </c>
      <c r="B64" s="14">
        <v>18</v>
      </c>
      <c r="C64" s="28">
        <v>1247</v>
      </c>
      <c r="D64" s="28"/>
      <c r="E64" s="29">
        <v>1135</v>
      </c>
    </row>
    <row r="65" spans="1:10" ht="15" thickBot="1" x14ac:dyDescent="0.35">
      <c r="A65" s="10" t="s">
        <v>104</v>
      </c>
      <c r="B65" s="14">
        <v>20</v>
      </c>
      <c r="C65" s="28">
        <v>150480</v>
      </c>
      <c r="D65" s="28"/>
      <c r="E65" s="28">
        <v>139808</v>
      </c>
    </row>
    <row r="66" spans="1:10" x14ac:dyDescent="0.3">
      <c r="A66" s="18"/>
      <c r="B66" s="19"/>
      <c r="C66" s="44">
        <v>377253</v>
      </c>
      <c r="D66" s="45" t="s">
        <v>40</v>
      </c>
      <c r="E66" s="44">
        <v>361527</v>
      </c>
      <c r="H66" s="6">
        <f>SUM(C60:C65)-C66</f>
        <v>0</v>
      </c>
      <c r="J66" s="6">
        <f>SUM(E60:E65)-E66</f>
        <v>0</v>
      </c>
    </row>
    <row r="67" spans="1:10" x14ac:dyDescent="0.3">
      <c r="A67" s="18"/>
      <c r="B67" s="19"/>
      <c r="C67" s="46"/>
      <c r="D67" s="45"/>
      <c r="E67" s="46"/>
    </row>
    <row r="68" spans="1:10" ht="15.6" customHeight="1" x14ac:dyDescent="0.3">
      <c r="A68" s="20" t="s">
        <v>105</v>
      </c>
      <c r="B68" s="14"/>
      <c r="C68" s="45">
        <v>88449</v>
      </c>
      <c r="D68" s="45"/>
      <c r="E68" s="45">
        <v>86507</v>
      </c>
    </row>
    <row r="69" spans="1:10" ht="15" thickBot="1" x14ac:dyDescent="0.35">
      <c r="A69" s="20"/>
      <c r="B69" s="14">
        <v>15</v>
      </c>
      <c r="C69" s="47"/>
      <c r="D69" s="45"/>
      <c r="E69" s="47"/>
    </row>
    <row r="70" spans="1:10" x14ac:dyDescent="0.3">
      <c r="A70" s="26"/>
      <c r="B70" s="16"/>
      <c r="C70" s="48">
        <v>465702</v>
      </c>
      <c r="D70" s="36"/>
      <c r="E70" s="37">
        <v>448034</v>
      </c>
    </row>
    <row r="71" spans="1:10" ht="15" thickBot="1" x14ac:dyDescent="0.35">
      <c r="A71" s="26" t="s">
        <v>41</v>
      </c>
      <c r="B71" s="16"/>
      <c r="C71" s="49"/>
      <c r="D71" s="36"/>
      <c r="E71" s="38"/>
      <c r="H71" s="6">
        <f>SUM(C66:C69)-C70</f>
        <v>0</v>
      </c>
      <c r="J71" s="6">
        <f>SUM(E66:E69)-E70</f>
        <v>0</v>
      </c>
    </row>
    <row r="72" spans="1:10" x14ac:dyDescent="0.3">
      <c r="A72" s="11"/>
      <c r="B72" s="16"/>
      <c r="C72" s="32"/>
      <c r="D72" s="36"/>
      <c r="E72" s="52"/>
    </row>
    <row r="73" spans="1:10" ht="15" thickBot="1" x14ac:dyDescent="0.35">
      <c r="A73" s="26" t="s">
        <v>42</v>
      </c>
      <c r="B73" s="16"/>
      <c r="C73" s="31">
        <v>1886003</v>
      </c>
      <c r="D73" s="36"/>
      <c r="E73" s="53">
        <v>1892302</v>
      </c>
      <c r="H73" s="6">
        <f>C57+C70-C73</f>
        <v>0</v>
      </c>
      <c r="J73" s="6">
        <f>E57+E70-E73</f>
        <v>0</v>
      </c>
    </row>
    <row r="74" spans="1:10" x14ac:dyDescent="0.3">
      <c r="A74" s="26"/>
      <c r="B74" s="16"/>
      <c r="C74" s="48">
        <v>3158064</v>
      </c>
      <c r="D74" s="36"/>
      <c r="E74" s="48">
        <v>3150931</v>
      </c>
    </row>
    <row r="75" spans="1:10" ht="15" thickBot="1" x14ac:dyDescent="0.35">
      <c r="A75" s="26" t="s">
        <v>43</v>
      </c>
      <c r="B75" s="16"/>
      <c r="C75" s="50"/>
      <c r="D75" s="36"/>
      <c r="E75" s="50"/>
      <c r="H75" s="6">
        <f>C74-C73-C45</f>
        <v>0</v>
      </c>
      <c r="J75" s="6">
        <f>E74-E73-E45</f>
        <v>0</v>
      </c>
    </row>
    <row r="76" spans="1:10" ht="15" thickTop="1" x14ac:dyDescent="0.3">
      <c r="A76" s="26"/>
      <c r="B76" s="9"/>
      <c r="C76" s="23"/>
      <c r="D76" s="5"/>
      <c r="E76" s="23"/>
    </row>
  </sheetData>
  <mergeCells count="27">
    <mergeCell ref="A47:A49"/>
    <mergeCell ref="B47:B49"/>
    <mergeCell ref="D47:D49"/>
    <mergeCell ref="A66:A67"/>
    <mergeCell ref="B66:B67"/>
    <mergeCell ref="C66:C67"/>
    <mergeCell ref="D66:D67"/>
    <mergeCell ref="E66:E67"/>
    <mergeCell ref="B74:B75"/>
    <mergeCell ref="C74:C75"/>
    <mergeCell ref="D74:D75"/>
    <mergeCell ref="E74:E75"/>
    <mergeCell ref="B70:B71"/>
    <mergeCell ref="C70:C71"/>
    <mergeCell ref="D70:D71"/>
    <mergeCell ref="E70:E71"/>
    <mergeCell ref="B72:B73"/>
    <mergeCell ref="D72:D73"/>
    <mergeCell ref="A68:A69"/>
    <mergeCell ref="C68:C69"/>
    <mergeCell ref="D68:D69"/>
    <mergeCell ref="E68:E69"/>
    <mergeCell ref="A4:A6"/>
    <mergeCell ref="D4:D6"/>
    <mergeCell ref="A30:A31"/>
    <mergeCell ref="B30:B31"/>
    <mergeCell ref="D30:D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I65"/>
  <sheetViews>
    <sheetView topLeftCell="A38" zoomScale="70" zoomScaleNormal="70" workbookViewId="0">
      <selection activeCell="C51" sqref="C51:C52"/>
    </sheetView>
  </sheetViews>
  <sheetFormatPr defaultRowHeight="14.4" x14ac:dyDescent="0.3"/>
  <cols>
    <col min="1" max="1" width="79.33203125" customWidth="1"/>
  </cols>
  <sheetData>
    <row r="1" spans="1:9" x14ac:dyDescent="0.3">
      <c r="A1" s="27" t="s">
        <v>106</v>
      </c>
    </row>
    <row r="2" spans="1:9" x14ac:dyDescent="0.3">
      <c r="A2" s="27" t="s">
        <v>109</v>
      </c>
    </row>
    <row r="3" spans="1:9" x14ac:dyDescent="0.3">
      <c r="A3" s="54" t="s">
        <v>110</v>
      </c>
    </row>
    <row r="5" spans="1:9" x14ac:dyDescent="0.3">
      <c r="A5" s="17"/>
      <c r="B5" s="9"/>
      <c r="C5" s="59"/>
      <c r="D5" s="59"/>
      <c r="E5" s="59"/>
    </row>
    <row r="6" spans="1:9" ht="20.399999999999999" x14ac:dyDescent="0.3">
      <c r="A6" s="17"/>
      <c r="B6" s="9" t="s">
        <v>31</v>
      </c>
      <c r="C6" s="59" t="s">
        <v>111</v>
      </c>
      <c r="D6" s="59"/>
      <c r="E6" s="59"/>
    </row>
    <row r="7" spans="1:9" ht="15" thickBot="1" x14ac:dyDescent="0.35">
      <c r="A7" s="17"/>
      <c r="B7" s="1"/>
      <c r="C7" s="60" t="s">
        <v>112</v>
      </c>
      <c r="D7" s="60"/>
      <c r="E7" s="60"/>
    </row>
    <row r="8" spans="1:9" ht="15" thickBot="1" x14ac:dyDescent="0.35">
      <c r="A8" s="11"/>
      <c r="B8" s="14"/>
      <c r="C8" s="2" t="s">
        <v>113</v>
      </c>
      <c r="D8" s="55"/>
      <c r="E8" s="56" t="s">
        <v>44</v>
      </c>
    </row>
    <row r="9" spans="1:9" x14ac:dyDescent="0.3">
      <c r="A9" s="11" t="s">
        <v>45</v>
      </c>
      <c r="B9" s="14"/>
      <c r="C9" s="23"/>
      <c r="D9" s="23"/>
      <c r="E9" s="23"/>
    </row>
    <row r="10" spans="1:9" x14ac:dyDescent="0.3">
      <c r="A10" s="11" t="s">
        <v>46</v>
      </c>
      <c r="B10" s="14"/>
      <c r="C10" s="23"/>
      <c r="D10" s="23"/>
      <c r="E10" s="23"/>
    </row>
    <row r="11" spans="1:9" x14ac:dyDescent="0.3">
      <c r="A11" s="57" t="s">
        <v>47</v>
      </c>
      <c r="B11" s="14"/>
      <c r="C11" s="29">
        <v>206354</v>
      </c>
      <c r="D11" s="28"/>
      <c r="E11" s="29">
        <v>169118</v>
      </c>
    </row>
    <row r="12" spans="1:9" x14ac:dyDescent="0.3">
      <c r="A12" s="57" t="s">
        <v>48</v>
      </c>
      <c r="B12" s="14"/>
      <c r="C12" s="29">
        <v>17743</v>
      </c>
      <c r="D12" s="28"/>
      <c r="E12" s="29">
        <v>17763</v>
      </c>
    </row>
    <row r="13" spans="1:9" x14ac:dyDescent="0.3">
      <c r="A13" s="57" t="s">
        <v>49</v>
      </c>
      <c r="B13" s="14"/>
      <c r="C13" s="29">
        <v>4199</v>
      </c>
      <c r="D13" s="28"/>
      <c r="E13" s="29">
        <v>3747</v>
      </c>
    </row>
    <row r="14" spans="1:9" ht="15" thickBot="1" x14ac:dyDescent="0.35">
      <c r="A14" s="57" t="s">
        <v>50</v>
      </c>
      <c r="B14" s="14"/>
      <c r="C14" s="35">
        <v>7808</v>
      </c>
      <c r="D14" s="28"/>
      <c r="E14" s="35">
        <v>9016</v>
      </c>
    </row>
    <row r="15" spans="1:9" x14ac:dyDescent="0.3">
      <c r="A15" s="57"/>
      <c r="B15" s="14"/>
      <c r="C15" s="28"/>
      <c r="D15" s="28"/>
      <c r="E15" s="28"/>
    </row>
    <row r="16" spans="1:9" x14ac:dyDescent="0.3">
      <c r="A16" s="11" t="s">
        <v>51</v>
      </c>
      <c r="B16" s="9"/>
      <c r="C16" s="62">
        <v>236104</v>
      </c>
      <c r="D16" s="32"/>
      <c r="E16" s="62">
        <v>199644</v>
      </c>
      <c r="G16" s="6">
        <f>SUM(C11:C14)-C16</f>
        <v>0</v>
      </c>
      <c r="I16" s="6">
        <f>SUM(E11:E14)-E16</f>
        <v>0</v>
      </c>
    </row>
    <row r="17" spans="1:9" x14ac:dyDescent="0.3">
      <c r="A17" s="11"/>
      <c r="B17" s="14"/>
      <c r="C17" s="28"/>
      <c r="D17" s="28"/>
      <c r="E17" s="28"/>
    </row>
    <row r="18" spans="1:9" ht="15" thickBot="1" x14ac:dyDescent="0.35">
      <c r="A18" s="57" t="s">
        <v>52</v>
      </c>
      <c r="B18" s="14">
        <v>21</v>
      </c>
      <c r="C18" s="35">
        <v>-194866</v>
      </c>
      <c r="D18" s="28"/>
      <c r="E18" s="35">
        <v>-170042</v>
      </c>
    </row>
    <row r="19" spans="1:9" x14ac:dyDescent="0.3">
      <c r="A19" s="57"/>
      <c r="B19" s="14"/>
      <c r="C19" s="28"/>
      <c r="D19" s="28"/>
      <c r="E19" s="28"/>
    </row>
    <row r="20" spans="1:9" x14ac:dyDescent="0.3">
      <c r="A20" s="11" t="s">
        <v>53</v>
      </c>
      <c r="B20" s="9"/>
      <c r="C20" s="62">
        <v>41238</v>
      </c>
      <c r="D20" s="32"/>
      <c r="E20" s="62">
        <v>29602</v>
      </c>
      <c r="G20" s="6">
        <f>SUM(C15:C18)-C20</f>
        <v>0</v>
      </c>
      <c r="I20" s="6">
        <f>SUM(E15:E18)-E20</f>
        <v>0</v>
      </c>
    </row>
    <row r="21" spans="1:9" x14ac:dyDescent="0.3">
      <c r="A21" s="11"/>
      <c r="B21" s="14"/>
      <c r="C21" s="28"/>
      <c r="D21" s="28"/>
      <c r="E21" s="28"/>
    </row>
    <row r="22" spans="1:9" x14ac:dyDescent="0.3">
      <c r="A22" s="57" t="s">
        <v>54</v>
      </c>
      <c r="B22" s="14">
        <v>22</v>
      </c>
      <c r="C22" s="29">
        <v>-22099</v>
      </c>
      <c r="D22" s="28"/>
      <c r="E22" s="29">
        <v>-17734</v>
      </c>
    </row>
    <row r="23" spans="1:9" x14ac:dyDescent="0.3">
      <c r="A23" s="57" t="s">
        <v>55</v>
      </c>
      <c r="B23" s="14">
        <v>23</v>
      </c>
      <c r="C23" s="29">
        <v>-22139</v>
      </c>
      <c r="D23" s="28"/>
      <c r="E23" s="29">
        <v>-24405</v>
      </c>
    </row>
    <row r="24" spans="1:9" x14ac:dyDescent="0.3">
      <c r="A24" s="57" t="s">
        <v>114</v>
      </c>
      <c r="B24" s="14"/>
      <c r="C24" s="29">
        <v>34130</v>
      </c>
      <c r="D24" s="28"/>
      <c r="E24" s="29">
        <v>50139</v>
      </c>
    </row>
    <row r="25" spans="1:9" x14ac:dyDescent="0.3">
      <c r="A25" s="57" t="s">
        <v>56</v>
      </c>
      <c r="B25" s="14"/>
      <c r="C25" s="29">
        <v>2289</v>
      </c>
      <c r="D25" s="28"/>
      <c r="E25" s="29">
        <v>1289</v>
      </c>
    </row>
    <row r="26" spans="1:9" x14ac:dyDescent="0.3">
      <c r="A26" s="57" t="s">
        <v>57</v>
      </c>
      <c r="B26" s="14"/>
      <c r="C26" s="28">
        <v>658</v>
      </c>
      <c r="D26" s="28"/>
      <c r="E26" s="28">
        <v>236</v>
      </c>
    </row>
    <row r="27" spans="1:9" x14ac:dyDescent="0.3">
      <c r="A27" s="57" t="s">
        <v>58</v>
      </c>
      <c r="B27" s="14"/>
      <c r="C27" s="29">
        <v>-886</v>
      </c>
      <c r="D27" s="28"/>
      <c r="E27" s="29">
        <v>-937</v>
      </c>
    </row>
    <row r="28" spans="1:9" x14ac:dyDescent="0.3">
      <c r="A28" s="57" t="s">
        <v>115</v>
      </c>
      <c r="B28" s="14">
        <v>8</v>
      </c>
      <c r="C28" s="28">
        <v>-2147</v>
      </c>
      <c r="D28" s="28"/>
      <c r="E28" s="28">
        <v>-407</v>
      </c>
    </row>
    <row r="29" spans="1:9" ht="20.399999999999999" x14ac:dyDescent="0.3">
      <c r="A29" s="57" t="s">
        <v>91</v>
      </c>
      <c r="B29" s="14"/>
      <c r="C29" s="28" t="s">
        <v>84</v>
      </c>
      <c r="D29" s="28"/>
      <c r="E29" s="28">
        <v>159</v>
      </c>
    </row>
    <row r="30" spans="1:9" ht="15" thickBot="1" x14ac:dyDescent="0.35">
      <c r="A30" s="57" t="s">
        <v>116</v>
      </c>
      <c r="B30" s="14"/>
      <c r="C30" s="34" t="s">
        <v>84</v>
      </c>
      <c r="D30" s="28"/>
      <c r="E30" s="34">
        <v>1378</v>
      </c>
    </row>
    <row r="31" spans="1:9" x14ac:dyDescent="0.3">
      <c r="A31" s="58"/>
      <c r="B31" s="14"/>
      <c r="C31" s="28"/>
      <c r="D31" s="28"/>
      <c r="E31" s="28"/>
    </row>
    <row r="32" spans="1:9" x14ac:dyDescent="0.3">
      <c r="A32" s="11" t="s">
        <v>117</v>
      </c>
      <c r="B32" s="9"/>
      <c r="C32" s="62">
        <v>31044</v>
      </c>
      <c r="D32" s="32"/>
      <c r="E32" s="62">
        <v>39320</v>
      </c>
      <c r="G32" s="6">
        <f>SUM(C20:C30)-C32</f>
        <v>0</v>
      </c>
      <c r="I32" s="6">
        <f>SUM(E20:E30)-E32</f>
        <v>0</v>
      </c>
    </row>
    <row r="33" spans="1:9" ht="15" thickBot="1" x14ac:dyDescent="0.35">
      <c r="A33" s="57" t="s">
        <v>118</v>
      </c>
      <c r="B33" s="14"/>
      <c r="C33" s="35">
        <v>-9478</v>
      </c>
      <c r="D33" s="28"/>
      <c r="E33" s="35">
        <v>-13057</v>
      </c>
    </row>
    <row r="34" spans="1:9" x14ac:dyDescent="0.3">
      <c r="A34" s="11" t="s">
        <v>119</v>
      </c>
      <c r="B34" s="9"/>
      <c r="C34" s="62">
        <v>21566</v>
      </c>
      <c r="D34" s="32"/>
      <c r="E34" s="62">
        <v>26263</v>
      </c>
      <c r="G34" s="6">
        <f>SUM(C32:C33)-C34</f>
        <v>0</v>
      </c>
      <c r="I34" s="6">
        <f>SUM(E32:E33)-E34</f>
        <v>0</v>
      </c>
    </row>
    <row r="35" spans="1:9" x14ac:dyDescent="0.3">
      <c r="A35" s="5"/>
      <c r="B35" s="14"/>
      <c r="C35" s="28"/>
      <c r="D35" s="28"/>
      <c r="E35" s="28"/>
    </row>
    <row r="36" spans="1:9" x14ac:dyDescent="0.3">
      <c r="A36" s="11" t="s">
        <v>59</v>
      </c>
      <c r="B36" s="14"/>
      <c r="C36" s="28"/>
      <c r="D36" s="28"/>
      <c r="E36" s="28"/>
    </row>
    <row r="37" spans="1:9" ht="15" thickBot="1" x14ac:dyDescent="0.35">
      <c r="A37" s="57" t="s">
        <v>120</v>
      </c>
      <c r="B37" s="14"/>
      <c r="C37" s="35">
        <v>-149</v>
      </c>
      <c r="D37" s="28"/>
      <c r="E37" s="35">
        <v>-253</v>
      </c>
    </row>
    <row r="38" spans="1:9" x14ac:dyDescent="0.3">
      <c r="A38" s="11"/>
      <c r="B38" s="25"/>
      <c r="C38" s="52"/>
      <c r="D38" s="65"/>
      <c r="E38" s="52"/>
    </row>
    <row r="39" spans="1:9" ht="15" thickBot="1" x14ac:dyDescent="0.35">
      <c r="A39" s="11" t="s">
        <v>121</v>
      </c>
      <c r="B39" s="25"/>
      <c r="C39" s="66">
        <v>21417</v>
      </c>
      <c r="D39" s="65"/>
      <c r="E39" s="66">
        <v>26010</v>
      </c>
      <c r="G39" s="6">
        <f>SUM(C34:C37)-C39</f>
        <v>0</v>
      </c>
      <c r="I39" s="6">
        <f>SUM(E34:E37)-E39</f>
        <v>0</v>
      </c>
    </row>
    <row r="40" spans="1:9" ht="15" thickTop="1" x14ac:dyDescent="0.3">
      <c r="C40" s="6"/>
      <c r="D40" s="6"/>
      <c r="E40" s="6"/>
    </row>
    <row r="41" spans="1:9" x14ac:dyDescent="0.3">
      <c r="A41" s="17"/>
      <c r="B41" s="9"/>
      <c r="C41" s="59"/>
      <c r="D41" s="59"/>
      <c r="E41" s="59"/>
    </row>
    <row r="42" spans="1:9" ht="20.399999999999999" x14ac:dyDescent="0.3">
      <c r="A42" s="17"/>
      <c r="B42" s="9" t="s">
        <v>31</v>
      </c>
      <c r="C42" s="59" t="s">
        <v>111</v>
      </c>
      <c r="D42" s="59"/>
      <c r="E42" s="59"/>
    </row>
    <row r="43" spans="1:9" ht="15" thickBot="1" x14ac:dyDescent="0.35">
      <c r="A43" s="17"/>
      <c r="B43" s="1"/>
      <c r="C43" s="60" t="s">
        <v>112</v>
      </c>
      <c r="D43" s="60"/>
      <c r="E43" s="60"/>
    </row>
    <row r="44" spans="1:9" ht="15" thickBot="1" x14ac:dyDescent="0.35">
      <c r="A44" s="11"/>
      <c r="B44" s="14"/>
      <c r="C44" s="2" t="s">
        <v>113</v>
      </c>
      <c r="D44" s="55"/>
      <c r="E44" s="56" t="s">
        <v>44</v>
      </c>
    </row>
    <row r="45" spans="1:9" x14ac:dyDescent="0.3">
      <c r="A45" s="11"/>
      <c r="B45" s="14"/>
      <c r="C45" s="23"/>
      <c r="D45" s="23"/>
      <c r="E45" s="23"/>
    </row>
    <row r="46" spans="1:9" x14ac:dyDescent="0.3">
      <c r="A46" s="11" t="s">
        <v>60</v>
      </c>
      <c r="B46" s="14"/>
      <c r="C46" s="23"/>
      <c r="D46" s="23"/>
      <c r="E46" s="23"/>
    </row>
    <row r="47" spans="1:9" ht="20.399999999999999" x14ac:dyDescent="0.3">
      <c r="A47" s="61" t="s">
        <v>122</v>
      </c>
      <c r="B47" s="14"/>
      <c r="C47" s="23"/>
      <c r="D47" s="23"/>
      <c r="E47" s="23"/>
    </row>
    <row r="48" spans="1:9" x14ac:dyDescent="0.3">
      <c r="A48" s="57" t="s">
        <v>123</v>
      </c>
      <c r="B48" s="14">
        <v>16</v>
      </c>
      <c r="C48" s="29">
        <v>1966</v>
      </c>
      <c r="D48" s="28"/>
      <c r="E48" s="29">
        <v>4282</v>
      </c>
    </row>
    <row r="49" spans="1:9" ht="15" thickBot="1" x14ac:dyDescent="0.35">
      <c r="A49" s="57" t="s">
        <v>124</v>
      </c>
      <c r="B49" s="14"/>
      <c r="C49" s="35">
        <v>-14</v>
      </c>
      <c r="D49" s="28"/>
      <c r="E49" s="35">
        <v>-490</v>
      </c>
    </row>
    <row r="50" spans="1:9" ht="15" thickBot="1" x14ac:dyDescent="0.35">
      <c r="A50" s="26" t="s">
        <v>125</v>
      </c>
      <c r="B50" s="9"/>
      <c r="C50" s="33">
        <v>1952</v>
      </c>
      <c r="D50" s="32"/>
      <c r="E50" s="33">
        <v>3792</v>
      </c>
      <c r="G50" s="6">
        <f>SUM(C48:C49)-C50</f>
        <v>0</v>
      </c>
      <c r="I50" s="6">
        <f>SUM(E48:E49)-E50</f>
        <v>0</v>
      </c>
    </row>
    <row r="51" spans="1:9" x14ac:dyDescent="0.3">
      <c r="A51" s="26"/>
      <c r="B51" s="16"/>
      <c r="C51" s="37">
        <v>23369</v>
      </c>
      <c r="D51" s="36"/>
      <c r="E51" s="37">
        <v>29802</v>
      </c>
    </row>
    <row r="52" spans="1:9" ht="15" thickBot="1" x14ac:dyDescent="0.35">
      <c r="A52" s="26" t="s">
        <v>126</v>
      </c>
      <c r="B52" s="16"/>
      <c r="C52" s="63"/>
      <c r="D52" s="36"/>
      <c r="E52" s="63"/>
      <c r="G52" t="b">
        <f>C51=C62</f>
        <v>1</v>
      </c>
      <c r="I52" t="b">
        <f>E51=E62</f>
        <v>1</v>
      </c>
    </row>
    <row r="53" spans="1:9" ht="15" thickTop="1" x14ac:dyDescent="0.3">
      <c r="A53" s="11"/>
      <c r="B53" s="19"/>
      <c r="C53" s="64"/>
      <c r="D53" s="45"/>
      <c r="E53" s="64"/>
    </row>
    <row r="54" spans="1:9" x14ac:dyDescent="0.3">
      <c r="A54" s="11" t="s">
        <v>127</v>
      </c>
      <c r="B54" s="19"/>
      <c r="C54" s="45"/>
      <c r="D54" s="45"/>
      <c r="E54" s="45"/>
    </row>
    <row r="55" spans="1:9" x14ac:dyDescent="0.3">
      <c r="A55" s="57" t="s">
        <v>61</v>
      </c>
      <c r="B55" s="14"/>
      <c r="C55" s="29">
        <v>21335</v>
      </c>
      <c r="D55" s="28"/>
      <c r="E55" s="29">
        <v>26065</v>
      </c>
    </row>
    <row r="56" spans="1:9" ht="15" thickBot="1" x14ac:dyDescent="0.35">
      <c r="A56" s="57" t="s">
        <v>62</v>
      </c>
      <c r="B56" s="14"/>
      <c r="C56" s="35">
        <v>82</v>
      </c>
      <c r="D56" s="28"/>
      <c r="E56" s="35">
        <v>-55</v>
      </c>
    </row>
    <row r="57" spans="1:9" x14ac:dyDescent="0.3">
      <c r="A57" s="17"/>
      <c r="B57" s="19"/>
      <c r="C57" s="37">
        <v>21417</v>
      </c>
      <c r="D57" s="36"/>
      <c r="E57" s="37">
        <v>26010</v>
      </c>
      <c r="G57" s="6">
        <f>SUM(C55:C56)-C57</f>
        <v>0</v>
      </c>
      <c r="I57" s="6">
        <f>SUM(E55:E56)-E57</f>
        <v>0</v>
      </c>
    </row>
    <row r="58" spans="1:9" ht="15" thickBot="1" x14ac:dyDescent="0.35">
      <c r="A58" s="17"/>
      <c r="B58" s="19"/>
      <c r="C58" s="63"/>
      <c r="D58" s="36"/>
      <c r="E58" s="63"/>
      <c r="G58" t="b">
        <f>C57=C39</f>
        <v>1</v>
      </c>
      <c r="I58" t="b">
        <f>E57=E39</f>
        <v>1</v>
      </c>
    </row>
    <row r="59" spans="1:9" ht="15" thickTop="1" x14ac:dyDescent="0.3">
      <c r="A59" s="11" t="s">
        <v>128</v>
      </c>
      <c r="B59" s="14"/>
      <c r="C59" s="28"/>
      <c r="D59" s="28"/>
      <c r="E59" s="28"/>
    </row>
    <row r="60" spans="1:9" x14ac:dyDescent="0.3">
      <c r="A60" s="57" t="s">
        <v>63</v>
      </c>
      <c r="B60" s="14"/>
      <c r="C60" s="29">
        <v>23287</v>
      </c>
      <c r="D60" s="28"/>
      <c r="E60" s="29">
        <v>29857</v>
      </c>
    </row>
    <row r="61" spans="1:9" ht="15" thickBot="1" x14ac:dyDescent="0.35">
      <c r="A61" s="57" t="s">
        <v>62</v>
      </c>
      <c r="B61" s="14"/>
      <c r="C61" s="35">
        <v>82</v>
      </c>
      <c r="D61" s="28"/>
      <c r="E61" s="35">
        <v>-55</v>
      </c>
    </row>
    <row r="62" spans="1:9" x14ac:dyDescent="0.3">
      <c r="A62" s="17"/>
      <c r="B62" s="19"/>
      <c r="C62" s="37">
        <v>23369</v>
      </c>
      <c r="D62" s="36"/>
      <c r="E62" s="37">
        <v>29802</v>
      </c>
    </row>
    <row r="63" spans="1:9" ht="15" thickBot="1" x14ac:dyDescent="0.35">
      <c r="A63" s="17"/>
      <c r="B63" s="19"/>
      <c r="C63" s="63"/>
      <c r="D63" s="36"/>
      <c r="E63" s="63"/>
      <c r="G63" s="6">
        <f>SUM(C60:C61)-C62</f>
        <v>0</v>
      </c>
      <c r="I63" s="6">
        <f>SUM(E60:E61)-E62</f>
        <v>0</v>
      </c>
    </row>
    <row r="64" spans="1:9" ht="15" thickTop="1" x14ac:dyDescent="0.3">
      <c r="A64" s="5" t="s">
        <v>129</v>
      </c>
      <c r="B64" s="14">
        <v>25</v>
      </c>
      <c r="C64" s="28">
        <v>43</v>
      </c>
      <c r="D64" s="28"/>
      <c r="E64" s="28">
        <v>53</v>
      </c>
    </row>
    <row r="65" spans="1:5" x14ac:dyDescent="0.3">
      <c r="A65" s="5" t="s">
        <v>130</v>
      </c>
      <c r="B65" s="14">
        <v>25</v>
      </c>
      <c r="C65" s="28">
        <v>43</v>
      </c>
      <c r="D65" s="28"/>
      <c r="E65" s="28">
        <v>53</v>
      </c>
    </row>
  </sheetData>
  <mergeCells count="27">
    <mergeCell ref="A62:A63"/>
    <mergeCell ref="B62:B63"/>
    <mergeCell ref="C62:C63"/>
    <mergeCell ref="D62:D63"/>
    <mergeCell ref="E62:E63"/>
    <mergeCell ref="A41:A43"/>
    <mergeCell ref="C41:E41"/>
    <mergeCell ref="C42:E42"/>
    <mergeCell ref="C43:E43"/>
    <mergeCell ref="B53:B54"/>
    <mergeCell ref="C53:C54"/>
    <mergeCell ref="D53:D54"/>
    <mergeCell ref="E53:E54"/>
    <mergeCell ref="B51:B52"/>
    <mergeCell ref="C51:C52"/>
    <mergeCell ref="D51:D52"/>
    <mergeCell ref="E51:E52"/>
    <mergeCell ref="A57:A58"/>
    <mergeCell ref="B57:B58"/>
    <mergeCell ref="C57:C58"/>
    <mergeCell ref="D57:D58"/>
    <mergeCell ref="E57:E58"/>
    <mergeCell ref="C5:E5"/>
    <mergeCell ref="C6:E6"/>
    <mergeCell ref="A5:A7"/>
    <mergeCell ref="C7:E7"/>
    <mergeCell ref="B38:B3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I87"/>
  <sheetViews>
    <sheetView zoomScale="70" zoomScaleNormal="70" zoomScaleSheetLayoutView="85" workbookViewId="0">
      <pane xSplit="2" ySplit="7" topLeftCell="C59" activePane="bottomRight" state="frozen"/>
      <selection pane="topRight" activeCell="C1" sqref="C1"/>
      <selection pane="bottomLeft" activeCell="A8" sqref="A8"/>
      <selection pane="bottomRight" activeCell="C55" sqref="C55"/>
    </sheetView>
  </sheetViews>
  <sheetFormatPr defaultRowHeight="14.4" x14ac:dyDescent="0.3"/>
  <cols>
    <col min="1" max="1" width="71.77734375" customWidth="1"/>
  </cols>
  <sheetData>
    <row r="1" spans="1:5" x14ac:dyDescent="0.3">
      <c r="A1" s="27" t="s">
        <v>106</v>
      </c>
    </row>
    <row r="2" spans="1:5" x14ac:dyDescent="0.3">
      <c r="A2" s="27" t="s">
        <v>131</v>
      </c>
    </row>
    <row r="3" spans="1:5" x14ac:dyDescent="0.3">
      <c r="A3" s="54" t="s">
        <v>132</v>
      </c>
    </row>
    <row r="4" spans="1:5" ht="21" customHeight="1" x14ac:dyDescent="0.3"/>
    <row r="5" spans="1:5" x14ac:dyDescent="0.3">
      <c r="A5" s="17"/>
      <c r="B5" s="16" t="s">
        <v>31</v>
      </c>
      <c r="C5" s="16" t="s">
        <v>133</v>
      </c>
      <c r="D5" s="16"/>
      <c r="E5" s="16"/>
    </row>
    <row r="6" spans="1:5" ht="15" thickBot="1" x14ac:dyDescent="0.35">
      <c r="A6" s="17"/>
      <c r="B6" s="16"/>
      <c r="C6" s="70" t="s">
        <v>112</v>
      </c>
      <c r="D6" s="70"/>
      <c r="E6" s="70"/>
    </row>
    <row r="7" spans="1:5" ht="15" thickBot="1" x14ac:dyDescent="0.35">
      <c r="A7" s="11"/>
      <c r="B7" s="9"/>
      <c r="C7" s="2" t="s">
        <v>113</v>
      </c>
      <c r="D7" s="55"/>
      <c r="E7" s="56" t="s">
        <v>134</v>
      </c>
    </row>
    <row r="8" spans="1:5" x14ac:dyDescent="0.3">
      <c r="A8" s="8"/>
      <c r="B8" s="17"/>
      <c r="C8" s="72"/>
      <c r="D8" s="73"/>
      <c r="E8" s="72"/>
    </row>
    <row r="9" spans="1:5" x14ac:dyDescent="0.3">
      <c r="A9" s="8" t="s">
        <v>64</v>
      </c>
      <c r="B9" s="17"/>
      <c r="C9" s="71"/>
      <c r="D9" s="73"/>
      <c r="E9" s="71"/>
    </row>
    <row r="10" spans="1:5" x14ac:dyDescent="0.3">
      <c r="A10" s="5"/>
      <c r="B10" s="11"/>
      <c r="C10" s="58"/>
      <c r="D10" s="5"/>
      <c r="E10" s="58"/>
    </row>
    <row r="11" spans="1:5" x14ac:dyDescent="0.3">
      <c r="A11" s="5" t="s">
        <v>135</v>
      </c>
      <c r="B11" s="11"/>
      <c r="C11" s="78">
        <v>21417</v>
      </c>
      <c r="D11" s="41"/>
      <c r="E11" s="78">
        <v>26010</v>
      </c>
    </row>
    <row r="12" spans="1:5" ht="20.399999999999999" x14ac:dyDescent="0.3">
      <c r="A12" s="12" t="s">
        <v>136</v>
      </c>
      <c r="B12" s="11"/>
      <c r="C12" s="78">
        <v>9958</v>
      </c>
      <c r="D12" s="41"/>
      <c r="E12" s="78">
        <v>13228</v>
      </c>
    </row>
    <row r="13" spans="1:5" x14ac:dyDescent="0.3">
      <c r="A13" s="5"/>
      <c r="B13" s="14"/>
      <c r="C13" s="78"/>
      <c r="D13" s="78"/>
      <c r="E13" s="78"/>
    </row>
    <row r="14" spans="1:5" x14ac:dyDescent="0.3">
      <c r="A14" s="5" t="s">
        <v>65</v>
      </c>
      <c r="B14" s="14"/>
      <c r="C14" s="78"/>
      <c r="D14" s="78"/>
      <c r="E14" s="78"/>
    </row>
    <row r="15" spans="1:5" x14ac:dyDescent="0.3">
      <c r="A15" s="4" t="s">
        <v>66</v>
      </c>
      <c r="B15" s="14"/>
      <c r="C15" s="78">
        <v>30840</v>
      </c>
      <c r="D15" s="78"/>
      <c r="E15" s="78">
        <v>27906</v>
      </c>
    </row>
    <row r="16" spans="1:5" x14ac:dyDescent="0.3">
      <c r="A16" s="4" t="s">
        <v>55</v>
      </c>
      <c r="B16" s="14">
        <v>15.23</v>
      </c>
      <c r="C16" s="78">
        <v>23596</v>
      </c>
      <c r="D16" s="78"/>
      <c r="E16" s="78">
        <v>25955</v>
      </c>
    </row>
    <row r="17" spans="1:9" x14ac:dyDescent="0.3">
      <c r="A17" s="67" t="s">
        <v>58</v>
      </c>
      <c r="B17" s="14"/>
      <c r="C17" s="78">
        <v>696</v>
      </c>
      <c r="D17" s="78"/>
      <c r="E17" s="78">
        <v>937</v>
      </c>
    </row>
    <row r="18" spans="1:9" x14ac:dyDescent="0.3">
      <c r="A18" s="4" t="s">
        <v>56</v>
      </c>
      <c r="B18" s="14"/>
      <c r="C18" s="78">
        <v>-2437</v>
      </c>
      <c r="D18" s="78"/>
      <c r="E18" s="78">
        <v>-1459</v>
      </c>
    </row>
    <row r="19" spans="1:9" ht="20.399999999999999" x14ac:dyDescent="0.3">
      <c r="A19" s="67" t="s">
        <v>67</v>
      </c>
      <c r="B19" s="14"/>
      <c r="C19" s="78">
        <v>255</v>
      </c>
      <c r="D19" s="78"/>
      <c r="E19" s="78">
        <v>308</v>
      </c>
    </row>
    <row r="20" spans="1:9" x14ac:dyDescent="0.3">
      <c r="A20" s="67" t="s">
        <v>137</v>
      </c>
      <c r="B20" s="14">
        <v>8</v>
      </c>
      <c r="C20" s="78">
        <v>2146</v>
      </c>
      <c r="D20" s="78"/>
      <c r="E20" s="78">
        <v>407</v>
      </c>
    </row>
    <row r="21" spans="1:9" x14ac:dyDescent="0.3">
      <c r="A21" s="4" t="s">
        <v>68</v>
      </c>
      <c r="B21" s="14"/>
      <c r="C21" s="78">
        <v>472</v>
      </c>
      <c r="D21" s="78"/>
      <c r="E21" s="78">
        <v>476</v>
      </c>
    </row>
    <row r="22" spans="1:9" x14ac:dyDescent="0.3">
      <c r="A22" s="4" t="s">
        <v>138</v>
      </c>
      <c r="B22" s="14"/>
      <c r="C22" s="78">
        <v>-33923</v>
      </c>
      <c r="D22" s="78"/>
      <c r="E22" s="78">
        <v>-49907</v>
      </c>
    </row>
    <row r="23" spans="1:9" ht="20.399999999999999" x14ac:dyDescent="0.3">
      <c r="A23" s="4" t="s">
        <v>91</v>
      </c>
      <c r="B23" s="14"/>
      <c r="C23" s="78" t="s">
        <v>84</v>
      </c>
      <c r="D23" s="78"/>
      <c r="E23" s="78">
        <v>-159</v>
      </c>
    </row>
    <row r="24" spans="1:9" x14ac:dyDescent="0.3">
      <c r="A24" s="4" t="s">
        <v>69</v>
      </c>
      <c r="B24" s="14">
        <v>8</v>
      </c>
      <c r="C24" s="78">
        <v>-28</v>
      </c>
      <c r="D24" s="78"/>
      <c r="E24" s="78">
        <v>-1378</v>
      </c>
    </row>
    <row r="25" spans="1:9" ht="15" thickBot="1" x14ac:dyDescent="0.35">
      <c r="A25" s="4" t="s">
        <v>139</v>
      </c>
      <c r="B25" s="14"/>
      <c r="C25" s="79">
        <v>2767</v>
      </c>
      <c r="D25" s="78"/>
      <c r="E25" s="79">
        <v>2883</v>
      </c>
    </row>
    <row r="26" spans="1:9" x14ac:dyDescent="0.3">
      <c r="A26" s="4"/>
      <c r="B26" s="14"/>
      <c r="C26" s="78"/>
      <c r="D26" s="41"/>
      <c r="E26" s="78"/>
    </row>
    <row r="27" spans="1:9" ht="20.399999999999999" x14ac:dyDescent="0.3">
      <c r="A27" s="15" t="s">
        <v>140</v>
      </c>
      <c r="B27" s="9"/>
      <c r="C27" s="80">
        <v>55759</v>
      </c>
      <c r="D27" s="65"/>
      <c r="E27" s="80">
        <v>45207</v>
      </c>
      <c r="G27" s="6">
        <f>SUM(C11:C25)-C27</f>
        <v>0</v>
      </c>
      <c r="I27" s="6">
        <f>SUM(E11:E25)-E27</f>
        <v>0</v>
      </c>
    </row>
    <row r="28" spans="1:9" x14ac:dyDescent="0.3">
      <c r="A28" s="68"/>
      <c r="B28" s="14"/>
      <c r="C28" s="78"/>
      <c r="D28" s="41"/>
      <c r="E28" s="78"/>
    </row>
    <row r="29" spans="1:9" x14ac:dyDescent="0.3">
      <c r="A29" s="4" t="s">
        <v>70</v>
      </c>
      <c r="B29" s="14"/>
      <c r="C29" s="78">
        <v>-9359</v>
      </c>
      <c r="D29" s="78"/>
      <c r="E29" s="78">
        <v>-1273</v>
      </c>
    </row>
    <row r="30" spans="1:9" x14ac:dyDescent="0.3">
      <c r="A30" s="4" t="s">
        <v>71</v>
      </c>
      <c r="B30" s="14"/>
      <c r="C30" s="78">
        <v>-1360</v>
      </c>
      <c r="D30" s="78"/>
      <c r="E30" s="78">
        <v>-978</v>
      </c>
    </row>
    <row r="31" spans="1:9" ht="20.399999999999999" x14ac:dyDescent="0.3">
      <c r="A31" s="4" t="s">
        <v>72</v>
      </c>
      <c r="B31" s="14"/>
      <c r="C31" s="78">
        <v>-698</v>
      </c>
      <c r="D31" s="78"/>
      <c r="E31" s="78">
        <v>-9499</v>
      </c>
    </row>
    <row r="32" spans="1:9" x14ac:dyDescent="0.3">
      <c r="A32" s="4" t="s">
        <v>73</v>
      </c>
      <c r="B32" s="14"/>
      <c r="C32" s="78">
        <v>6184</v>
      </c>
      <c r="D32" s="78"/>
      <c r="E32" s="78">
        <v>-1620</v>
      </c>
    </row>
    <row r="33" spans="1:9" x14ac:dyDescent="0.3">
      <c r="A33" s="4" t="s">
        <v>141</v>
      </c>
      <c r="B33" s="14"/>
      <c r="C33" s="78">
        <v>-395</v>
      </c>
      <c r="D33" s="78"/>
      <c r="E33" s="78">
        <v>-4354</v>
      </c>
    </row>
    <row r="34" spans="1:9" x14ac:dyDescent="0.3">
      <c r="A34" s="4" t="s">
        <v>142</v>
      </c>
      <c r="B34" s="14"/>
      <c r="C34" s="78">
        <v>8926</v>
      </c>
      <c r="D34" s="78"/>
      <c r="E34" s="78">
        <v>1624</v>
      </c>
    </row>
    <row r="35" spans="1:9" x14ac:dyDescent="0.3">
      <c r="A35" s="4" t="s">
        <v>74</v>
      </c>
      <c r="B35" s="14"/>
      <c r="C35" s="78">
        <v>-96</v>
      </c>
      <c r="D35" s="78"/>
      <c r="E35" s="78">
        <v>-91</v>
      </c>
    </row>
    <row r="36" spans="1:9" ht="15" thickBot="1" x14ac:dyDescent="0.35">
      <c r="A36" s="4" t="s">
        <v>75</v>
      </c>
      <c r="B36" s="14"/>
      <c r="C36" s="79" t="s">
        <v>84</v>
      </c>
      <c r="D36" s="78"/>
      <c r="E36" s="79">
        <v>-16</v>
      </c>
    </row>
    <row r="37" spans="1:9" x14ac:dyDescent="0.3">
      <c r="A37" s="4"/>
      <c r="B37" s="14"/>
      <c r="C37" s="78"/>
      <c r="D37" s="41"/>
      <c r="E37" s="78"/>
    </row>
    <row r="38" spans="1:9" x14ac:dyDescent="0.3">
      <c r="A38" s="8" t="s">
        <v>92</v>
      </c>
      <c r="B38" s="9"/>
      <c r="C38" s="80">
        <v>58961</v>
      </c>
      <c r="D38" s="80"/>
      <c r="E38" s="80">
        <v>29000</v>
      </c>
      <c r="G38" s="6">
        <f>SUM(C27:C36)-C38</f>
        <v>0</v>
      </c>
      <c r="I38" s="6">
        <f>SUM(E27:E36)-E38</f>
        <v>0</v>
      </c>
    </row>
    <row r="39" spans="1:9" x14ac:dyDescent="0.3">
      <c r="A39" s="57"/>
      <c r="B39" s="19"/>
      <c r="C39" s="78"/>
      <c r="D39" s="81"/>
      <c r="E39" s="78"/>
    </row>
    <row r="40" spans="1:9" x14ac:dyDescent="0.3">
      <c r="A40" s="57" t="s">
        <v>143</v>
      </c>
      <c r="B40" s="19"/>
      <c r="C40" s="78">
        <v>-19753</v>
      </c>
      <c r="D40" s="81"/>
      <c r="E40" s="78">
        <v>-13443</v>
      </c>
    </row>
    <row r="41" spans="1:9" x14ac:dyDescent="0.3">
      <c r="A41" s="57" t="s">
        <v>76</v>
      </c>
      <c r="B41" s="14"/>
      <c r="C41" s="78">
        <v>543</v>
      </c>
      <c r="D41" s="78"/>
      <c r="E41" s="78">
        <v>949</v>
      </c>
    </row>
    <row r="42" spans="1:9" ht="15" thickBot="1" x14ac:dyDescent="0.35">
      <c r="A42" s="57" t="s">
        <v>144</v>
      </c>
      <c r="B42" s="14"/>
      <c r="C42" s="79">
        <v>-1000</v>
      </c>
      <c r="D42" s="78"/>
      <c r="E42" s="79">
        <v>-285</v>
      </c>
    </row>
    <row r="43" spans="1:9" x14ac:dyDescent="0.3">
      <c r="A43" s="69"/>
      <c r="B43" s="14"/>
      <c r="C43" s="78"/>
      <c r="D43" s="41"/>
      <c r="E43" s="78"/>
    </row>
    <row r="44" spans="1:9" ht="15" thickBot="1" x14ac:dyDescent="0.35">
      <c r="A44" s="8" t="s">
        <v>77</v>
      </c>
      <c r="B44" s="9"/>
      <c r="C44" s="53">
        <v>38751</v>
      </c>
      <c r="D44" s="80"/>
      <c r="E44" s="53">
        <v>16221</v>
      </c>
      <c r="G44" s="6">
        <f>SUM(C38:C42)-C44</f>
        <v>0</v>
      </c>
      <c r="I44" s="6">
        <f>SUM(E38:E42)-E44</f>
        <v>0</v>
      </c>
    </row>
    <row r="45" spans="1:9" x14ac:dyDescent="0.3">
      <c r="A45" s="8"/>
      <c r="B45" s="9"/>
      <c r="C45" s="58"/>
      <c r="D45" s="5"/>
      <c r="E45" s="5"/>
    </row>
    <row r="46" spans="1:9" x14ac:dyDescent="0.3">
      <c r="A46" s="21"/>
      <c r="B46" s="16" t="s">
        <v>31</v>
      </c>
      <c r="C46" s="16" t="s">
        <v>133</v>
      </c>
      <c r="D46" s="16"/>
      <c r="E46" s="16"/>
    </row>
    <row r="47" spans="1:9" ht="15" thickBot="1" x14ac:dyDescent="0.35">
      <c r="A47" s="21"/>
      <c r="B47" s="16"/>
      <c r="C47" s="70" t="s">
        <v>112</v>
      </c>
      <c r="D47" s="70"/>
      <c r="E47" s="70"/>
    </row>
    <row r="48" spans="1:9" ht="15" thickBot="1" x14ac:dyDescent="0.35">
      <c r="A48" s="8"/>
      <c r="B48" s="9"/>
      <c r="C48" s="2" t="s">
        <v>113</v>
      </c>
      <c r="D48" s="55"/>
      <c r="E48" s="56" t="s">
        <v>44</v>
      </c>
    </row>
    <row r="49" spans="1:9" x14ac:dyDescent="0.3">
      <c r="A49" s="8"/>
      <c r="B49" s="16"/>
      <c r="C49" s="75"/>
      <c r="D49" s="73"/>
      <c r="E49" s="75"/>
    </row>
    <row r="50" spans="1:9" x14ac:dyDescent="0.3">
      <c r="A50" s="8" t="s">
        <v>78</v>
      </c>
      <c r="B50" s="16"/>
      <c r="C50" s="73"/>
      <c r="D50" s="73"/>
      <c r="E50" s="73"/>
    </row>
    <row r="51" spans="1:9" x14ac:dyDescent="0.3">
      <c r="A51" s="76" t="s">
        <v>93</v>
      </c>
      <c r="B51" s="19"/>
      <c r="C51" s="78"/>
      <c r="D51" s="81"/>
      <c r="E51" s="78"/>
    </row>
    <row r="52" spans="1:9" x14ac:dyDescent="0.3">
      <c r="A52" s="76"/>
      <c r="B52" s="19"/>
      <c r="C52" s="78">
        <v>-70210</v>
      </c>
      <c r="D52" s="81"/>
      <c r="E52" s="78">
        <v>-44334</v>
      </c>
    </row>
    <row r="53" spans="1:9" x14ac:dyDescent="0.3">
      <c r="A53" s="4" t="s">
        <v>79</v>
      </c>
      <c r="B53" s="14"/>
      <c r="C53" s="78">
        <v>-6</v>
      </c>
      <c r="D53" s="78"/>
      <c r="E53" s="78">
        <v>-176</v>
      </c>
    </row>
    <row r="54" spans="1:9" x14ac:dyDescent="0.3">
      <c r="A54" s="4" t="s">
        <v>80</v>
      </c>
      <c r="B54" s="14"/>
      <c r="C54" s="78" t="s">
        <v>84</v>
      </c>
      <c r="D54" s="78"/>
      <c r="E54" s="78">
        <v>5252</v>
      </c>
    </row>
    <row r="55" spans="1:9" x14ac:dyDescent="0.3">
      <c r="A55" s="4" t="s">
        <v>145</v>
      </c>
      <c r="B55" s="14"/>
      <c r="C55" s="82">
        <v>3036</v>
      </c>
      <c r="D55" s="78"/>
      <c r="E55" s="78">
        <v>252</v>
      </c>
    </row>
    <row r="56" spans="1:9" x14ac:dyDescent="0.3">
      <c r="A56" s="4" t="s">
        <v>146</v>
      </c>
      <c r="B56" s="14"/>
      <c r="C56" s="78">
        <v>-2611</v>
      </c>
      <c r="D56" s="78"/>
      <c r="E56" s="78" t="s">
        <v>84</v>
      </c>
    </row>
    <row r="57" spans="1:9" x14ac:dyDescent="0.3">
      <c r="A57" s="4" t="s">
        <v>81</v>
      </c>
      <c r="B57" s="14"/>
      <c r="C57" s="78">
        <v>-21</v>
      </c>
      <c r="D57" s="78"/>
      <c r="E57" s="78">
        <v>-23789</v>
      </c>
    </row>
    <row r="58" spans="1:9" x14ac:dyDescent="0.3">
      <c r="A58" s="4" t="s">
        <v>147</v>
      </c>
      <c r="B58" s="14"/>
      <c r="C58" s="78">
        <v>36710</v>
      </c>
      <c r="D58" s="78"/>
      <c r="E58" s="78">
        <v>7283</v>
      </c>
    </row>
    <row r="59" spans="1:9" x14ac:dyDescent="0.3">
      <c r="A59" s="4" t="s">
        <v>94</v>
      </c>
      <c r="B59" s="14"/>
      <c r="C59" s="78">
        <v>2011</v>
      </c>
      <c r="D59" s="78"/>
      <c r="E59" s="78">
        <v>1664</v>
      </c>
    </row>
    <row r="60" spans="1:9" ht="20.399999999999999" x14ac:dyDescent="0.3">
      <c r="A60" s="4" t="s">
        <v>82</v>
      </c>
      <c r="B60" s="14"/>
      <c r="C60" s="78" t="s">
        <v>84</v>
      </c>
      <c r="D60" s="78"/>
      <c r="E60" s="78">
        <v>789</v>
      </c>
    </row>
    <row r="61" spans="1:9" ht="15" thickBot="1" x14ac:dyDescent="0.35">
      <c r="A61" s="4" t="s">
        <v>139</v>
      </c>
      <c r="B61" s="14"/>
      <c r="C61" s="83">
        <v>20</v>
      </c>
      <c r="D61" s="78"/>
      <c r="E61" s="79">
        <v>63</v>
      </c>
    </row>
    <row r="62" spans="1:9" x14ac:dyDescent="0.3">
      <c r="A62" s="4"/>
      <c r="B62" s="14"/>
      <c r="C62" s="41"/>
      <c r="D62" s="41"/>
      <c r="E62" s="78"/>
    </row>
    <row r="63" spans="1:9" x14ac:dyDescent="0.3">
      <c r="A63" s="8" t="s">
        <v>148</v>
      </c>
      <c r="B63" s="16"/>
      <c r="C63" s="84">
        <v>-31071</v>
      </c>
      <c r="D63" s="84"/>
      <c r="E63" s="84">
        <v>-52996</v>
      </c>
    </row>
    <row r="64" spans="1:9" ht="15" thickBot="1" x14ac:dyDescent="0.35">
      <c r="A64" s="8" t="s">
        <v>149</v>
      </c>
      <c r="B64" s="16"/>
      <c r="C64" s="51"/>
      <c r="D64" s="84"/>
      <c r="E64" s="51"/>
      <c r="G64" s="6">
        <f>SUM(C52:C61)-C63</f>
        <v>0</v>
      </c>
      <c r="I64" s="6">
        <f>SUM(E52:E61)-E63</f>
        <v>0</v>
      </c>
    </row>
    <row r="65" spans="1:9" x14ac:dyDescent="0.3">
      <c r="A65" s="69"/>
      <c r="B65" s="14"/>
      <c r="C65" s="41"/>
      <c r="D65" s="41"/>
      <c r="E65" s="78"/>
    </row>
    <row r="66" spans="1:9" x14ac:dyDescent="0.3">
      <c r="A66" s="8" t="s">
        <v>83</v>
      </c>
      <c r="B66" s="14"/>
      <c r="C66" s="41"/>
      <c r="D66" s="41"/>
      <c r="E66" s="78"/>
    </row>
    <row r="67" spans="1:9" x14ac:dyDescent="0.3">
      <c r="A67" s="4" t="s">
        <v>85</v>
      </c>
      <c r="B67" s="14"/>
      <c r="C67" s="78">
        <v>13968</v>
      </c>
      <c r="D67" s="78"/>
      <c r="E67" s="78">
        <v>27115</v>
      </c>
    </row>
    <row r="68" spans="1:9" x14ac:dyDescent="0.3">
      <c r="A68" s="4" t="s">
        <v>150</v>
      </c>
      <c r="B68" s="14"/>
      <c r="C68" s="78">
        <v>-29697</v>
      </c>
      <c r="D68" s="78"/>
      <c r="E68" s="78">
        <v>-14088</v>
      </c>
    </row>
    <row r="69" spans="1:9" ht="15" thickBot="1" x14ac:dyDescent="0.35">
      <c r="A69" s="4" t="s">
        <v>139</v>
      </c>
      <c r="B69" s="14"/>
      <c r="C69" s="79">
        <v>-218</v>
      </c>
      <c r="D69" s="78"/>
      <c r="E69" s="79">
        <v>-355</v>
      </c>
    </row>
    <row r="70" spans="1:9" x14ac:dyDescent="0.3">
      <c r="A70" s="74"/>
      <c r="B70" s="14"/>
      <c r="C70" s="41"/>
      <c r="D70" s="41"/>
      <c r="E70" s="78"/>
    </row>
    <row r="71" spans="1:9" x14ac:dyDescent="0.3">
      <c r="A71" s="8" t="s">
        <v>151</v>
      </c>
      <c r="B71" s="16"/>
      <c r="C71" s="84">
        <v>-15947</v>
      </c>
      <c r="D71" s="84"/>
      <c r="E71" s="84">
        <v>12672</v>
      </c>
    </row>
    <row r="72" spans="1:9" ht="14.4" customHeight="1" thickBot="1" x14ac:dyDescent="0.35">
      <c r="A72" s="8" t="s">
        <v>152</v>
      </c>
      <c r="B72" s="16"/>
      <c r="C72" s="51"/>
      <c r="D72" s="84"/>
      <c r="E72" s="51"/>
      <c r="G72" s="6">
        <f>SUM(C67:C69)-C71</f>
        <v>0</v>
      </c>
      <c r="I72" s="6">
        <f>SUM(E67:E69)-E71</f>
        <v>0</v>
      </c>
    </row>
    <row r="73" spans="1:9" ht="15" customHeight="1" x14ac:dyDescent="0.3">
      <c r="A73" s="8"/>
      <c r="B73" s="14"/>
      <c r="C73" s="78"/>
      <c r="D73" s="78"/>
      <c r="E73" s="78"/>
    </row>
    <row r="74" spans="1:9" x14ac:dyDescent="0.3">
      <c r="A74" s="8" t="s">
        <v>86</v>
      </c>
      <c r="B74" s="9"/>
      <c r="C74" s="80">
        <v>-8267</v>
      </c>
      <c r="D74" s="80"/>
      <c r="E74" s="80">
        <v>-24103</v>
      </c>
    </row>
    <row r="75" spans="1:9" x14ac:dyDescent="0.3">
      <c r="A75" s="57" t="s">
        <v>153</v>
      </c>
      <c r="B75" s="14">
        <v>11</v>
      </c>
      <c r="C75" s="78">
        <v>84383</v>
      </c>
      <c r="D75" s="78"/>
      <c r="E75" s="78">
        <v>67086</v>
      </c>
    </row>
    <row r="76" spans="1:9" ht="21" thickBot="1" x14ac:dyDescent="0.35">
      <c r="A76" s="57" t="s">
        <v>95</v>
      </c>
      <c r="B76" s="14"/>
      <c r="C76" s="29">
        <v>-600</v>
      </c>
      <c r="D76" s="29"/>
      <c r="E76" s="29">
        <v>-889</v>
      </c>
    </row>
    <row r="77" spans="1:9" x14ac:dyDescent="0.3">
      <c r="A77" s="8"/>
      <c r="B77" s="14"/>
      <c r="C77" s="85"/>
      <c r="D77" s="78"/>
      <c r="E77" s="85"/>
    </row>
    <row r="78" spans="1:9" ht="15" thickBot="1" x14ac:dyDescent="0.35">
      <c r="A78" s="8" t="s">
        <v>87</v>
      </c>
      <c r="B78" s="9">
        <v>11</v>
      </c>
      <c r="C78" s="66">
        <v>75516</v>
      </c>
      <c r="D78" s="80"/>
      <c r="E78" s="66">
        <v>42094</v>
      </c>
      <c r="G78" s="6">
        <f>SUM(C74:C76)-C78</f>
        <v>0</v>
      </c>
      <c r="I78" s="6">
        <f>SUM(E74:E76)-E78</f>
        <v>0</v>
      </c>
    </row>
    <row r="79" spans="1:9" ht="15" thickTop="1" x14ac:dyDescent="0.3"/>
    <row r="80" spans="1:9" x14ac:dyDescent="0.3">
      <c r="A80" s="21" t="s">
        <v>88</v>
      </c>
      <c r="B80" s="16" t="s">
        <v>31</v>
      </c>
      <c r="C80" s="16" t="s">
        <v>133</v>
      </c>
      <c r="D80" s="16"/>
      <c r="E80" s="16"/>
    </row>
    <row r="81" spans="1:5" ht="15" thickBot="1" x14ac:dyDescent="0.35">
      <c r="A81" s="21"/>
      <c r="B81" s="16"/>
      <c r="C81" s="70" t="s">
        <v>112</v>
      </c>
      <c r="D81" s="70"/>
      <c r="E81" s="70"/>
    </row>
    <row r="82" spans="1:5" ht="15" thickBot="1" x14ac:dyDescent="0.35">
      <c r="A82" s="12"/>
      <c r="B82" s="77"/>
      <c r="C82" s="2" t="s">
        <v>113</v>
      </c>
      <c r="D82" s="55"/>
      <c r="E82" s="56" t="s">
        <v>44</v>
      </c>
    </row>
    <row r="83" spans="1:5" ht="20.399999999999999" x14ac:dyDescent="0.3">
      <c r="A83" s="12" t="s">
        <v>154</v>
      </c>
      <c r="B83" s="77"/>
      <c r="C83" s="78">
        <v>266</v>
      </c>
      <c r="D83" s="78"/>
      <c r="E83" s="78">
        <v>7902</v>
      </c>
    </row>
    <row r="84" spans="1:5" x14ac:dyDescent="0.3">
      <c r="A84" s="12" t="s">
        <v>155</v>
      </c>
      <c r="B84" s="77"/>
      <c r="C84" s="78">
        <v>-1966</v>
      </c>
      <c r="D84" s="78"/>
      <c r="E84" s="78">
        <v>-4282</v>
      </c>
    </row>
    <row r="85" spans="1:5" x14ac:dyDescent="0.3">
      <c r="A85" s="12" t="s">
        <v>156</v>
      </c>
      <c r="B85" s="77"/>
      <c r="C85" s="78">
        <v>-2318</v>
      </c>
      <c r="D85" s="78"/>
      <c r="E85" s="78">
        <v>1876</v>
      </c>
    </row>
    <row r="86" spans="1:5" x14ac:dyDescent="0.3">
      <c r="A86" s="12" t="s">
        <v>157</v>
      </c>
      <c r="B86" s="14"/>
      <c r="C86" s="78">
        <v>682</v>
      </c>
      <c r="D86" s="78"/>
      <c r="E86" s="78">
        <v>714</v>
      </c>
    </row>
    <row r="87" spans="1:5" ht="20.399999999999999" x14ac:dyDescent="0.3">
      <c r="A87" s="12" t="s">
        <v>158</v>
      </c>
      <c r="B87" s="14"/>
      <c r="C87" s="78">
        <v>4172</v>
      </c>
      <c r="D87" s="78"/>
      <c r="E87" s="78">
        <v>414</v>
      </c>
    </row>
  </sheetData>
  <mergeCells count="33">
    <mergeCell ref="A80:A81"/>
    <mergeCell ref="B80:B81"/>
    <mergeCell ref="C80:E80"/>
    <mergeCell ref="C81:E81"/>
    <mergeCell ref="E63:E64"/>
    <mergeCell ref="B71:B72"/>
    <mergeCell ref="C71:C72"/>
    <mergeCell ref="D71:D72"/>
    <mergeCell ref="E71:E72"/>
    <mergeCell ref="A51:A52"/>
    <mergeCell ref="B51:B52"/>
    <mergeCell ref="D51:D52"/>
    <mergeCell ref="B63:B64"/>
    <mergeCell ref="C63:C64"/>
    <mergeCell ref="D63:D64"/>
    <mergeCell ref="C46:E46"/>
    <mergeCell ref="C47:E47"/>
    <mergeCell ref="B49:B50"/>
    <mergeCell ref="C49:C50"/>
    <mergeCell ref="D49:D50"/>
    <mergeCell ref="E49:E50"/>
    <mergeCell ref="A5:A6"/>
    <mergeCell ref="B5:B6"/>
    <mergeCell ref="C5:E5"/>
    <mergeCell ref="C6:E6"/>
    <mergeCell ref="B8:B9"/>
    <mergeCell ref="C8:C9"/>
    <mergeCell ref="D8:D9"/>
    <mergeCell ref="E8:E9"/>
    <mergeCell ref="B39:B40"/>
    <mergeCell ref="D39:D40"/>
    <mergeCell ref="A46:A47"/>
    <mergeCell ref="B46:B47"/>
  </mergeCells>
  <pageMargins left="0.70866141732283472" right="0.70866141732283472" top="0.74803149606299213" bottom="0.74803149606299213" header="0.31496062992125984" footer="0.31496062992125984"/>
  <pageSetup paperSize="9" scale="8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R21"/>
  <sheetViews>
    <sheetView zoomScale="85" zoomScaleNormal="85" zoomScaleSheetLayoutView="50" workbookViewId="0">
      <selection activeCell="K8" sqref="K8"/>
    </sheetView>
  </sheetViews>
  <sheetFormatPr defaultRowHeight="14.4" x14ac:dyDescent="0.3"/>
  <cols>
    <col min="1" max="1" width="52.44140625" customWidth="1"/>
    <col min="2" max="2" width="9.21875" bestFit="1" customWidth="1"/>
    <col min="6" max="6" width="10.44140625" bestFit="1" customWidth="1"/>
    <col min="8" max="8" width="9.21875" bestFit="1" customWidth="1"/>
    <col min="10" max="18" width="7.77734375" customWidth="1"/>
  </cols>
  <sheetData>
    <row r="1" spans="1:18" x14ac:dyDescent="0.3">
      <c r="A1" s="27" t="s">
        <v>159</v>
      </c>
    </row>
    <row r="2" spans="1:18" x14ac:dyDescent="0.3">
      <c r="A2" s="27" t="s">
        <v>160</v>
      </c>
    </row>
    <row r="3" spans="1:18" x14ac:dyDescent="0.3">
      <c r="A3" s="27" t="s">
        <v>161</v>
      </c>
    </row>
    <row r="5" spans="1:18" ht="56.4" customHeight="1" x14ac:dyDescent="0.3">
      <c r="A5" s="87"/>
      <c r="B5" s="16" t="s">
        <v>24</v>
      </c>
      <c r="C5" s="16" t="s">
        <v>89</v>
      </c>
      <c r="D5" s="16" t="s">
        <v>26</v>
      </c>
      <c r="E5" s="16" t="s">
        <v>90</v>
      </c>
      <c r="F5" s="16" t="s">
        <v>162</v>
      </c>
      <c r="G5" s="16" t="s">
        <v>163</v>
      </c>
      <c r="H5" s="16" t="s">
        <v>30</v>
      </c>
    </row>
    <row r="6" spans="1:18" ht="15" thickBot="1" x14ac:dyDescent="0.35">
      <c r="A6" s="87"/>
      <c r="B6" s="70"/>
      <c r="C6" s="70"/>
      <c r="D6" s="70"/>
      <c r="E6" s="70"/>
      <c r="F6" s="70"/>
      <c r="G6" s="70"/>
      <c r="H6" s="70"/>
    </row>
    <row r="7" spans="1:18" x14ac:dyDescent="0.3">
      <c r="A7" s="86"/>
      <c r="B7" s="9"/>
      <c r="C7" s="9"/>
      <c r="D7" s="9"/>
      <c r="E7" s="9"/>
      <c r="F7" s="9"/>
      <c r="G7" s="9"/>
      <c r="H7" s="9"/>
    </row>
    <row r="8" spans="1:18" x14ac:dyDescent="0.3">
      <c r="A8" s="11" t="s">
        <v>164</v>
      </c>
      <c r="B8" s="32">
        <v>993460</v>
      </c>
      <c r="C8" s="62">
        <v>-39074</v>
      </c>
      <c r="D8" s="62">
        <v>4110</v>
      </c>
      <c r="E8" s="62">
        <v>198502</v>
      </c>
      <c r="F8" s="62">
        <v>1156998</v>
      </c>
      <c r="G8" s="62">
        <v>11035</v>
      </c>
      <c r="H8" s="62">
        <v>1168033</v>
      </c>
      <c r="J8" s="6">
        <f>SUM(B8:E8)-F8</f>
        <v>0</v>
      </c>
      <c r="K8" s="6">
        <f>F8+G8-H8</f>
        <v>0</v>
      </c>
    </row>
    <row r="9" spans="1:18" x14ac:dyDescent="0.3">
      <c r="A9" s="5" t="s">
        <v>165</v>
      </c>
      <c r="B9" s="28"/>
      <c r="C9" s="28"/>
      <c r="D9" s="28"/>
      <c r="E9" s="29">
        <v>26065</v>
      </c>
      <c r="F9" s="29">
        <v>26065</v>
      </c>
      <c r="G9" s="29">
        <v>-55</v>
      </c>
      <c r="H9" s="29">
        <v>26010</v>
      </c>
      <c r="J9" s="6">
        <f t="shared" ref="J9:J20" si="0">SUM(B9:E9)-F9</f>
        <v>0</v>
      </c>
      <c r="K9" s="6">
        <f t="shared" ref="K9:K20" si="1">F9+G9-H9</f>
        <v>0</v>
      </c>
    </row>
    <row r="10" spans="1:18" ht="15" thickBot="1" x14ac:dyDescent="0.35">
      <c r="A10" s="5" t="s">
        <v>166</v>
      </c>
      <c r="B10" s="35"/>
      <c r="C10" s="35">
        <v>4282</v>
      </c>
      <c r="D10" s="35">
        <v>-490</v>
      </c>
      <c r="E10" s="35"/>
      <c r="F10" s="35">
        <v>3792</v>
      </c>
      <c r="G10" s="35"/>
      <c r="H10" s="35">
        <v>3792</v>
      </c>
      <c r="J10" s="6">
        <f t="shared" si="0"/>
        <v>0</v>
      </c>
      <c r="K10" s="6">
        <f t="shared" si="1"/>
        <v>0</v>
      </c>
    </row>
    <row r="11" spans="1:18" ht="15" thickBot="1" x14ac:dyDescent="0.35">
      <c r="A11" s="5" t="s">
        <v>167</v>
      </c>
      <c r="B11" s="28"/>
      <c r="C11" s="29">
        <v>4282</v>
      </c>
      <c r="D11" s="29">
        <v>-490</v>
      </c>
      <c r="E11" s="29">
        <v>26065</v>
      </c>
      <c r="F11" s="29">
        <v>29857</v>
      </c>
      <c r="G11" s="29">
        <v>-55</v>
      </c>
      <c r="H11" s="29">
        <v>29802</v>
      </c>
      <c r="J11" s="6">
        <f t="shared" si="0"/>
        <v>0</v>
      </c>
      <c r="K11" s="6">
        <f t="shared" si="1"/>
        <v>0</v>
      </c>
      <c r="L11" s="6">
        <f>SUM(B9:B10)-B11</f>
        <v>0</v>
      </c>
      <c r="M11" s="6">
        <f t="shared" ref="M11" si="2">SUM(C9:C10)-C11</f>
        <v>0</v>
      </c>
      <c r="N11" s="6">
        <f t="shared" ref="N11" si="3">SUM(D9:D10)-D11</f>
        <v>0</v>
      </c>
      <c r="O11" s="6">
        <f t="shared" ref="O11" si="4">SUM(E9:E10)-E11</f>
        <v>0</v>
      </c>
      <c r="P11" s="6">
        <f t="shared" ref="P11" si="5">SUM(F9:F10)-F11</f>
        <v>0</v>
      </c>
      <c r="Q11" s="6">
        <f t="shared" ref="Q11" si="6">SUM(G9:G10)-G11</f>
        <v>0</v>
      </c>
      <c r="R11" s="6">
        <f t="shared" ref="R11" si="7">SUM(H9:H10)-H11</f>
        <v>0</v>
      </c>
    </row>
    <row r="12" spans="1:18" ht="15" thickBot="1" x14ac:dyDescent="0.35">
      <c r="A12" s="11" t="s">
        <v>168</v>
      </c>
      <c r="B12" s="88">
        <v>993460</v>
      </c>
      <c r="C12" s="89">
        <v>-34792</v>
      </c>
      <c r="D12" s="89">
        <v>3620</v>
      </c>
      <c r="E12" s="89">
        <v>224567</v>
      </c>
      <c r="F12" s="89">
        <v>1186855</v>
      </c>
      <c r="G12" s="89">
        <v>10980</v>
      </c>
      <c r="H12" s="89">
        <v>1197835</v>
      </c>
      <c r="J12" s="6">
        <f t="shared" si="0"/>
        <v>0</v>
      </c>
      <c r="K12" s="6">
        <f t="shared" si="1"/>
        <v>0</v>
      </c>
      <c r="L12" s="6">
        <f>B8+B11-B12</f>
        <v>0</v>
      </c>
      <c r="M12" s="6">
        <f t="shared" ref="M12:R12" si="8">C8+C11-C12</f>
        <v>0</v>
      </c>
      <c r="N12" s="6">
        <f t="shared" si="8"/>
        <v>0</v>
      </c>
      <c r="O12" s="6">
        <f t="shared" si="8"/>
        <v>0</v>
      </c>
      <c r="P12" s="6">
        <f t="shared" si="8"/>
        <v>0</v>
      </c>
      <c r="Q12" s="6">
        <f t="shared" si="8"/>
        <v>0</v>
      </c>
      <c r="R12" s="6">
        <f t="shared" si="8"/>
        <v>0</v>
      </c>
    </row>
    <row r="13" spans="1:18" ht="15" thickTop="1" x14ac:dyDescent="0.3">
      <c r="A13" s="5"/>
      <c r="B13" s="28"/>
      <c r="C13" s="28"/>
      <c r="D13" s="28"/>
      <c r="E13" s="28"/>
      <c r="F13" s="28"/>
      <c r="G13" s="28"/>
      <c r="H13" s="28"/>
      <c r="J13" s="6">
        <f t="shared" si="0"/>
        <v>0</v>
      </c>
      <c r="K13" s="6">
        <f t="shared" si="1"/>
        <v>0</v>
      </c>
    </row>
    <row r="14" spans="1:18" x14ac:dyDescent="0.3">
      <c r="A14" s="11" t="s">
        <v>169</v>
      </c>
      <c r="B14" s="62">
        <v>1062635</v>
      </c>
      <c r="C14" s="62">
        <v>-42553</v>
      </c>
      <c r="D14" s="62">
        <v>4843</v>
      </c>
      <c r="E14" s="62">
        <v>206749</v>
      </c>
      <c r="F14" s="62">
        <v>1231674</v>
      </c>
      <c r="G14" s="62">
        <v>26955</v>
      </c>
      <c r="H14" s="62">
        <v>1258629</v>
      </c>
      <c r="J14" s="6">
        <f t="shared" si="0"/>
        <v>0</v>
      </c>
      <c r="K14" s="6">
        <f t="shared" si="1"/>
        <v>0</v>
      </c>
    </row>
    <row r="15" spans="1:18" ht="15" thickBot="1" x14ac:dyDescent="0.35">
      <c r="A15" s="5" t="s">
        <v>170</v>
      </c>
      <c r="B15" s="34"/>
      <c r="C15" s="34"/>
      <c r="D15" s="34"/>
      <c r="E15" s="35">
        <v>-9897</v>
      </c>
      <c r="F15" s="35">
        <v>-9897</v>
      </c>
      <c r="G15" s="35">
        <v>-40</v>
      </c>
      <c r="H15" s="35">
        <v>-9937</v>
      </c>
      <c r="J15" s="6">
        <f t="shared" si="0"/>
        <v>0</v>
      </c>
      <c r="K15" s="6">
        <f t="shared" si="1"/>
        <v>0</v>
      </c>
    </row>
    <row r="16" spans="1:18" ht="15" thickBot="1" x14ac:dyDescent="0.35">
      <c r="A16" s="11" t="s">
        <v>171</v>
      </c>
      <c r="B16" s="33">
        <v>1062635</v>
      </c>
      <c r="C16" s="33">
        <v>-42553</v>
      </c>
      <c r="D16" s="33">
        <v>4843</v>
      </c>
      <c r="E16" s="33">
        <v>196852</v>
      </c>
      <c r="F16" s="33">
        <v>1221777</v>
      </c>
      <c r="G16" s="33">
        <v>26915</v>
      </c>
      <c r="H16" s="33">
        <v>1248692</v>
      </c>
      <c r="J16" s="6">
        <f t="shared" si="0"/>
        <v>0</v>
      </c>
      <c r="K16" s="6">
        <f t="shared" si="1"/>
        <v>0</v>
      </c>
    </row>
    <row r="17" spans="1:18" x14ac:dyDescent="0.3">
      <c r="A17" s="5" t="s">
        <v>121</v>
      </c>
      <c r="B17" s="28"/>
      <c r="C17" s="28"/>
      <c r="D17" s="28"/>
      <c r="E17" s="29">
        <v>21335</v>
      </c>
      <c r="F17" s="29">
        <v>21335</v>
      </c>
      <c r="G17" s="29">
        <v>82</v>
      </c>
      <c r="H17" s="29">
        <v>21417</v>
      </c>
      <c r="J17" s="6">
        <f t="shared" si="0"/>
        <v>0</v>
      </c>
      <c r="K17" s="6">
        <f t="shared" si="1"/>
        <v>0</v>
      </c>
    </row>
    <row r="18" spans="1:18" ht="15" thickBot="1" x14ac:dyDescent="0.35">
      <c r="A18" s="5" t="s">
        <v>172</v>
      </c>
      <c r="B18" s="34"/>
      <c r="C18" s="35">
        <v>1966</v>
      </c>
      <c r="D18" s="35">
        <v>-14</v>
      </c>
      <c r="E18" s="35"/>
      <c r="F18" s="35">
        <v>1952</v>
      </c>
      <c r="G18" s="35"/>
      <c r="H18" s="35">
        <v>1952</v>
      </c>
      <c r="J18" s="6">
        <f t="shared" si="0"/>
        <v>0</v>
      </c>
      <c r="K18" s="6">
        <f t="shared" si="1"/>
        <v>0</v>
      </c>
    </row>
    <row r="19" spans="1:18" ht="15" thickBot="1" x14ac:dyDescent="0.35">
      <c r="A19" s="5" t="s">
        <v>173</v>
      </c>
      <c r="B19" s="28"/>
      <c r="C19" s="29">
        <v>1966</v>
      </c>
      <c r="D19" s="29">
        <v>-14</v>
      </c>
      <c r="E19" s="29">
        <v>21335</v>
      </c>
      <c r="F19" s="29">
        <v>23287</v>
      </c>
      <c r="G19" s="29">
        <v>82</v>
      </c>
      <c r="H19" s="29">
        <v>23369</v>
      </c>
      <c r="J19" s="6">
        <f t="shared" si="0"/>
        <v>0</v>
      </c>
      <c r="K19" s="6">
        <f t="shared" si="1"/>
        <v>0</v>
      </c>
      <c r="L19" s="6">
        <f>SUM(B17:B18)-B19</f>
        <v>0</v>
      </c>
      <c r="M19" s="6">
        <f t="shared" ref="M19:R19" si="9">SUM(C17:C18)-C19</f>
        <v>0</v>
      </c>
      <c r="N19" s="6">
        <f t="shared" si="9"/>
        <v>0</v>
      </c>
      <c r="O19" s="6">
        <f t="shared" si="9"/>
        <v>0</v>
      </c>
      <c r="P19" s="6">
        <f t="shared" si="9"/>
        <v>0</v>
      </c>
      <c r="Q19" s="6">
        <f t="shared" si="9"/>
        <v>0</v>
      </c>
      <c r="R19" s="6">
        <f t="shared" si="9"/>
        <v>0</v>
      </c>
    </row>
    <row r="20" spans="1:18" ht="15" thickBot="1" x14ac:dyDescent="0.35">
      <c r="A20" s="11" t="s">
        <v>174</v>
      </c>
      <c r="B20" s="89">
        <v>1062635</v>
      </c>
      <c r="C20" s="89">
        <v>-40587</v>
      </c>
      <c r="D20" s="89">
        <v>4829</v>
      </c>
      <c r="E20" s="89">
        <v>218187</v>
      </c>
      <c r="F20" s="89">
        <v>1245064</v>
      </c>
      <c r="G20" s="89">
        <v>26997</v>
      </c>
      <c r="H20" s="89">
        <v>1272061</v>
      </c>
      <c r="J20" s="6">
        <f t="shared" si="0"/>
        <v>0</v>
      </c>
      <c r="K20" s="6">
        <f t="shared" si="1"/>
        <v>0</v>
      </c>
      <c r="L20" s="6">
        <f>B16+B19-B20</f>
        <v>0</v>
      </c>
      <c r="M20" s="6">
        <f t="shared" ref="M20" si="10">C16+C19-C20</f>
        <v>0</v>
      </c>
      <c r="N20" s="6">
        <f t="shared" ref="N20" si="11">D16+D19-D20</f>
        <v>0</v>
      </c>
      <c r="O20" s="6">
        <f t="shared" ref="O20" si="12">E16+E19-E20</f>
        <v>0</v>
      </c>
      <c r="P20" s="6">
        <f t="shared" ref="P20" si="13">F16+F19-F20</f>
        <v>0</v>
      </c>
      <c r="Q20" s="6">
        <f t="shared" ref="Q20" si="14">G16+G19-G20</f>
        <v>0</v>
      </c>
      <c r="R20" s="6">
        <f>H16+H19-H20</f>
        <v>0</v>
      </c>
    </row>
    <row r="21" spans="1:18" ht="15" thickTop="1" x14ac:dyDescent="0.3"/>
  </sheetData>
  <mergeCells count="8">
    <mergeCell ref="H5:H6"/>
    <mergeCell ref="E5:E6"/>
    <mergeCell ref="F5:F6"/>
    <mergeCell ref="G5:G6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1-форма</vt:lpstr>
      <vt:lpstr>2-форма</vt:lpstr>
      <vt:lpstr>3-форма</vt:lpstr>
      <vt:lpstr>4-форма</vt:lpstr>
      <vt:lpstr>'2-форма'!_Hlk254102507</vt:lpstr>
      <vt:lpstr>'3-форма'!Область_печати</vt:lpstr>
      <vt:lpstr>'4-форма'!Область_печати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Лейла Ч Рыскулова</dc:creator>
  <cp:lastModifiedBy>Амина M Чебодаева</cp:lastModifiedBy>
  <dcterms:created xsi:type="dcterms:W3CDTF">2017-05-29T11:05:00Z</dcterms:created>
  <dcterms:modified xsi:type="dcterms:W3CDTF">2018-05-21T04:59:19Z</dcterms:modified>
</cp:coreProperties>
</file>