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tabRatio="772"/>
  </bookViews>
  <sheets>
    <sheet name="Лист22" sheetId="22" r:id="rId1"/>
    <sheet name="Лист23" sheetId="23" r:id="rId2"/>
  </sheets>
  <calcPr calcId="124519" refMode="R1C1"/>
</workbook>
</file>

<file path=xl/calcChain.xml><?xml version="1.0" encoding="utf-8"?>
<calcChain xmlns="http://schemas.openxmlformats.org/spreadsheetml/2006/main">
  <c r="H15" i="23"/>
  <c r="I74" i="22" l="1"/>
  <c r="I51" i="23"/>
  <c r="H51"/>
  <c r="I34" l="1"/>
  <c r="H34"/>
  <c r="I16"/>
  <c r="I21" s="1"/>
  <c r="I27" s="1"/>
  <c r="I29" s="1"/>
  <c r="I31" s="1"/>
  <c r="I47" s="1"/>
  <c r="H16"/>
  <c r="H21" s="1"/>
  <c r="H27" s="1"/>
  <c r="H29" s="1"/>
  <c r="H31" s="1"/>
  <c r="H47" s="1"/>
  <c r="J74" i="22"/>
  <c r="I65"/>
  <c r="J65"/>
  <c r="J56"/>
  <c r="I56"/>
  <c r="J43"/>
  <c r="I43"/>
  <c r="J26"/>
  <c r="I26"/>
  <c r="J44" l="1"/>
  <c r="I44"/>
  <c r="J75"/>
  <c r="I75"/>
</calcChain>
</file>

<file path=xl/sharedStrings.xml><?xml version="1.0" encoding="utf-8"?>
<sst xmlns="http://schemas.openxmlformats.org/spreadsheetml/2006/main" count="193" uniqueCount="151">
  <si>
    <t>Запасы</t>
  </si>
  <si>
    <t>Инвестиции, учитываемые методом долевого участия</t>
  </si>
  <si>
    <t>Основные средства</t>
  </si>
  <si>
    <t>Нематериальные активы</t>
  </si>
  <si>
    <t>Прочие долгосрочные активы</t>
  </si>
  <si>
    <t>Прочие краткосрочные обязательства</t>
  </si>
  <si>
    <t>Отложенные налоговые обязательства</t>
  </si>
  <si>
    <t>Резервы</t>
  </si>
  <si>
    <t>Прочие доходы</t>
  </si>
  <si>
    <t>Административные расходы</t>
  </si>
  <si>
    <t>Прочие расходы</t>
  </si>
  <si>
    <t>тыс. тенге</t>
  </si>
  <si>
    <t>На конец отчетного периода</t>
  </si>
  <si>
    <t>Активы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</si>
  <si>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</si>
  <si>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</si>
  <si>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</si>
  <si>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</si>
  <si>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</si>
  <si>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</si>
  <si>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</si>
  <si>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</si>
  <si>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</si>
  <si>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</si>
  <si>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</si>
  <si>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</si>
  <si>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</si>
  <si>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</si>
  <si>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</si>
  <si>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</si>
  <si>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018</t>
  </si>
  <si>
    <t>019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</si>
  <si>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</si>
  <si>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</si>
  <si>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</si>
  <si>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</si>
  <si>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</si>
  <si>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</si>
  <si>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</si>
  <si>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</si>
  <si>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</si>
  <si>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</si>
  <si>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</si>
  <si>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</si>
  <si>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</si>
  <si>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</si>
  <si>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</si>
  <si>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</si>
  <si>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</si>
  <si>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</si>
  <si>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</si>
  <si>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</si>
  <si>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</si>
  <si>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</si>
  <si>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</si>
  <si>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</si>
  <si>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</si>
  <si>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</si>
  <si>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</si>
  <si>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</si>
  <si>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</si>
  <si>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Место печати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</si>
  <si>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</si>
  <si>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</si>
  <si>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</si>
  <si>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</si>
  <si>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Расходы по реализации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</si>
  <si>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</si>
  <si>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</si>
  <si>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</si>
  <si>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</si>
  <si>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</si>
  <si>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</si>
  <si>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</si>
  <si>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</si>
  <si>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</si>
  <si>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</si>
  <si>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</si>
  <si>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</si>
  <si>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</si>
  <si>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</si>
  <si>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</si>
  <si>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</si>
  <si>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</si>
  <si>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</si>
  <si>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</si>
  <si>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</si>
  <si>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</si>
  <si>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</si>
  <si>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</si>
  <si>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</si>
  <si>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</si>
  <si>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</si>
  <si>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</si>
  <si>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</si>
  <si>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</si>
  <si>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</si>
  <si>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</si>
  <si>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</si>
  <si>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</si>
  <si>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</si>
  <si>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</si>
  <si>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</si>
  <si>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</si>
  <si>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</si>
  <si>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</si>
  <si>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Вид деятельности организации</t>
  </si>
  <si>
    <t>Организационно-правовая форма</t>
  </si>
  <si>
    <t>Юридический адрес организации</t>
  </si>
  <si>
    <t>I. Краткосрочные активы</t>
  </si>
  <si>
    <t>Итого краткосрочных активов</t>
  </si>
  <si>
    <t>(фамилия, имя, отчество)</t>
  </si>
  <si>
    <t xml:space="preserve">      </t>
  </si>
  <si>
    <t xml:space="preserve">Наименование организации </t>
  </si>
  <si>
    <t>АО "Тема Ко"</t>
  </si>
  <si>
    <t>гостиничный бизнес</t>
  </si>
  <si>
    <t>Акционерное общество</t>
  </si>
  <si>
    <t>г.Алматы, пр. Достык 52/2</t>
  </si>
  <si>
    <t>Код стр.</t>
  </si>
  <si>
    <t>На  начало отчетного периода</t>
  </si>
  <si>
    <t>100</t>
  </si>
  <si>
    <t>Активы (или выбывающие группы), предназначеннные для продажи</t>
  </si>
  <si>
    <t>200</t>
  </si>
  <si>
    <t>300</t>
  </si>
  <si>
    <t>Итого долгосрочные обязательств</t>
  </si>
  <si>
    <t>400</t>
  </si>
  <si>
    <t>Нераспределенный доход (непокрытый убыток)</t>
  </si>
  <si>
    <t xml:space="preserve">Баланс (стр. 300 + стр. 400 + стр. 500)                                                                               </t>
  </si>
  <si>
    <t xml:space="preserve"> </t>
  </si>
  <si>
    <t xml:space="preserve">Руководитель </t>
  </si>
  <si>
    <t>Ембергенов Р.А.</t>
  </si>
  <si>
    <t>/</t>
  </si>
  <si>
    <t>подпись</t>
  </si>
  <si>
    <t xml:space="preserve">Гл. бухгалтер </t>
  </si>
  <si>
    <t>НАИМЕНОВАНИЕ ПОКАЗАТЕЛЕЙ</t>
  </si>
  <si>
    <t>Валовая прибыль (стр. 010 - стр.020)</t>
  </si>
  <si>
    <t>Прибыль (убыток) до налогообложения (стр. 020 +/- стр. 025)</t>
  </si>
  <si>
    <t>Гл. бухгалтер</t>
  </si>
  <si>
    <t>Кумарова К. С.</t>
  </si>
  <si>
    <t>,</t>
  </si>
  <si>
    <t xml:space="preserve">к Приказу Министра финансов </t>
  </si>
  <si>
    <t xml:space="preserve">            Республики Казахстан</t>
  </si>
  <si>
    <t>от 20 августа 2010 года №422</t>
  </si>
  <si>
    <t>Форма 1</t>
  </si>
  <si>
    <t>Бухгалтерский Баланс                                                                                       за  январь - сентябрь 2013 года.</t>
  </si>
  <si>
    <t>Форма 2</t>
  </si>
  <si>
    <t>ОТЧЕТ О ПРИБЫЛЯХ И УБЫТКАХ                                                                                                            за январь - сентябрь  2013 года</t>
  </si>
  <si>
    <t>Авансовые платежи</t>
  </si>
  <si>
    <t>Гудвил</t>
  </si>
  <si>
    <t>Денежные средства ограниченные в использовании</t>
  </si>
  <si>
    <t>Авансовые платежи за внеоборотные активы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</si>
</sst>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</cellStyleXfs>
  <cellXfs count="221">
    <xf numFmtId="0" fontId="0" fillId="0" borderId="0" xfId="0"/>
    <xf numFmtId="0" fontId="7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1" fillId="0" borderId="0" xfId="0" applyFont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1" xfId="0" applyFont="1" applyBorder="1" applyAlignment="1"/>
    <xf numFmtId="3" fontId="7" fillId="0" borderId="1" xfId="0" applyNumberFormat="1" applyFont="1" applyBorder="1" applyAlignment="1"/>
    <xf numFmtId="3" fontId="7" fillId="0" borderId="13" xfId="0" applyNumberFormat="1" applyFont="1" applyBorder="1" applyAlignment="1"/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right" vertical="center"/>
    </xf>
    <xf numFmtId="0" fontId="16" fillId="0" borderId="0" xfId="0" applyFont="1" applyAlignment="1"/>
    <xf numFmtId="0" fontId="9" fillId="4" borderId="23" xfId="0" applyFont="1" applyFill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2" fillId="0" borderId="1" xfId="0" applyFont="1" applyBorder="1" applyAlignment="1"/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3" fontId="7" fillId="0" borderId="5" xfId="0" applyNumberFormat="1" applyFont="1" applyBorder="1" applyAlignment="1">
      <alignment horizontal="right" vertical="center"/>
    </xf>
    <xf numFmtId="3" fontId="2" fillId="0" borderId="0" xfId="0" applyNumberFormat="1" applyFont="1" applyAlignment="1"/>
    <xf numFmtId="0" fontId="14" fillId="0" borderId="12" xfId="0" applyFont="1" applyBorder="1"/>
    <xf numFmtId="4" fontId="2" fillId="0" borderId="0" xfId="0" applyNumberFormat="1" applyFont="1" applyAlignment="1"/>
    <xf numFmtId="0" fontId="15" fillId="0" borderId="23" xfId="0" applyFont="1" applyBorder="1" applyAlignment="1">
      <alignment horizontal="center" vertical="top" wrapText="1"/>
    </xf>
    <xf numFmtId="0" fontId="16" fillId="4" borderId="23" xfId="0" applyFont="1" applyFill="1" applyBorder="1" applyAlignment="1"/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/>
    <xf numFmtId="3" fontId="20" fillId="0" borderId="0" xfId="0" applyNumberFormat="1" applyFont="1" applyAlignment="1"/>
    <xf numFmtId="0" fontId="2" fillId="0" borderId="0" xfId="0" applyFont="1"/>
    <xf numFmtId="0" fontId="10" fillId="0" borderId="0" xfId="0" applyFont="1"/>
    <xf numFmtId="49" fontId="10" fillId="0" borderId="0" xfId="0" applyNumberFormat="1" applyFont="1"/>
    <xf numFmtId="0" fontId="6" fillId="0" borderId="0" xfId="0" applyNumberFormat="1" applyFont="1" applyAlignment="1">
      <alignment vertical="center" wrapText="1"/>
    </xf>
    <xf numFmtId="0" fontId="7" fillId="0" borderId="0" xfId="0" applyFont="1"/>
    <xf numFmtId="49" fontId="7" fillId="0" borderId="3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49" fontId="8" fillId="4" borderId="31" xfId="0" applyNumberFormat="1" applyFont="1" applyFill="1" applyBorder="1" applyAlignment="1">
      <alignment horizontal="center" vertical="center"/>
    </xf>
    <xf numFmtId="3" fontId="8" fillId="4" borderId="23" xfId="0" applyNumberFormat="1" applyFont="1" applyFill="1" applyBorder="1" applyAlignment="1">
      <alignment horizontal="right" vertical="center"/>
    </xf>
    <xf numFmtId="3" fontId="7" fillId="0" borderId="0" xfId="0" applyNumberFormat="1" applyFont="1"/>
    <xf numFmtId="49" fontId="7" fillId="0" borderId="7" xfId="0" applyNumberFormat="1" applyFont="1" applyBorder="1" applyAlignment="1">
      <alignment horizontal="center" vertical="center"/>
    </xf>
    <xf numFmtId="3" fontId="7" fillId="0" borderId="15" xfId="0" applyNumberFormat="1" applyFont="1" applyBorder="1"/>
    <xf numFmtId="49" fontId="8" fillId="4" borderId="26" xfId="0" applyNumberFormat="1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top" wrapText="1"/>
    </xf>
    <xf numFmtId="3" fontId="8" fillId="0" borderId="6" xfId="0" applyNumberFormat="1" applyFont="1" applyFill="1" applyBorder="1" applyAlignment="1">
      <alignment horizontal="right" vertical="center"/>
    </xf>
    <xf numFmtId="0" fontId="7" fillId="0" borderId="0" xfId="0" applyFont="1" applyFill="1"/>
    <xf numFmtId="3" fontId="8" fillId="0" borderId="1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0" fontId="14" fillId="4" borderId="2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4" borderId="35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17" fillId="4" borderId="23" xfId="0" applyFont="1" applyFill="1" applyBorder="1" applyAlignment="1">
      <alignment horizontal="center" vertical="top" wrapText="1"/>
    </xf>
    <xf numFmtId="0" fontId="8" fillId="0" borderId="0" xfId="0" applyFont="1" applyFill="1"/>
    <xf numFmtId="0" fontId="14" fillId="0" borderId="16" xfId="0" applyFont="1" applyBorder="1" applyAlignment="1">
      <alignment horizontal="center" vertical="top" wrapText="1"/>
    </xf>
    <xf numFmtId="3" fontId="8" fillId="0" borderId="17" xfId="0" applyNumberFormat="1" applyFont="1" applyFill="1" applyBorder="1" applyAlignment="1">
      <alignment horizontal="right" vertical="center"/>
    </xf>
    <xf numFmtId="49" fontId="7" fillId="0" borderId="0" xfId="0" applyNumberFormat="1" applyFont="1"/>
    <xf numFmtId="0" fontId="2" fillId="0" borderId="0" xfId="0" applyFont="1" applyAlignment="1">
      <alignment horizontal="left"/>
    </xf>
    <xf numFmtId="0" fontId="18" fillId="0" borderId="0" xfId="0" applyFont="1"/>
    <xf numFmtId="3" fontId="7" fillId="0" borderId="0" xfId="0" applyNumberFormat="1" applyFont="1" applyAlignment="1"/>
    <xf numFmtId="3" fontId="7" fillId="0" borderId="0" xfId="0" applyNumberFormat="1" applyFont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49" fontId="7" fillId="0" borderId="9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right" vertical="center"/>
    </xf>
    <xf numFmtId="4" fontId="5" fillId="3" borderId="40" xfId="0" applyNumberFormat="1" applyFont="1" applyFill="1" applyBorder="1" applyAlignment="1">
      <alignment horizontal="right" vertical="center" wrapText="1"/>
    </xf>
    <xf numFmtId="4" fontId="5" fillId="3" borderId="4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3" fontId="9" fillId="4" borderId="35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4" fontId="5" fillId="3" borderId="43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0" fontId="7" fillId="0" borderId="23" xfId="0" applyFont="1" applyBorder="1" applyAlignment="1"/>
    <xf numFmtId="3" fontId="7" fillId="0" borderId="23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 vertical="center"/>
    </xf>
    <xf numFmtId="3" fontId="16" fillId="0" borderId="0" xfId="0" applyNumberFormat="1" applyFont="1" applyAlignment="1"/>
    <xf numFmtId="0" fontId="13" fillId="0" borderId="0" xfId="0" applyFont="1" applyAlignment="1">
      <alignment wrapText="1"/>
    </xf>
    <xf numFmtId="0" fontId="9" fillId="4" borderId="22" xfId="0" applyFont="1" applyFill="1" applyBorder="1" applyAlignment="1">
      <alignment horizontal="left" wrapText="1"/>
    </xf>
    <xf numFmtId="0" fontId="9" fillId="4" borderId="23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14" fillId="0" borderId="12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36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5" fillId="0" borderId="2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14" fillId="0" borderId="8" xfId="0" applyFont="1" applyBorder="1" applyAlignment="1">
      <alignment horizontal="left" vertical="top" wrapText="1"/>
    </xf>
    <xf numFmtId="0" fontId="0" fillId="0" borderId="9" xfId="0" applyBorder="1"/>
    <xf numFmtId="0" fontId="0" fillId="0" borderId="1" xfId="0" applyBorder="1"/>
    <xf numFmtId="0" fontId="7" fillId="0" borderId="12" xfId="0" applyFont="1" applyBorder="1" applyAlignment="1">
      <alignment horizontal="left" wrapText="1"/>
    </xf>
    <xf numFmtId="0" fontId="14" fillId="0" borderId="36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3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7" fillId="4" borderId="22" xfId="0" applyFont="1" applyFill="1" applyBorder="1" applyAlignment="1">
      <alignment horizontal="left" vertical="top" wrapText="1"/>
    </xf>
    <xf numFmtId="0" fontId="17" fillId="4" borderId="23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4" fillId="0" borderId="29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vertical="top"/>
    </xf>
    <xf numFmtId="0" fontId="18" fillId="0" borderId="44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 wrapText="1" indent="2"/>
    </xf>
    <xf numFmtId="0" fontId="14" fillId="0" borderId="1" xfId="0" applyFont="1" applyBorder="1" applyAlignment="1">
      <alignment horizontal="left" vertical="top" wrapText="1" indent="2"/>
    </xf>
    <xf numFmtId="0" fontId="14" fillId="0" borderId="36" xfId="0" applyFont="1" applyBorder="1" applyAlignment="1">
      <alignment horizontal="left" vertical="top" wrapText="1" indent="2"/>
    </xf>
    <xf numFmtId="0" fontId="14" fillId="0" borderId="16" xfId="0" applyFont="1" applyBorder="1" applyAlignment="1">
      <alignment horizontal="left" vertical="top" wrapText="1" indent="2"/>
    </xf>
    <xf numFmtId="0" fontId="2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14" fillId="0" borderId="1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 indent="2"/>
    </xf>
    <xf numFmtId="0" fontId="14" fillId="0" borderId="4" xfId="0" applyFont="1" applyBorder="1" applyAlignment="1">
      <alignment horizontal="left" vertical="top" wrapText="1" indent="2"/>
    </xf>
    <xf numFmtId="0" fontId="2" fillId="0" borderId="2" xfId="0" applyFont="1" applyBorder="1"/>
    <xf numFmtId="0" fontId="14" fillId="4" borderId="22" xfId="0" applyFont="1" applyFill="1" applyBorder="1" applyAlignment="1">
      <alignment horizontal="left" vertical="top" wrapText="1"/>
    </xf>
    <xf numFmtId="0" fontId="14" fillId="4" borderId="23" xfId="0" applyFont="1" applyFill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8" fillId="4" borderId="24" xfId="0" applyFont="1" applyFill="1" applyBorder="1" applyAlignment="1"/>
    <xf numFmtId="0" fontId="8" fillId="4" borderId="31" xfId="0" applyFont="1" applyFill="1" applyBorder="1" applyAlignment="1"/>
    <xf numFmtId="0" fontId="14" fillId="0" borderId="33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5" xfId="0" applyFont="1" applyBorder="1" applyAlignment="1">
      <alignment horizontal="left" vertical="top" wrapText="1" indent="2"/>
    </xf>
    <xf numFmtId="0" fontId="7" fillId="0" borderId="2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4" borderId="24" xfId="0" applyFont="1" applyFill="1" applyBorder="1" applyAlignment="1">
      <alignment horizontal="left"/>
    </xf>
    <xf numFmtId="0" fontId="8" fillId="4" borderId="31" xfId="0" applyFont="1" applyFill="1" applyBorder="1" applyAlignment="1">
      <alignment horizontal="left"/>
    </xf>
    <xf numFmtId="0" fontId="7" fillId="0" borderId="3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5" fillId="4" borderId="24" xfId="0" applyFont="1" applyFill="1" applyBorder="1" applyAlignment="1">
      <alignment horizontal="left"/>
    </xf>
    <xf numFmtId="0" fontId="15" fillId="4" borderId="25" xfId="0" applyFont="1" applyFill="1" applyBorder="1" applyAlignment="1">
      <alignment horizontal="left"/>
    </xf>
    <xf numFmtId="0" fontId="15" fillId="4" borderId="32" xfId="0" applyFont="1" applyFill="1" applyBorder="1" applyAlignment="1">
      <alignment horizontal="left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5">
    <cellStyle name="Гиперссылка 2" xfId="2"/>
    <cellStyle name="Обычный" xfId="0" builtinId="0"/>
    <cellStyle name="Обычный 2" xfId="3"/>
    <cellStyle name="Обычный 2 11" xfId="1"/>
    <cellStyle name="Обычный 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2"/>
  <sheetViews>
    <sheetView tabSelected="1" topLeftCell="A4" workbookViewId="0">
      <selection activeCell="L69" sqref="L69"/>
    </sheetView>
  </sheetViews>
  <sheetFormatPr defaultRowHeight="12.75"/>
  <cols>
    <col min="1" max="1" width="9.140625" style="2"/>
    <col min="2" max="2" width="0.42578125" style="3" customWidth="1"/>
    <col min="3" max="3" width="16.85546875" style="3" customWidth="1"/>
    <col min="4" max="7" width="9.140625" style="3"/>
    <col min="8" max="8" width="9.140625" style="2"/>
    <col min="9" max="9" width="11.28515625" style="2" customWidth="1"/>
    <col min="10" max="10" width="12.7109375" style="2" customWidth="1"/>
    <col min="11" max="11" width="9.140625" style="2"/>
    <col min="12" max="12" width="11.7109375" style="2" bestFit="1" customWidth="1"/>
    <col min="13" max="16384" width="9.140625" style="2"/>
  </cols>
  <sheetData>
    <row r="1" spans="2:10">
      <c r="H1" s="2" t="s">
        <v>140</v>
      </c>
    </row>
    <row r="2" spans="2:10">
      <c r="H2" s="2" t="s">
        <v>141</v>
      </c>
    </row>
    <row r="3" spans="2:10">
      <c r="H3" s="2" t="s">
        <v>142</v>
      </c>
    </row>
    <row r="4" spans="2:10">
      <c r="J4" s="2" t="s">
        <v>143</v>
      </c>
    </row>
    <row r="5" spans="2:10" ht="15.75">
      <c r="B5" s="3" t="s">
        <v>112</v>
      </c>
      <c r="F5" s="4"/>
      <c r="G5" s="4"/>
      <c r="H5" s="5"/>
      <c r="J5" s="6"/>
    </row>
    <row r="6" spans="2:10">
      <c r="H6" s="7"/>
      <c r="J6" s="8"/>
    </row>
    <row r="7" spans="2:10" ht="15.75">
      <c r="B7" s="165" t="s">
        <v>113</v>
      </c>
      <c r="C7" s="165"/>
      <c r="D7" s="165"/>
      <c r="E7" s="165"/>
      <c r="F7" s="166" t="s">
        <v>114</v>
      </c>
      <c r="G7" s="166"/>
      <c r="H7" s="166"/>
      <c r="I7" s="166"/>
      <c r="J7" s="166"/>
    </row>
    <row r="8" spans="2:10">
      <c r="B8" s="165" t="s">
        <v>106</v>
      </c>
      <c r="C8" s="165"/>
      <c r="D8" s="165"/>
      <c r="E8" s="165"/>
      <c r="F8" s="167" t="s">
        <v>115</v>
      </c>
      <c r="G8" s="167"/>
      <c r="H8" s="167"/>
      <c r="I8" s="167"/>
      <c r="J8" s="167"/>
    </row>
    <row r="9" spans="2:10">
      <c r="B9" s="165" t="s">
        <v>107</v>
      </c>
      <c r="C9" s="165"/>
      <c r="D9" s="165"/>
      <c r="E9" s="165"/>
      <c r="F9" s="170" t="s">
        <v>116</v>
      </c>
      <c r="G9" s="170"/>
      <c r="H9" s="170"/>
      <c r="I9" s="170"/>
      <c r="J9" s="170"/>
    </row>
    <row r="10" spans="2:10">
      <c r="B10" s="165" t="s">
        <v>108</v>
      </c>
      <c r="C10" s="165"/>
      <c r="D10" s="165"/>
      <c r="E10" s="165"/>
      <c r="F10" s="171" t="s">
        <v>117</v>
      </c>
      <c r="G10" s="171"/>
      <c r="H10" s="171"/>
      <c r="I10" s="171"/>
      <c r="J10" s="171"/>
    </row>
    <row r="11" spans="2:10" ht="38.25" customHeight="1">
      <c r="D11" s="172" t="s">
        <v>144</v>
      </c>
      <c r="E11" s="172"/>
      <c r="F11" s="172"/>
      <c r="G11" s="172"/>
      <c r="H11" s="172"/>
      <c r="I11" s="172"/>
    </row>
    <row r="12" spans="2:10" ht="12" customHeight="1" thickBot="1">
      <c r="D12" s="113"/>
      <c r="E12" s="173"/>
      <c r="F12" s="173"/>
      <c r="G12" s="173"/>
      <c r="H12" s="173"/>
      <c r="I12" s="173"/>
      <c r="J12" s="9" t="s">
        <v>11</v>
      </c>
    </row>
    <row r="13" spans="2:10" ht="36">
      <c r="B13" s="168" t="s">
        <v>13</v>
      </c>
      <c r="C13" s="169"/>
      <c r="D13" s="169"/>
      <c r="E13" s="169"/>
      <c r="F13" s="169"/>
      <c r="G13" s="169"/>
      <c r="H13" s="10" t="s">
        <v>118</v>
      </c>
      <c r="I13" s="11" t="s">
        <v>12</v>
      </c>
      <c r="J13" s="12" t="s">
        <v>119</v>
      </c>
    </row>
    <row r="14" spans="2:10">
      <c r="B14" s="162"/>
      <c r="C14" s="163"/>
      <c r="D14" s="163"/>
      <c r="E14" s="163"/>
      <c r="F14" s="163"/>
      <c r="G14" s="163"/>
      <c r="H14" s="163"/>
      <c r="I14" s="163"/>
      <c r="J14" s="164"/>
    </row>
    <row r="15" spans="2:10" s="13" customFormat="1" ht="12">
      <c r="B15" s="128" t="s">
        <v>109</v>
      </c>
      <c r="C15" s="129"/>
      <c r="D15" s="129"/>
      <c r="E15" s="129"/>
      <c r="F15" s="129"/>
      <c r="G15" s="129"/>
      <c r="H15" s="14"/>
      <c r="I15" s="15"/>
      <c r="J15" s="16"/>
    </row>
    <row r="16" spans="2:10" s="13" customFormat="1" ht="12">
      <c r="B16" s="142" t="s">
        <v>14</v>
      </c>
      <c r="C16" s="143"/>
      <c r="D16" s="143"/>
      <c r="E16" s="143"/>
      <c r="F16" s="143"/>
      <c r="G16" s="143"/>
      <c r="H16" s="17" t="s">
        <v>15</v>
      </c>
      <c r="I16" s="18">
        <v>57585</v>
      </c>
      <c r="J16" s="92">
        <v>881208</v>
      </c>
    </row>
    <row r="17" spans="2:12">
      <c r="B17" s="119" t="s">
        <v>16</v>
      </c>
      <c r="C17" s="120"/>
      <c r="D17" s="120"/>
      <c r="E17" s="120"/>
      <c r="F17" s="120"/>
      <c r="G17" s="120"/>
      <c r="H17" s="17" t="s">
        <v>17</v>
      </c>
      <c r="I17" s="18"/>
      <c r="J17" s="92"/>
    </row>
    <row r="18" spans="2:12">
      <c r="B18" s="142" t="s">
        <v>18</v>
      </c>
      <c r="C18" s="143"/>
      <c r="D18" s="143"/>
      <c r="E18" s="143"/>
      <c r="F18" s="143"/>
      <c r="G18" s="143"/>
      <c r="H18" s="17" t="s">
        <v>19</v>
      </c>
      <c r="I18" s="18"/>
      <c r="J18" s="92"/>
    </row>
    <row r="19" spans="2:12">
      <c r="B19" s="142" t="s">
        <v>20</v>
      </c>
      <c r="C19" s="143"/>
      <c r="D19" s="143"/>
      <c r="E19" s="143"/>
      <c r="F19" s="143"/>
      <c r="G19" s="143"/>
      <c r="H19" s="17" t="s">
        <v>21</v>
      </c>
      <c r="I19" s="18"/>
      <c r="J19" s="92"/>
    </row>
    <row r="20" spans="2:12">
      <c r="B20" s="119" t="s">
        <v>22</v>
      </c>
      <c r="C20" s="120"/>
      <c r="D20" s="120"/>
      <c r="E20" s="120"/>
      <c r="F20" s="120"/>
      <c r="G20" s="120"/>
      <c r="H20" s="17" t="s">
        <v>23</v>
      </c>
      <c r="I20" s="18"/>
      <c r="J20" s="92"/>
    </row>
    <row r="21" spans="2:12" s="13" customFormat="1" ht="12">
      <c r="B21" s="142" t="s">
        <v>24</v>
      </c>
      <c r="C21" s="143"/>
      <c r="D21" s="143"/>
      <c r="E21" s="143"/>
      <c r="F21" s="143"/>
      <c r="G21" s="143"/>
      <c r="H21" s="17" t="s">
        <v>25</v>
      </c>
      <c r="I21" s="14"/>
      <c r="J21" s="92">
        <v>4592</v>
      </c>
    </row>
    <row r="22" spans="2:12">
      <c r="B22" s="142" t="s">
        <v>26</v>
      </c>
      <c r="C22" s="143"/>
      <c r="D22" s="143"/>
      <c r="E22" s="143"/>
      <c r="F22" s="143"/>
      <c r="G22" s="143"/>
      <c r="H22" s="17" t="s">
        <v>27</v>
      </c>
      <c r="I22" s="18">
        <v>2944709</v>
      </c>
      <c r="J22" s="92">
        <v>204596</v>
      </c>
      <c r="L22" s="30"/>
    </row>
    <row r="23" spans="2:12">
      <c r="B23" s="119" t="s">
        <v>28</v>
      </c>
      <c r="C23" s="120"/>
      <c r="D23" s="120"/>
      <c r="E23" s="120"/>
      <c r="F23" s="120"/>
      <c r="G23" s="120"/>
      <c r="H23" s="17" t="s">
        <v>29</v>
      </c>
      <c r="I23" s="18">
        <v>16811</v>
      </c>
      <c r="J23" s="92">
        <v>24366</v>
      </c>
    </row>
    <row r="24" spans="2:12">
      <c r="B24" s="142" t="s">
        <v>0</v>
      </c>
      <c r="C24" s="143"/>
      <c r="D24" s="143"/>
      <c r="E24" s="143"/>
      <c r="F24" s="143"/>
      <c r="G24" s="143"/>
      <c r="H24" s="17" t="s">
        <v>30</v>
      </c>
      <c r="I24" s="18">
        <v>72</v>
      </c>
      <c r="J24" s="92">
        <v>237297</v>
      </c>
      <c r="L24" s="30"/>
    </row>
    <row r="25" spans="2:12" ht="13.5" thickBot="1">
      <c r="B25" s="144" t="s">
        <v>147</v>
      </c>
      <c r="C25" s="145"/>
      <c r="D25" s="145"/>
      <c r="E25" s="145"/>
      <c r="F25" s="145"/>
      <c r="G25" s="145"/>
      <c r="H25" s="97" t="s">
        <v>31</v>
      </c>
      <c r="I25" s="98">
        <v>46019</v>
      </c>
      <c r="J25" s="99">
        <v>180391</v>
      </c>
    </row>
    <row r="26" spans="2:12" s="13" customFormat="1" thickBot="1">
      <c r="B26" s="132" t="s">
        <v>110</v>
      </c>
      <c r="C26" s="133"/>
      <c r="D26" s="133"/>
      <c r="E26" s="133"/>
      <c r="F26" s="133"/>
      <c r="G26" s="133"/>
      <c r="H26" s="20" t="s">
        <v>120</v>
      </c>
      <c r="I26" s="21">
        <f>SUM(I15:I25)</f>
        <v>3065196</v>
      </c>
      <c r="J26" s="102">
        <f>SUM(J15:J25)</f>
        <v>1532450</v>
      </c>
    </row>
    <row r="27" spans="2:12" s="13" customFormat="1" ht="12">
      <c r="B27" s="160" t="s">
        <v>121</v>
      </c>
      <c r="C27" s="161"/>
      <c r="D27" s="161"/>
      <c r="E27" s="161"/>
      <c r="F27" s="161"/>
      <c r="G27" s="161"/>
      <c r="H27" s="95"/>
      <c r="I27" s="100"/>
      <c r="J27" s="101"/>
    </row>
    <row r="28" spans="2:12" s="13" customFormat="1" ht="12">
      <c r="B28" s="128" t="s">
        <v>32</v>
      </c>
      <c r="C28" s="129"/>
      <c r="D28" s="129"/>
      <c r="E28" s="129"/>
      <c r="F28" s="129"/>
      <c r="G28" s="129"/>
      <c r="H28" s="14"/>
      <c r="I28" s="15"/>
      <c r="J28" s="16"/>
    </row>
    <row r="29" spans="2:12" s="13" customFormat="1" ht="12">
      <c r="B29" s="142" t="s">
        <v>16</v>
      </c>
      <c r="C29" s="143"/>
      <c r="D29" s="143"/>
      <c r="E29" s="143"/>
      <c r="F29" s="143"/>
      <c r="G29" s="143"/>
      <c r="H29" s="17">
        <v>110</v>
      </c>
      <c r="I29" s="18"/>
      <c r="J29" s="92">
        <v>0</v>
      </c>
    </row>
    <row r="30" spans="2:12" s="13" customFormat="1" ht="12">
      <c r="B30" s="119" t="s">
        <v>149</v>
      </c>
      <c r="C30" s="120"/>
      <c r="D30" s="120"/>
      <c r="E30" s="120"/>
      <c r="F30" s="120"/>
      <c r="G30" s="120"/>
      <c r="H30" s="17">
        <v>111</v>
      </c>
      <c r="I30" s="18"/>
      <c r="J30" s="92">
        <v>89890</v>
      </c>
    </row>
    <row r="31" spans="2:12" s="13" customFormat="1" ht="12">
      <c r="B31" s="142" t="s">
        <v>150</v>
      </c>
      <c r="C31" s="143"/>
      <c r="D31" s="143"/>
      <c r="E31" s="143"/>
      <c r="F31" s="143"/>
      <c r="G31" s="143"/>
      <c r="H31" s="17">
        <v>112</v>
      </c>
      <c r="I31" s="18"/>
      <c r="J31" s="92">
        <v>6246</v>
      </c>
    </row>
    <row r="32" spans="2:12" s="13" customFormat="1" ht="12">
      <c r="B32" s="142" t="s">
        <v>22</v>
      </c>
      <c r="C32" s="143"/>
      <c r="D32" s="143"/>
      <c r="E32" s="143"/>
      <c r="F32" s="143"/>
      <c r="G32" s="143"/>
      <c r="H32" s="17">
        <v>113</v>
      </c>
      <c r="I32" s="18"/>
      <c r="J32" s="92"/>
    </row>
    <row r="33" spans="2:12" s="13" customFormat="1" ht="12">
      <c r="B33" s="142" t="s">
        <v>33</v>
      </c>
      <c r="C33" s="143"/>
      <c r="D33" s="143"/>
      <c r="E33" s="143"/>
      <c r="F33" s="143"/>
      <c r="G33" s="143"/>
      <c r="H33" s="17">
        <v>114</v>
      </c>
      <c r="I33" s="15"/>
      <c r="J33" s="92">
        <v>140350</v>
      </c>
    </row>
    <row r="34" spans="2:12" s="13" customFormat="1" ht="12">
      <c r="B34" s="142" t="s">
        <v>34</v>
      </c>
      <c r="C34" s="143"/>
      <c r="D34" s="143"/>
      <c r="E34" s="143"/>
      <c r="F34" s="143"/>
      <c r="G34" s="143"/>
      <c r="H34" s="17">
        <v>115</v>
      </c>
      <c r="I34" s="18">
        <v>3199156</v>
      </c>
      <c r="J34" s="92"/>
      <c r="L34" s="85"/>
    </row>
    <row r="35" spans="2:12" s="13" customFormat="1" ht="12">
      <c r="B35" s="142" t="s">
        <v>1</v>
      </c>
      <c r="C35" s="143"/>
      <c r="D35" s="143"/>
      <c r="E35" s="143"/>
      <c r="F35" s="143"/>
      <c r="G35" s="143"/>
      <c r="H35" s="17">
        <v>116</v>
      </c>
      <c r="I35" s="18">
        <v>23916</v>
      </c>
      <c r="J35" s="92"/>
    </row>
    <row r="36" spans="2:12">
      <c r="B36" s="142" t="s">
        <v>35</v>
      </c>
      <c r="C36" s="143"/>
      <c r="D36" s="143"/>
      <c r="E36" s="143"/>
      <c r="F36" s="143"/>
      <c r="G36" s="143"/>
      <c r="H36" s="17">
        <v>117</v>
      </c>
      <c r="I36" s="18"/>
      <c r="J36" s="92"/>
    </row>
    <row r="37" spans="2:12">
      <c r="B37" s="142" t="s">
        <v>2</v>
      </c>
      <c r="C37" s="143"/>
      <c r="D37" s="143"/>
      <c r="E37" s="143"/>
      <c r="F37" s="143"/>
      <c r="G37" s="143"/>
      <c r="H37" s="17">
        <v>118</v>
      </c>
      <c r="I37" s="18">
        <v>287194</v>
      </c>
      <c r="J37" s="92">
        <v>1018563</v>
      </c>
      <c r="L37" s="30"/>
    </row>
    <row r="38" spans="2:12">
      <c r="B38" s="142" t="s">
        <v>36</v>
      </c>
      <c r="C38" s="143"/>
      <c r="D38" s="143"/>
      <c r="E38" s="143"/>
      <c r="F38" s="143"/>
      <c r="G38" s="143"/>
      <c r="H38" s="17">
        <v>119</v>
      </c>
      <c r="I38" s="18"/>
      <c r="J38" s="92"/>
    </row>
    <row r="39" spans="2:12">
      <c r="B39" s="119" t="s">
        <v>37</v>
      </c>
      <c r="C39" s="120"/>
      <c r="D39" s="120"/>
      <c r="E39" s="120"/>
      <c r="F39" s="120"/>
      <c r="G39" s="120"/>
      <c r="H39" s="17">
        <v>120</v>
      </c>
      <c r="I39" s="18"/>
      <c r="J39" s="92"/>
    </row>
    <row r="40" spans="2:12">
      <c r="B40" s="157" t="s">
        <v>148</v>
      </c>
      <c r="C40" s="158"/>
      <c r="D40" s="158"/>
      <c r="E40" s="158"/>
      <c r="F40" s="158"/>
      <c r="G40" s="159"/>
      <c r="H40" s="17">
        <v>121</v>
      </c>
      <c r="I40" s="18"/>
      <c r="J40" s="92">
        <v>1762602</v>
      </c>
    </row>
    <row r="41" spans="2:12">
      <c r="B41" s="142" t="s">
        <v>3</v>
      </c>
      <c r="C41" s="143"/>
      <c r="D41" s="143"/>
      <c r="E41" s="143"/>
      <c r="F41" s="143"/>
      <c r="G41" s="143"/>
      <c r="H41" s="17">
        <v>122</v>
      </c>
      <c r="I41" s="18">
        <v>2919</v>
      </c>
      <c r="J41" s="92">
        <v>11764</v>
      </c>
    </row>
    <row r="42" spans="2:12" ht="13.5" thickBot="1">
      <c r="B42" s="144" t="s">
        <v>4</v>
      </c>
      <c r="C42" s="145"/>
      <c r="D42" s="145"/>
      <c r="E42" s="145"/>
      <c r="F42" s="145"/>
      <c r="G42" s="145"/>
      <c r="H42" s="17">
        <v>123</v>
      </c>
      <c r="I42" s="98"/>
      <c r="J42" s="99">
        <v>68946</v>
      </c>
    </row>
    <row r="43" spans="2:12" ht="13.5" thickBot="1">
      <c r="B43" s="146" t="s">
        <v>38</v>
      </c>
      <c r="C43" s="147"/>
      <c r="D43" s="147"/>
      <c r="E43" s="147"/>
      <c r="F43" s="147"/>
      <c r="G43" s="147"/>
      <c r="H43" s="20" t="s">
        <v>122</v>
      </c>
      <c r="I43" s="21">
        <f>SUM(I29:I42)</f>
        <v>3513185</v>
      </c>
      <c r="J43" s="21">
        <f>SUM(J29:J42)</f>
        <v>3098361</v>
      </c>
    </row>
    <row r="44" spans="2:12" s="22" customFormat="1" ht="15.75" thickBot="1">
      <c r="B44" s="148" t="s">
        <v>39</v>
      </c>
      <c r="C44" s="149"/>
      <c r="D44" s="149"/>
      <c r="E44" s="149"/>
      <c r="F44" s="149"/>
      <c r="G44" s="149"/>
      <c r="H44" s="23"/>
      <c r="I44" s="24">
        <f>I26+I43</f>
        <v>6578381</v>
      </c>
      <c r="J44" s="24">
        <f>J26+J43</f>
        <v>4630811</v>
      </c>
    </row>
    <row r="45" spans="2:12">
      <c r="B45" s="150"/>
      <c r="C45" s="151"/>
      <c r="D45" s="151"/>
      <c r="E45" s="151"/>
      <c r="F45" s="151"/>
      <c r="G45" s="151"/>
      <c r="H45" s="151"/>
      <c r="I45" s="151"/>
      <c r="J45" s="152"/>
    </row>
    <row r="46" spans="2:12" s="13" customFormat="1" ht="12">
      <c r="B46" s="153" t="s">
        <v>40</v>
      </c>
      <c r="C46" s="154"/>
      <c r="D46" s="154"/>
      <c r="E46" s="154"/>
      <c r="F46" s="154"/>
      <c r="G46" s="154"/>
      <c r="H46" s="17"/>
      <c r="I46" s="15"/>
      <c r="J46" s="16"/>
    </row>
    <row r="47" spans="2:12" s="13" customFormat="1" ht="12">
      <c r="B47" s="128" t="s">
        <v>41</v>
      </c>
      <c r="C47" s="129"/>
      <c r="D47" s="129"/>
      <c r="E47" s="129"/>
      <c r="F47" s="129"/>
      <c r="G47" s="129"/>
      <c r="H47" s="14"/>
      <c r="I47" s="18"/>
      <c r="J47" s="25"/>
    </row>
    <row r="48" spans="2:12">
      <c r="B48" s="155" t="s">
        <v>42</v>
      </c>
      <c r="C48" s="156"/>
      <c r="D48" s="156"/>
      <c r="E48" s="156"/>
      <c r="F48" s="156"/>
      <c r="G48" s="156"/>
      <c r="H48" s="17">
        <v>210</v>
      </c>
      <c r="I48" s="18"/>
      <c r="J48" s="92">
        <v>143810</v>
      </c>
    </row>
    <row r="49" spans="2:12" s="13" customFormat="1" ht="12">
      <c r="B49" s="140" t="s">
        <v>18</v>
      </c>
      <c r="C49" s="141"/>
      <c r="D49" s="141"/>
      <c r="E49" s="141"/>
      <c r="F49" s="141"/>
      <c r="G49" s="141"/>
      <c r="H49" s="17">
        <v>211</v>
      </c>
      <c r="I49" s="14"/>
      <c r="J49" s="92"/>
    </row>
    <row r="50" spans="2:12" s="13" customFormat="1" ht="12">
      <c r="B50" s="119" t="s">
        <v>43</v>
      </c>
      <c r="C50" s="120"/>
      <c r="D50" s="120"/>
      <c r="E50" s="120"/>
      <c r="F50" s="120"/>
      <c r="G50" s="120"/>
      <c r="H50" s="17">
        <v>212</v>
      </c>
      <c r="I50" s="18">
        <v>40000</v>
      </c>
      <c r="J50" s="92"/>
      <c r="L50" s="85"/>
    </row>
    <row r="51" spans="2:12" s="13" customFormat="1" ht="12">
      <c r="B51" s="119" t="s">
        <v>44</v>
      </c>
      <c r="C51" s="120"/>
      <c r="D51" s="120"/>
      <c r="E51" s="120"/>
      <c r="F51" s="120"/>
      <c r="G51" s="120"/>
      <c r="H51" s="17">
        <v>213</v>
      </c>
      <c r="I51" s="18">
        <v>361744</v>
      </c>
      <c r="J51" s="92">
        <v>644859</v>
      </c>
      <c r="L51" s="85"/>
    </row>
    <row r="52" spans="2:12">
      <c r="B52" s="119" t="s">
        <v>45</v>
      </c>
      <c r="C52" s="120"/>
      <c r="D52" s="120"/>
      <c r="E52" s="120"/>
      <c r="F52" s="120"/>
      <c r="G52" s="120"/>
      <c r="H52" s="17">
        <v>214</v>
      </c>
      <c r="I52" s="18">
        <v>1676</v>
      </c>
      <c r="J52" s="92">
        <v>19792</v>
      </c>
    </row>
    <row r="53" spans="2:12">
      <c r="B53" s="119" t="s">
        <v>46</v>
      </c>
      <c r="C53" s="120"/>
      <c r="D53" s="120"/>
      <c r="E53" s="120"/>
      <c r="F53" s="120"/>
      <c r="G53" s="120"/>
      <c r="H53" s="17">
        <v>215</v>
      </c>
      <c r="I53" s="26"/>
      <c r="J53" s="92"/>
      <c r="L53" s="32"/>
    </row>
    <row r="54" spans="2:12">
      <c r="B54" s="119" t="s">
        <v>47</v>
      </c>
      <c r="C54" s="120"/>
      <c r="D54" s="120"/>
      <c r="E54" s="120"/>
      <c r="F54" s="120"/>
      <c r="G54" s="120"/>
      <c r="H54" s="17">
        <v>216</v>
      </c>
      <c r="I54" s="18"/>
      <c r="J54" s="92"/>
    </row>
    <row r="55" spans="2:12" ht="13.5" thickBot="1">
      <c r="B55" s="121" t="s">
        <v>5</v>
      </c>
      <c r="C55" s="122"/>
      <c r="D55" s="122"/>
      <c r="E55" s="122"/>
      <c r="F55" s="122"/>
      <c r="G55" s="122"/>
      <c r="H55" s="97">
        <v>217</v>
      </c>
      <c r="I55" s="98">
        <v>59087</v>
      </c>
      <c r="J55" s="99">
        <v>44450</v>
      </c>
    </row>
    <row r="56" spans="2:12" s="13" customFormat="1" thickBot="1">
      <c r="B56" s="123" t="s">
        <v>48</v>
      </c>
      <c r="C56" s="124"/>
      <c r="D56" s="124"/>
      <c r="E56" s="124"/>
      <c r="F56" s="124"/>
      <c r="G56" s="125"/>
      <c r="H56" s="20" t="s">
        <v>123</v>
      </c>
      <c r="I56" s="21">
        <f>SUM(I48:I55)</f>
        <v>462507</v>
      </c>
      <c r="J56" s="102">
        <f>SUM(J48:J55)</f>
        <v>852911</v>
      </c>
    </row>
    <row r="57" spans="2:12" s="13" customFormat="1" ht="12">
      <c r="B57" s="126" t="s">
        <v>49</v>
      </c>
      <c r="C57" s="127"/>
      <c r="D57" s="127"/>
      <c r="E57" s="127"/>
      <c r="F57" s="127"/>
      <c r="G57" s="127"/>
      <c r="H57" s="103">
        <v>301</v>
      </c>
      <c r="I57" s="100"/>
      <c r="J57" s="101"/>
    </row>
    <row r="58" spans="2:12" s="13" customFormat="1" ht="12">
      <c r="B58" s="128" t="s">
        <v>50</v>
      </c>
      <c r="C58" s="129"/>
      <c r="D58" s="129"/>
      <c r="E58" s="129"/>
      <c r="F58" s="129"/>
      <c r="G58" s="129"/>
      <c r="H58" s="27">
        <v>310</v>
      </c>
      <c r="I58" s="18"/>
      <c r="J58" s="25"/>
    </row>
    <row r="59" spans="2:12" s="13" customFormat="1" ht="12">
      <c r="B59" s="119" t="s">
        <v>42</v>
      </c>
      <c r="C59" s="120"/>
      <c r="D59" s="120"/>
      <c r="E59" s="120"/>
      <c r="F59" s="120"/>
      <c r="G59" s="120"/>
      <c r="H59" s="27">
        <v>311</v>
      </c>
      <c r="I59" s="18"/>
      <c r="J59" s="25">
        <v>568624</v>
      </c>
    </row>
    <row r="60" spans="2:12">
      <c r="B60" s="119" t="s">
        <v>18</v>
      </c>
      <c r="C60" s="120"/>
      <c r="D60" s="120"/>
      <c r="E60" s="120"/>
      <c r="F60" s="120"/>
      <c r="G60" s="120"/>
      <c r="H60" s="27">
        <v>312</v>
      </c>
      <c r="I60" s="18"/>
      <c r="J60" s="25"/>
    </row>
    <row r="61" spans="2:12" s="13" customFormat="1" ht="12">
      <c r="B61" s="119" t="s">
        <v>51</v>
      </c>
      <c r="C61" s="120"/>
      <c r="D61" s="120"/>
      <c r="E61" s="120"/>
      <c r="F61" s="120"/>
      <c r="G61" s="120"/>
      <c r="H61" s="27">
        <v>313</v>
      </c>
      <c r="I61" s="18">
        <v>233904</v>
      </c>
      <c r="J61" s="25"/>
    </row>
    <row r="62" spans="2:12" s="13" customFormat="1" ht="12">
      <c r="B62" s="119" t="s">
        <v>52</v>
      </c>
      <c r="C62" s="120"/>
      <c r="D62" s="120"/>
      <c r="E62" s="120"/>
      <c r="F62" s="120"/>
      <c r="G62" s="120"/>
      <c r="H62" s="27">
        <v>314</v>
      </c>
      <c r="I62" s="18">
        <v>223006</v>
      </c>
      <c r="J62" s="25"/>
    </row>
    <row r="63" spans="2:12" s="13" customFormat="1" ht="12">
      <c r="B63" s="119" t="s">
        <v>53</v>
      </c>
      <c r="C63" s="120"/>
      <c r="D63" s="120"/>
      <c r="E63" s="120"/>
      <c r="F63" s="120"/>
      <c r="G63" s="120"/>
      <c r="H63" s="27">
        <v>315</v>
      </c>
      <c r="I63" s="18"/>
      <c r="J63" s="25"/>
    </row>
    <row r="64" spans="2:12" s="13" customFormat="1" thickBot="1">
      <c r="B64" s="121" t="s">
        <v>6</v>
      </c>
      <c r="C64" s="122"/>
      <c r="D64" s="122"/>
      <c r="E64" s="122"/>
      <c r="F64" s="122"/>
      <c r="G64" s="122"/>
      <c r="H64" s="80">
        <v>316</v>
      </c>
      <c r="I64" s="98">
        <v>29525</v>
      </c>
      <c r="J64" s="104">
        <v>50993</v>
      </c>
    </row>
    <row r="65" spans="2:12" s="13" customFormat="1" thickBot="1">
      <c r="B65" s="132" t="s">
        <v>124</v>
      </c>
      <c r="C65" s="133"/>
      <c r="D65" s="133"/>
      <c r="E65" s="133"/>
      <c r="F65" s="133"/>
      <c r="G65" s="133"/>
      <c r="H65" s="20" t="s">
        <v>125</v>
      </c>
      <c r="I65" s="21">
        <f>SUM(I57:I64)</f>
        <v>486435</v>
      </c>
      <c r="J65" s="102">
        <f>SUM(J57:J64)</f>
        <v>619617</v>
      </c>
      <c r="L65" s="85"/>
    </row>
    <row r="66" spans="2:12" s="13" customFormat="1" thickBot="1">
      <c r="B66" s="132" t="s">
        <v>54</v>
      </c>
      <c r="C66" s="133"/>
      <c r="D66" s="133"/>
      <c r="E66" s="133"/>
      <c r="F66" s="133"/>
      <c r="G66" s="133"/>
      <c r="H66" s="109"/>
      <c r="I66" s="110"/>
      <c r="J66" s="111"/>
    </row>
    <row r="67" spans="2:12" ht="15">
      <c r="B67" s="134" t="s">
        <v>55</v>
      </c>
      <c r="C67" s="135"/>
      <c r="D67" s="135"/>
      <c r="E67" s="135"/>
      <c r="F67" s="135"/>
      <c r="G67" s="135"/>
      <c r="H67" s="105">
        <v>410</v>
      </c>
      <c r="I67" s="106">
        <v>5801674</v>
      </c>
      <c r="J67" s="91">
        <v>5801674</v>
      </c>
    </row>
    <row r="68" spans="2:12" ht="15">
      <c r="B68" s="119" t="s">
        <v>56</v>
      </c>
      <c r="C68" s="136"/>
      <c r="D68" s="136"/>
      <c r="E68" s="136"/>
      <c r="F68" s="136"/>
      <c r="G68" s="136"/>
      <c r="H68" s="27">
        <v>411</v>
      </c>
      <c r="I68" s="18"/>
      <c r="J68" s="92"/>
    </row>
    <row r="69" spans="2:12" ht="15">
      <c r="B69" s="119" t="s">
        <v>57</v>
      </c>
      <c r="C69" s="136"/>
      <c r="D69" s="136"/>
      <c r="E69" s="136"/>
      <c r="F69" s="136"/>
      <c r="G69" s="136"/>
      <c r="H69" s="27">
        <v>412</v>
      </c>
      <c r="I69" s="18"/>
      <c r="J69" s="92"/>
    </row>
    <row r="70" spans="2:12" ht="15">
      <c r="B70" s="119" t="s">
        <v>7</v>
      </c>
      <c r="C70" s="136"/>
      <c r="D70" s="136"/>
      <c r="E70" s="136"/>
      <c r="F70" s="136"/>
      <c r="G70" s="136"/>
      <c r="H70" s="27">
        <v>413</v>
      </c>
      <c r="I70" s="18"/>
      <c r="J70" s="92"/>
    </row>
    <row r="71" spans="2:12" ht="15">
      <c r="B71" s="137" t="s">
        <v>126</v>
      </c>
      <c r="C71" s="136"/>
      <c r="D71" s="136"/>
      <c r="E71" s="136"/>
      <c r="F71" s="136"/>
      <c r="G71" s="136"/>
      <c r="H71" s="27">
        <v>414</v>
      </c>
      <c r="I71" s="18">
        <v>-172235</v>
      </c>
      <c r="J71" s="92">
        <v>-2643391</v>
      </c>
      <c r="L71" s="30"/>
    </row>
    <row r="72" spans="2:12">
      <c r="B72" s="31" t="s">
        <v>58</v>
      </c>
      <c r="C72" s="96"/>
      <c r="D72" s="96"/>
      <c r="E72" s="96"/>
      <c r="F72" s="96"/>
      <c r="G72" s="96"/>
      <c r="H72" s="27">
        <v>420</v>
      </c>
      <c r="I72" s="18"/>
      <c r="J72" s="92"/>
    </row>
    <row r="73" spans="2:12" ht="13.5" thickBot="1">
      <c r="B73" s="138" t="s">
        <v>59</v>
      </c>
      <c r="C73" s="139"/>
      <c r="D73" s="139"/>
      <c r="E73" s="139"/>
      <c r="F73" s="139"/>
      <c r="G73" s="139"/>
      <c r="H73" s="80">
        <v>421</v>
      </c>
      <c r="I73" s="107"/>
      <c r="J73" s="108"/>
      <c r="L73" s="32"/>
    </row>
    <row r="74" spans="2:12" ht="13.5" thickBot="1">
      <c r="B74" s="130" t="s">
        <v>60</v>
      </c>
      <c r="C74" s="131"/>
      <c r="D74" s="131"/>
      <c r="E74" s="131"/>
      <c r="F74" s="131"/>
      <c r="G74" s="131"/>
      <c r="H74" s="33">
        <v>500</v>
      </c>
      <c r="I74" s="21">
        <f>SUM(I67:I73)</f>
        <v>5629439</v>
      </c>
      <c r="J74" s="21">
        <f>SUM(J67:J73)</f>
        <v>3158283</v>
      </c>
    </row>
    <row r="75" spans="2:12" s="22" customFormat="1" ht="15.75" thickBot="1">
      <c r="B75" s="114" t="s">
        <v>127</v>
      </c>
      <c r="C75" s="115"/>
      <c r="D75" s="115"/>
      <c r="E75" s="115"/>
      <c r="F75" s="115"/>
      <c r="G75" s="115"/>
      <c r="H75" s="34"/>
      <c r="I75" s="24">
        <f>I56+I65+I74</f>
        <v>6578381</v>
      </c>
      <c r="J75" s="24">
        <f>J56+J65+J74</f>
        <v>4630811</v>
      </c>
      <c r="L75" s="112"/>
    </row>
    <row r="76" spans="2:12" s="13" customFormat="1" ht="12">
      <c r="B76" s="35" t="s">
        <v>128</v>
      </c>
      <c r="C76" s="35"/>
      <c r="D76" s="35"/>
      <c r="E76" s="35"/>
      <c r="F76" s="35"/>
      <c r="G76" s="35"/>
      <c r="I76" s="36"/>
      <c r="J76" s="37"/>
      <c r="L76" s="85"/>
    </row>
    <row r="77" spans="2:12" s="38" customFormat="1" ht="38.25" customHeight="1">
      <c r="B77" s="39"/>
      <c r="C77" s="40" t="s">
        <v>129</v>
      </c>
      <c r="D77" s="40"/>
      <c r="E77" s="116" t="s">
        <v>130</v>
      </c>
      <c r="F77" s="116"/>
      <c r="G77" s="116"/>
      <c r="H77" s="116"/>
      <c r="I77" s="41" t="s">
        <v>131</v>
      </c>
      <c r="L77" s="86"/>
    </row>
    <row r="78" spans="2:12" s="42" customFormat="1" ht="11.25">
      <c r="B78" s="43"/>
      <c r="C78" s="43"/>
      <c r="D78" s="117" t="s">
        <v>111</v>
      </c>
      <c r="E78" s="117"/>
      <c r="F78" s="117"/>
      <c r="G78" s="117"/>
      <c r="H78" s="117"/>
      <c r="I78" s="44" t="s">
        <v>132</v>
      </c>
      <c r="L78" s="42" t="s">
        <v>139</v>
      </c>
    </row>
    <row r="79" spans="2:12">
      <c r="C79" s="45" t="s">
        <v>133</v>
      </c>
      <c r="D79" s="45"/>
      <c r="E79" s="118" t="s">
        <v>138</v>
      </c>
      <c r="F79" s="118"/>
      <c r="G79" s="118"/>
      <c r="H79" s="118"/>
      <c r="I79" s="46" t="s">
        <v>131</v>
      </c>
    </row>
    <row r="80" spans="2:12" s="42" customFormat="1" ht="11.25">
      <c r="B80" s="43"/>
      <c r="C80" s="43"/>
      <c r="D80" s="117" t="s">
        <v>111</v>
      </c>
      <c r="E80" s="117"/>
      <c r="F80" s="117"/>
      <c r="G80" s="117"/>
      <c r="H80" s="117"/>
      <c r="I80" s="44" t="s">
        <v>132</v>
      </c>
    </row>
    <row r="82" spans="3:9">
      <c r="C82" s="3" t="s">
        <v>61</v>
      </c>
      <c r="I82" s="47">
        <v>0.16999999806284904</v>
      </c>
    </row>
  </sheetData>
  <mergeCells count="76">
    <mergeCell ref="B7:E7"/>
    <mergeCell ref="F7:J7"/>
    <mergeCell ref="B8:E8"/>
    <mergeCell ref="F8:J8"/>
    <mergeCell ref="B13:G13"/>
    <mergeCell ref="B9:E9"/>
    <mergeCell ref="F9:J9"/>
    <mergeCell ref="B10:E10"/>
    <mergeCell ref="F10:J10"/>
    <mergeCell ref="D11:I11"/>
    <mergeCell ref="E12:I12"/>
    <mergeCell ref="B25:G25"/>
    <mergeCell ref="B14:J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37:G37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60:G60"/>
    <mergeCell ref="B49:G49"/>
    <mergeCell ref="B38:G38"/>
    <mergeCell ref="B39:G39"/>
    <mergeCell ref="B41:G41"/>
    <mergeCell ref="B42:G42"/>
    <mergeCell ref="B43:G43"/>
    <mergeCell ref="B44:G44"/>
    <mergeCell ref="B45:J45"/>
    <mergeCell ref="B46:G46"/>
    <mergeCell ref="B47:G47"/>
    <mergeCell ref="B48:G48"/>
    <mergeCell ref="B40:G40"/>
    <mergeCell ref="D80:H80"/>
    <mergeCell ref="B74:G74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3:G73"/>
    <mergeCell ref="B55:G55"/>
    <mergeCell ref="B56:G56"/>
    <mergeCell ref="B57:G57"/>
    <mergeCell ref="B58:G58"/>
    <mergeCell ref="B59:G59"/>
    <mergeCell ref="B50:G50"/>
    <mergeCell ref="B51:G51"/>
    <mergeCell ref="B52:G52"/>
    <mergeCell ref="B53:G53"/>
    <mergeCell ref="B54:G54"/>
    <mergeCell ref="B75:G75"/>
    <mergeCell ref="E77:H77"/>
    <mergeCell ref="D78:H78"/>
    <mergeCell ref="E79:H79"/>
    <mergeCell ref="B61:G61"/>
  </mergeCells>
  <pageMargins left="0.16" right="0.22" top="0.74803149606299213" bottom="0.74803149606299213" header="0.31496062992125984" footer="0.31496062992125984"/>
  <pageSetup paperSize="9" scale="85" orientation="portrait" verticalDpi="0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>
      <selection activeCell="H26" sqref="H26"/>
    </sheetView>
  </sheetViews>
  <sheetFormatPr defaultColWidth="14" defaultRowHeight="12"/>
  <cols>
    <col min="1" max="1" width="1.140625" style="52" customWidth="1"/>
    <col min="2" max="2" width="14" style="52"/>
    <col min="3" max="3" width="9.5703125" style="52" customWidth="1"/>
    <col min="4" max="4" width="10.5703125" style="52" customWidth="1"/>
    <col min="5" max="5" width="13" style="52" customWidth="1"/>
    <col min="6" max="6" width="14" style="52" hidden="1" customWidth="1"/>
    <col min="7" max="7" width="14" style="82"/>
    <col min="8" max="16384" width="14" style="52"/>
  </cols>
  <sheetData>
    <row r="1" spans="1:12" ht="12.75">
      <c r="G1" s="2" t="s">
        <v>140</v>
      </c>
      <c r="H1" s="2"/>
      <c r="I1" s="2"/>
    </row>
    <row r="2" spans="1:12" ht="12.75">
      <c r="G2" s="2" t="s">
        <v>141</v>
      </c>
      <c r="H2" s="2"/>
      <c r="I2" s="2"/>
    </row>
    <row r="3" spans="1:12" ht="12.75">
      <c r="G3" s="2" t="s">
        <v>142</v>
      </c>
      <c r="H3" s="2"/>
      <c r="I3" s="2"/>
    </row>
    <row r="4" spans="1:12" ht="12.75">
      <c r="G4" s="2"/>
      <c r="H4" s="2"/>
      <c r="I4" s="2" t="s">
        <v>145</v>
      </c>
    </row>
    <row r="6" spans="1:12" s="48" customFormat="1" ht="15.75">
      <c r="E6" s="49"/>
      <c r="F6" s="49"/>
      <c r="G6" s="50"/>
      <c r="H6" s="51"/>
      <c r="I6" s="6"/>
    </row>
    <row r="7" spans="1:12" s="2" customFormat="1" ht="46.5" customHeight="1">
      <c r="B7" s="174" t="s">
        <v>146</v>
      </c>
      <c r="C7" s="174"/>
      <c r="D7" s="174"/>
      <c r="E7" s="174"/>
      <c r="F7" s="174"/>
      <c r="G7" s="174"/>
      <c r="H7" s="174"/>
      <c r="I7" s="174"/>
    </row>
    <row r="8" spans="1:12" s="2" customFormat="1" ht="15.75" customHeight="1">
      <c r="A8" s="165" t="s">
        <v>113</v>
      </c>
      <c r="B8" s="165"/>
      <c r="C8" s="165"/>
      <c r="D8" s="165"/>
      <c r="E8" s="166" t="s">
        <v>114</v>
      </c>
      <c r="F8" s="166"/>
      <c r="G8" s="166"/>
      <c r="H8" s="166"/>
      <c r="I8" s="166"/>
    </row>
    <row r="9" spans="1:12" s="2" customFormat="1" ht="15.75" customHeight="1">
      <c r="A9" s="165" t="s">
        <v>106</v>
      </c>
      <c r="B9" s="165"/>
      <c r="C9" s="165"/>
      <c r="D9" s="165"/>
      <c r="E9" s="167" t="s">
        <v>115</v>
      </c>
      <c r="F9" s="167"/>
      <c r="G9" s="167"/>
      <c r="H9" s="167"/>
      <c r="I9" s="167"/>
    </row>
    <row r="10" spans="1:12" s="2" customFormat="1" ht="15.75" customHeight="1">
      <c r="A10" s="165" t="s">
        <v>107</v>
      </c>
      <c r="B10" s="165"/>
      <c r="C10" s="165"/>
      <c r="D10" s="165"/>
      <c r="E10" s="170" t="s">
        <v>116</v>
      </c>
      <c r="F10" s="170"/>
      <c r="G10" s="170"/>
      <c r="H10" s="170"/>
      <c r="I10" s="170"/>
    </row>
    <row r="11" spans="1:12" s="2" customFormat="1" ht="15.75" customHeight="1" thickBot="1">
      <c r="A11" s="165" t="s">
        <v>108</v>
      </c>
      <c r="B11" s="165"/>
      <c r="C11" s="165"/>
      <c r="D11" s="165"/>
      <c r="E11" s="171" t="s">
        <v>117</v>
      </c>
      <c r="F11" s="171"/>
      <c r="G11" s="171"/>
      <c r="H11" s="171"/>
      <c r="I11" s="171"/>
    </row>
    <row r="12" spans="1:12">
      <c r="A12" s="200" t="s">
        <v>134</v>
      </c>
      <c r="B12" s="201"/>
      <c r="C12" s="201"/>
      <c r="D12" s="201"/>
      <c r="E12" s="201"/>
      <c r="F12" s="201"/>
      <c r="G12" s="211" t="s">
        <v>118</v>
      </c>
      <c r="H12" s="213" t="s">
        <v>62</v>
      </c>
      <c r="I12" s="215" t="s">
        <v>63</v>
      </c>
    </row>
    <row r="13" spans="1:12" ht="12.75" thickBot="1">
      <c r="A13" s="202"/>
      <c r="B13" s="203"/>
      <c r="C13" s="203"/>
      <c r="D13" s="203"/>
      <c r="E13" s="203"/>
      <c r="F13" s="203"/>
      <c r="G13" s="212"/>
      <c r="H13" s="214"/>
      <c r="I13" s="216"/>
    </row>
    <row r="14" spans="1:12">
      <c r="A14" s="217" t="s">
        <v>64</v>
      </c>
      <c r="B14" s="218"/>
      <c r="C14" s="218"/>
      <c r="D14" s="218"/>
      <c r="E14" s="218"/>
      <c r="F14" s="218"/>
      <c r="G14" s="89" t="s">
        <v>15</v>
      </c>
      <c r="H14" s="90">
        <v>195256</v>
      </c>
      <c r="I14" s="91">
        <v>230620</v>
      </c>
    </row>
    <row r="15" spans="1:12" ht="12.75" thickBot="1">
      <c r="A15" s="219" t="s">
        <v>65</v>
      </c>
      <c r="B15" s="220"/>
      <c r="C15" s="220"/>
      <c r="D15" s="220"/>
      <c r="E15" s="220"/>
      <c r="F15" s="220"/>
      <c r="G15" s="53" t="s">
        <v>17</v>
      </c>
      <c r="H15" s="54">
        <f>296526</f>
        <v>296526</v>
      </c>
      <c r="I15" s="92">
        <v>133498</v>
      </c>
    </row>
    <row r="16" spans="1:12" ht="12.75" thickBot="1">
      <c r="A16" s="204" t="s">
        <v>135</v>
      </c>
      <c r="B16" s="205"/>
      <c r="C16" s="205"/>
      <c r="D16" s="205"/>
      <c r="E16" s="205"/>
      <c r="F16" s="205"/>
      <c r="G16" s="55" t="s">
        <v>19</v>
      </c>
      <c r="H16" s="56">
        <f>H14-H15</f>
        <v>-101270</v>
      </c>
      <c r="I16" s="76">
        <f>I14-I15</f>
        <v>97122</v>
      </c>
      <c r="L16" s="57"/>
    </row>
    <row r="17" spans="1:12">
      <c r="A17" s="198" t="s">
        <v>66</v>
      </c>
      <c r="B17" s="199"/>
      <c r="C17" s="199"/>
      <c r="D17" s="199"/>
      <c r="E17" s="199"/>
      <c r="F17" s="199"/>
      <c r="G17" s="58" t="s">
        <v>21</v>
      </c>
      <c r="H17" s="29">
        <v>19705</v>
      </c>
      <c r="I17" s="92">
        <v>1126</v>
      </c>
      <c r="L17" s="57"/>
    </row>
    <row r="18" spans="1:12">
      <c r="A18" s="198" t="s">
        <v>9</v>
      </c>
      <c r="B18" s="199"/>
      <c r="C18" s="199"/>
      <c r="D18" s="199"/>
      <c r="E18" s="199"/>
      <c r="F18" s="199"/>
      <c r="G18" s="58" t="s">
        <v>23</v>
      </c>
      <c r="H18" s="29">
        <v>35465</v>
      </c>
      <c r="I18" s="92">
        <v>33891</v>
      </c>
      <c r="L18" s="57"/>
    </row>
    <row r="19" spans="1:12">
      <c r="A19" s="198" t="s">
        <v>10</v>
      </c>
      <c r="B19" s="199"/>
      <c r="C19" s="199"/>
      <c r="D19" s="199"/>
      <c r="E19" s="199"/>
      <c r="F19" s="199"/>
      <c r="G19" s="58" t="s">
        <v>25</v>
      </c>
      <c r="H19" s="18">
        <v>13248</v>
      </c>
      <c r="I19" s="92">
        <v>40084</v>
      </c>
    </row>
    <row r="20" spans="1:12" ht="12.75" thickBot="1">
      <c r="A20" s="206" t="s">
        <v>8</v>
      </c>
      <c r="B20" s="207"/>
      <c r="C20" s="207"/>
      <c r="D20" s="207"/>
      <c r="E20" s="207"/>
      <c r="F20" s="207"/>
      <c r="G20" s="53" t="s">
        <v>27</v>
      </c>
      <c r="H20" s="59">
        <v>2005</v>
      </c>
      <c r="I20" s="92">
        <v>40070</v>
      </c>
    </row>
    <row r="21" spans="1:12" ht="12.75" thickBot="1">
      <c r="A21" s="208" t="s">
        <v>67</v>
      </c>
      <c r="B21" s="209"/>
      <c r="C21" s="209"/>
      <c r="D21" s="209"/>
      <c r="E21" s="209"/>
      <c r="F21" s="210"/>
      <c r="G21" s="60" t="s">
        <v>68</v>
      </c>
      <c r="H21" s="56">
        <f>H16-H17-H18-H19+H20</f>
        <v>-167683</v>
      </c>
      <c r="I21" s="76">
        <f>I16-I17-I18-I19+I20</f>
        <v>62091</v>
      </c>
      <c r="L21" s="57"/>
    </row>
    <row r="22" spans="1:12">
      <c r="A22" s="183" t="s">
        <v>69</v>
      </c>
      <c r="B22" s="184"/>
      <c r="C22" s="184"/>
      <c r="D22" s="184"/>
      <c r="E22" s="184"/>
      <c r="F22" s="184"/>
      <c r="G22" s="61" t="s">
        <v>70</v>
      </c>
      <c r="H22" s="29">
        <v>1144</v>
      </c>
      <c r="I22" s="92">
        <v>54528</v>
      </c>
    </row>
    <row r="23" spans="1:12">
      <c r="A23" s="119" t="s">
        <v>71</v>
      </c>
      <c r="B23" s="120"/>
      <c r="C23" s="120"/>
      <c r="D23" s="120"/>
      <c r="E23" s="120"/>
      <c r="F23" s="120"/>
      <c r="G23" s="62" t="s">
        <v>72</v>
      </c>
      <c r="H23" s="18">
        <v>1821</v>
      </c>
      <c r="I23" s="92">
        <v>8213</v>
      </c>
      <c r="L23" s="57"/>
    </row>
    <row r="24" spans="1:12">
      <c r="A24" s="119" t="s">
        <v>73</v>
      </c>
      <c r="B24" s="120"/>
      <c r="C24" s="120"/>
      <c r="D24" s="120"/>
      <c r="E24" s="120"/>
      <c r="F24" s="120"/>
      <c r="G24" s="62" t="s">
        <v>74</v>
      </c>
      <c r="H24" s="63"/>
      <c r="I24" s="92"/>
    </row>
    <row r="25" spans="1:12">
      <c r="A25" s="119" t="s">
        <v>75</v>
      </c>
      <c r="B25" s="120"/>
      <c r="C25" s="120"/>
      <c r="D25" s="120"/>
      <c r="E25" s="120"/>
      <c r="F25" s="120"/>
      <c r="G25" s="62" t="s">
        <v>76</v>
      </c>
      <c r="H25" s="18">
        <v>10</v>
      </c>
      <c r="I25" s="92"/>
    </row>
    <row r="26" spans="1:12" ht="12.75" thickBot="1">
      <c r="A26" s="190" t="s">
        <v>77</v>
      </c>
      <c r="B26" s="191"/>
      <c r="C26" s="191"/>
      <c r="D26" s="191"/>
      <c r="E26" s="191"/>
      <c r="F26" s="191"/>
      <c r="G26" s="64" t="s">
        <v>78</v>
      </c>
      <c r="H26" s="19">
        <v>3885</v>
      </c>
      <c r="I26" s="92"/>
    </row>
    <row r="27" spans="1:12" ht="12.75" thickBot="1">
      <c r="A27" s="192" t="s">
        <v>136</v>
      </c>
      <c r="B27" s="193"/>
      <c r="C27" s="193"/>
      <c r="D27" s="193"/>
      <c r="E27" s="193"/>
      <c r="F27" s="193"/>
      <c r="G27" s="55" t="s">
        <v>120</v>
      </c>
      <c r="H27" s="56">
        <f>H21+H22-H23+H25-H26</f>
        <v>-172235</v>
      </c>
      <c r="I27" s="76">
        <f>I21+I22-I23+I25-I26</f>
        <v>108406</v>
      </c>
    </row>
    <row r="28" spans="1:12" s="67" customFormat="1">
      <c r="A28" s="194" t="s">
        <v>79</v>
      </c>
      <c r="B28" s="195"/>
      <c r="C28" s="195"/>
      <c r="D28" s="195"/>
      <c r="E28" s="195"/>
      <c r="F28" s="195"/>
      <c r="G28" s="65">
        <v>101</v>
      </c>
      <c r="H28" s="66"/>
      <c r="I28" s="93"/>
    </row>
    <row r="29" spans="1:12" s="67" customFormat="1">
      <c r="A29" s="119" t="s">
        <v>80</v>
      </c>
      <c r="B29" s="120"/>
      <c r="C29" s="120"/>
      <c r="D29" s="120"/>
      <c r="E29" s="120"/>
      <c r="F29" s="120"/>
      <c r="G29" s="27">
        <v>200</v>
      </c>
      <c r="H29" s="68">
        <f>H27-H28</f>
        <v>-172235</v>
      </c>
      <c r="I29" s="77">
        <f>I27-I28</f>
        <v>108406</v>
      </c>
      <c r="J29" s="87"/>
    </row>
    <row r="30" spans="1:12" s="67" customFormat="1" ht="12.75" thickBot="1">
      <c r="A30" s="194" t="s">
        <v>81</v>
      </c>
      <c r="B30" s="195"/>
      <c r="C30" s="195"/>
      <c r="D30" s="195"/>
      <c r="E30" s="195"/>
      <c r="F30" s="195"/>
      <c r="G30" s="65">
        <v>201</v>
      </c>
      <c r="H30" s="66"/>
      <c r="I30" s="81"/>
      <c r="J30" s="87"/>
    </row>
    <row r="31" spans="1:12" s="67" customFormat="1" ht="12.75" thickBot="1">
      <c r="A31" s="188" t="s">
        <v>82</v>
      </c>
      <c r="B31" s="189"/>
      <c r="C31" s="189"/>
      <c r="D31" s="189"/>
      <c r="E31" s="189"/>
      <c r="F31" s="189"/>
      <c r="G31" s="70">
        <v>300</v>
      </c>
      <c r="H31" s="56">
        <f>H29+H30</f>
        <v>-172235</v>
      </c>
      <c r="I31" s="76">
        <f>I29+I30</f>
        <v>108406</v>
      </c>
      <c r="J31" s="88"/>
    </row>
    <row r="32" spans="1:12" s="67" customFormat="1">
      <c r="A32" s="196" t="s">
        <v>83</v>
      </c>
      <c r="B32" s="197"/>
      <c r="C32" s="197"/>
      <c r="D32" s="197"/>
      <c r="E32" s="197"/>
      <c r="F32" s="197"/>
      <c r="G32" s="71"/>
      <c r="H32" s="72"/>
      <c r="I32" s="73"/>
      <c r="J32" s="88"/>
    </row>
    <row r="33" spans="1:10" s="67" customFormat="1" ht="12.75" thickBot="1">
      <c r="A33" s="185" t="s">
        <v>84</v>
      </c>
      <c r="B33" s="186"/>
      <c r="C33" s="186"/>
      <c r="D33" s="186"/>
      <c r="E33" s="186"/>
      <c r="F33" s="186"/>
      <c r="G33" s="28"/>
      <c r="H33" s="74"/>
      <c r="I33" s="75"/>
      <c r="J33" s="88"/>
    </row>
    <row r="34" spans="1:10" s="67" customFormat="1" ht="12.75" thickBot="1">
      <c r="A34" s="188" t="s">
        <v>85</v>
      </c>
      <c r="B34" s="189"/>
      <c r="C34" s="189"/>
      <c r="D34" s="189"/>
      <c r="E34" s="189"/>
      <c r="F34" s="189"/>
      <c r="G34" s="70">
        <v>400</v>
      </c>
      <c r="H34" s="56">
        <f>SUM(H36:H46)</f>
        <v>0</v>
      </c>
      <c r="I34" s="76">
        <f>SUM(I36:I46)</f>
        <v>0</v>
      </c>
      <c r="J34" s="88"/>
    </row>
    <row r="35" spans="1:10" s="67" customFormat="1">
      <c r="A35" s="183" t="s">
        <v>86</v>
      </c>
      <c r="B35" s="184"/>
      <c r="C35" s="184"/>
      <c r="D35" s="184"/>
      <c r="E35" s="184"/>
      <c r="F35" s="184"/>
      <c r="G35" s="71"/>
      <c r="H35" s="72"/>
      <c r="I35" s="73"/>
      <c r="J35" s="88"/>
    </row>
    <row r="36" spans="1:10" s="67" customFormat="1">
      <c r="A36" s="119" t="s">
        <v>87</v>
      </c>
      <c r="B36" s="120"/>
      <c r="C36" s="120"/>
      <c r="D36" s="120"/>
      <c r="E36" s="120"/>
      <c r="F36" s="120"/>
      <c r="G36" s="27">
        <v>410</v>
      </c>
      <c r="H36" s="68"/>
      <c r="I36" s="77"/>
      <c r="J36" s="88"/>
    </row>
    <row r="37" spans="1:10" s="67" customFormat="1">
      <c r="A37" s="119" t="s">
        <v>88</v>
      </c>
      <c r="B37" s="120"/>
      <c r="C37" s="120"/>
      <c r="D37" s="120"/>
      <c r="E37" s="120"/>
      <c r="F37" s="120"/>
      <c r="G37" s="27">
        <v>411</v>
      </c>
      <c r="H37" s="68"/>
      <c r="I37" s="77"/>
      <c r="J37" s="88"/>
    </row>
    <row r="38" spans="1:10" s="67" customFormat="1">
      <c r="A38" s="119" t="s">
        <v>89</v>
      </c>
      <c r="B38" s="120"/>
      <c r="C38" s="120"/>
      <c r="D38" s="120"/>
      <c r="E38" s="120"/>
      <c r="F38" s="120"/>
      <c r="G38" s="27">
        <v>412</v>
      </c>
      <c r="H38" s="68"/>
      <c r="I38" s="77"/>
      <c r="J38" s="88"/>
    </row>
    <row r="39" spans="1:10" s="67" customFormat="1">
      <c r="A39" s="119" t="s">
        <v>90</v>
      </c>
      <c r="B39" s="120"/>
      <c r="C39" s="120"/>
      <c r="D39" s="120"/>
      <c r="E39" s="120"/>
      <c r="F39" s="120"/>
      <c r="G39" s="27">
        <v>413</v>
      </c>
      <c r="H39" s="68"/>
      <c r="I39" s="77"/>
      <c r="J39" s="88"/>
    </row>
    <row r="40" spans="1:10" s="67" customFormat="1">
      <c r="A40" s="119" t="s">
        <v>91</v>
      </c>
      <c r="B40" s="120"/>
      <c r="C40" s="120"/>
      <c r="D40" s="120"/>
      <c r="E40" s="120"/>
      <c r="F40" s="120"/>
      <c r="G40" s="27">
        <v>414</v>
      </c>
      <c r="H40" s="68"/>
      <c r="I40" s="77"/>
      <c r="J40" s="88"/>
    </row>
    <row r="41" spans="1:10" s="67" customFormat="1">
      <c r="A41" s="119" t="s">
        <v>92</v>
      </c>
      <c r="B41" s="120"/>
      <c r="C41" s="120"/>
      <c r="D41" s="120"/>
      <c r="E41" s="120"/>
      <c r="F41" s="120"/>
      <c r="G41" s="27">
        <v>415</v>
      </c>
      <c r="H41" s="68"/>
      <c r="I41" s="77"/>
      <c r="J41" s="88"/>
    </row>
    <row r="42" spans="1:10" s="67" customFormat="1" ht="11.25" customHeight="1">
      <c r="A42" s="119" t="s">
        <v>93</v>
      </c>
      <c r="B42" s="120"/>
      <c r="C42" s="120"/>
      <c r="D42" s="120"/>
      <c r="E42" s="120"/>
      <c r="F42" s="120"/>
      <c r="G42" s="27">
        <v>416</v>
      </c>
      <c r="H42" s="68"/>
      <c r="I42" s="77"/>
      <c r="J42" s="88"/>
    </row>
    <row r="43" spans="1:10" s="67" customFormat="1">
      <c r="A43" s="119" t="s">
        <v>94</v>
      </c>
      <c r="B43" s="120"/>
      <c r="C43" s="120"/>
      <c r="D43" s="120"/>
      <c r="E43" s="120"/>
      <c r="F43" s="120"/>
      <c r="G43" s="27">
        <v>417</v>
      </c>
      <c r="H43" s="68"/>
      <c r="I43" s="77"/>
      <c r="J43" s="88"/>
    </row>
    <row r="44" spans="1:10" s="67" customFormat="1">
      <c r="A44" s="119" t="s">
        <v>95</v>
      </c>
      <c r="B44" s="120"/>
      <c r="C44" s="120"/>
      <c r="D44" s="120"/>
      <c r="E44" s="120"/>
      <c r="F44" s="120"/>
      <c r="G44" s="27">
        <v>418</v>
      </c>
      <c r="H44" s="68"/>
      <c r="I44" s="77"/>
      <c r="J44" s="88"/>
    </row>
    <row r="45" spans="1:10" s="67" customFormat="1">
      <c r="A45" s="119" t="s">
        <v>96</v>
      </c>
      <c r="B45" s="120"/>
      <c r="C45" s="120"/>
      <c r="D45" s="120"/>
      <c r="E45" s="120"/>
      <c r="F45" s="120"/>
      <c r="G45" s="27">
        <v>419</v>
      </c>
      <c r="H45" s="68"/>
      <c r="I45" s="77"/>
      <c r="J45" s="88"/>
    </row>
    <row r="46" spans="1:10" s="67" customFormat="1" ht="12.75" thickBot="1">
      <c r="A46" s="190" t="s">
        <v>97</v>
      </c>
      <c r="B46" s="191"/>
      <c r="C46" s="191"/>
      <c r="D46" s="191"/>
      <c r="E46" s="191"/>
      <c r="F46" s="191"/>
      <c r="G46" s="28">
        <v>420</v>
      </c>
      <c r="H46" s="74"/>
      <c r="I46" s="75"/>
      <c r="J46" s="88"/>
    </row>
    <row r="47" spans="1:10" s="79" customFormat="1" ht="15.75" thickBot="1">
      <c r="A47" s="148" t="s">
        <v>98</v>
      </c>
      <c r="B47" s="149"/>
      <c r="C47" s="149"/>
      <c r="D47" s="149"/>
      <c r="E47" s="149"/>
      <c r="F47" s="149"/>
      <c r="G47" s="78">
        <v>500</v>
      </c>
      <c r="H47" s="24">
        <f>H31+H34</f>
        <v>-172235</v>
      </c>
      <c r="I47" s="94">
        <f>I31+I34</f>
        <v>108406</v>
      </c>
      <c r="J47" s="87"/>
    </row>
    <row r="48" spans="1:10" s="67" customFormat="1">
      <c r="A48" s="183" t="s">
        <v>99</v>
      </c>
      <c r="B48" s="184"/>
      <c r="C48" s="184"/>
      <c r="D48" s="184"/>
      <c r="E48" s="184"/>
      <c r="F48" s="184"/>
      <c r="G48" s="71"/>
      <c r="H48" s="72"/>
      <c r="I48" s="73"/>
      <c r="J48" s="88"/>
    </row>
    <row r="49" spans="1:256" s="67" customFormat="1">
      <c r="A49" s="177" t="s">
        <v>83</v>
      </c>
      <c r="B49" s="178"/>
      <c r="C49" s="178"/>
      <c r="D49" s="178"/>
      <c r="E49" s="178"/>
      <c r="F49" s="178"/>
      <c r="G49" s="27"/>
      <c r="H49" s="68"/>
      <c r="I49" s="77"/>
      <c r="J49" s="88"/>
    </row>
    <row r="50" spans="1:256" s="67" customFormat="1" ht="12.75" thickBot="1">
      <c r="A50" s="185" t="s">
        <v>100</v>
      </c>
      <c r="B50" s="186"/>
      <c r="C50" s="186"/>
      <c r="D50" s="186"/>
      <c r="E50" s="186"/>
      <c r="F50" s="186"/>
      <c r="G50" s="28"/>
      <c r="H50" s="74"/>
      <c r="I50" s="75"/>
      <c r="J50" s="88"/>
    </row>
    <row r="51" spans="1:256" s="67" customFormat="1" ht="12.75" thickBot="1">
      <c r="A51" s="188" t="s">
        <v>101</v>
      </c>
      <c r="B51" s="189"/>
      <c r="C51" s="189"/>
      <c r="D51" s="189"/>
      <c r="E51" s="189"/>
      <c r="F51" s="189"/>
      <c r="G51" s="70">
        <v>600</v>
      </c>
      <c r="H51" s="56">
        <f>H54</f>
        <v>0</v>
      </c>
      <c r="I51" s="76">
        <f>I54</f>
        <v>0</v>
      </c>
    </row>
    <row r="52" spans="1:256" s="67" customFormat="1">
      <c r="A52" s="183" t="s">
        <v>86</v>
      </c>
      <c r="B52" s="184"/>
      <c r="C52" s="184"/>
      <c r="D52" s="184"/>
      <c r="E52" s="184"/>
      <c r="F52" s="184"/>
      <c r="G52" s="71"/>
      <c r="H52" s="72"/>
      <c r="I52" s="73"/>
    </row>
    <row r="53" spans="1:256" s="67" customFormat="1">
      <c r="A53" s="177" t="s">
        <v>102</v>
      </c>
      <c r="B53" s="178"/>
      <c r="C53" s="178"/>
      <c r="D53" s="178"/>
      <c r="E53" s="178"/>
      <c r="F53" s="178"/>
      <c r="G53" s="27"/>
      <c r="H53" s="68"/>
      <c r="I53" s="77"/>
    </row>
    <row r="54" spans="1:256" s="67" customFormat="1">
      <c r="A54" s="177" t="s">
        <v>103</v>
      </c>
      <c r="B54" s="178"/>
      <c r="C54" s="178"/>
      <c r="D54" s="178"/>
      <c r="E54" s="178"/>
      <c r="F54" s="178"/>
      <c r="G54" s="27"/>
      <c r="H54" s="68"/>
      <c r="I54" s="77"/>
    </row>
    <row r="55" spans="1:256" s="67" customFormat="1">
      <c r="A55" s="177" t="s">
        <v>104</v>
      </c>
      <c r="B55" s="178"/>
      <c r="C55" s="178"/>
      <c r="D55" s="178"/>
      <c r="E55" s="178"/>
      <c r="F55" s="178"/>
      <c r="G55" s="27"/>
      <c r="H55" s="68"/>
      <c r="I55" s="77"/>
    </row>
    <row r="56" spans="1:256" s="67" customFormat="1">
      <c r="A56" s="177" t="s">
        <v>105</v>
      </c>
      <c r="B56" s="178"/>
      <c r="C56" s="178"/>
      <c r="D56" s="178"/>
      <c r="E56" s="178"/>
      <c r="F56" s="178"/>
      <c r="G56" s="27"/>
      <c r="H56" s="68"/>
      <c r="I56" s="77"/>
    </row>
    <row r="57" spans="1:256" s="67" customFormat="1">
      <c r="A57" s="177" t="s">
        <v>103</v>
      </c>
      <c r="B57" s="178"/>
      <c r="C57" s="178"/>
      <c r="D57" s="178"/>
      <c r="E57" s="178"/>
      <c r="F57" s="178"/>
      <c r="G57" s="27"/>
      <c r="H57" s="68"/>
      <c r="I57" s="77"/>
    </row>
    <row r="58" spans="1:256" s="67" customFormat="1" ht="12.75" thickBot="1">
      <c r="A58" s="179" t="s">
        <v>104</v>
      </c>
      <c r="B58" s="180"/>
      <c r="C58" s="180"/>
      <c r="D58" s="180"/>
      <c r="E58" s="180"/>
      <c r="F58" s="180"/>
      <c r="G58" s="80"/>
      <c r="H58" s="69"/>
      <c r="I58" s="81"/>
    </row>
    <row r="60" spans="1:256" ht="12.75">
      <c r="B60" s="83" t="s">
        <v>129</v>
      </c>
      <c r="C60" s="1"/>
      <c r="D60" s="181" t="s">
        <v>130</v>
      </c>
      <c r="E60" s="181"/>
      <c r="F60" s="181"/>
      <c r="G60" s="181"/>
      <c r="H60" s="181"/>
      <c r="I60" s="182" t="s">
        <v>131</v>
      </c>
      <c r="J60" s="182"/>
    </row>
    <row r="61" spans="1:256" s="84" customFormat="1" ht="11.25">
      <c r="C61" s="84" t="s">
        <v>111</v>
      </c>
      <c r="G61" s="175"/>
      <c r="H61" s="175"/>
      <c r="I61" s="176" t="s">
        <v>132</v>
      </c>
      <c r="J61" s="176"/>
    </row>
    <row r="62" spans="1:256" s="48" customFormat="1" ht="12.75">
      <c r="B62" s="48" t="s">
        <v>137</v>
      </c>
      <c r="D62" s="181" t="s">
        <v>138</v>
      </c>
      <c r="E62" s="181"/>
      <c r="F62" s="181"/>
      <c r="G62" s="181"/>
      <c r="H62" s="181"/>
      <c r="I62" s="187" t="s">
        <v>131</v>
      </c>
      <c r="J62" s="187"/>
    </row>
    <row r="63" spans="1:256" s="84" customFormat="1" ht="11.25">
      <c r="C63" s="84" t="s">
        <v>111</v>
      </c>
      <c r="G63" s="175"/>
      <c r="H63" s="175"/>
      <c r="I63" s="176" t="s">
        <v>132</v>
      </c>
      <c r="J63" s="176"/>
    </row>
    <row r="64" spans="1:256" ht="15">
      <c r="B64" s="48" t="s">
        <v>61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</sheetData>
  <mergeCells count="66">
    <mergeCell ref="A11:D11"/>
    <mergeCell ref="E11:I11"/>
    <mergeCell ref="A8:D8"/>
    <mergeCell ref="E8:I8"/>
    <mergeCell ref="A9:D9"/>
    <mergeCell ref="E9:I9"/>
    <mergeCell ref="A10:D10"/>
    <mergeCell ref="E10:I10"/>
    <mergeCell ref="G12:G13"/>
    <mergeCell ref="H12:H13"/>
    <mergeCell ref="I12:I13"/>
    <mergeCell ref="A14:F14"/>
    <mergeCell ref="A15:F15"/>
    <mergeCell ref="A43:F43"/>
    <mergeCell ref="A32:F32"/>
    <mergeCell ref="A33:F33"/>
    <mergeCell ref="A19:F19"/>
    <mergeCell ref="A12:F13"/>
    <mergeCell ref="A16:F16"/>
    <mergeCell ref="A17:F17"/>
    <mergeCell ref="A18:F18"/>
    <mergeCell ref="A31:F31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4:F34"/>
    <mergeCell ref="A35:F35"/>
    <mergeCell ref="A36:F36"/>
    <mergeCell ref="A37:F37"/>
    <mergeCell ref="A38:F38"/>
    <mergeCell ref="A55:F55"/>
    <mergeCell ref="A52:F52"/>
    <mergeCell ref="A53:F53"/>
    <mergeCell ref="A54:F54"/>
    <mergeCell ref="A39:F39"/>
    <mergeCell ref="A40:F40"/>
    <mergeCell ref="A41:F41"/>
    <mergeCell ref="A42:F42"/>
    <mergeCell ref="A51:F51"/>
    <mergeCell ref="A44:F44"/>
    <mergeCell ref="A45:F45"/>
    <mergeCell ref="A46:F46"/>
    <mergeCell ref="B7:I7"/>
    <mergeCell ref="G63:H63"/>
    <mergeCell ref="I63:J63"/>
    <mergeCell ref="A56:F56"/>
    <mergeCell ref="A57:F57"/>
    <mergeCell ref="A58:F58"/>
    <mergeCell ref="D60:H60"/>
    <mergeCell ref="I60:J60"/>
    <mergeCell ref="G61:H61"/>
    <mergeCell ref="I61:J61"/>
    <mergeCell ref="D62:H62"/>
    <mergeCell ref="A48:F48"/>
    <mergeCell ref="A49:F49"/>
    <mergeCell ref="A50:F50"/>
    <mergeCell ref="A47:F47"/>
    <mergeCell ref="I62:J62"/>
  </mergeCells>
  <pageMargins left="0.15748031496062992" right="0.23622047244094491" top="0.15748031496062992" bottom="0.23622047244094491" header="0.15748031496062992" footer="0.19685039370078741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Лист22</vt:lpstr>
      <vt:lpstr>Лист23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2013-11-01T09:45:46Z</cp:lastPrinted>
  <dcterms:created xsi:type="dcterms:W3CDTF">2013-08-15T05:43:34Z</dcterms:created>
  <dcterms:modified xsi:type="dcterms:W3CDTF">2013-11-01T10:11:09Z</dcterms:modified>
</cp:coreProperties>
</file>