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tabRatio="832" activeTab="1"/>
  </bookViews>
  <sheets>
    <sheet name="ББ" sheetId="1" r:id="rId1"/>
    <sheet name="ОПУ" sheetId="2" r:id="rId2"/>
  </sheets>
  <calcPr calcId="124519"/>
</workbook>
</file>

<file path=xl/calcChain.xml><?xml version="1.0" encoding="utf-8"?>
<calcChain xmlns="http://schemas.openxmlformats.org/spreadsheetml/2006/main">
  <c r="C26" i="2"/>
  <c r="D26"/>
  <c r="D19"/>
  <c r="C19"/>
  <c r="C17"/>
  <c r="D53" i="1"/>
  <c r="D26"/>
  <c r="C26"/>
  <c r="D43"/>
  <c r="C43"/>
  <c r="C58"/>
  <c r="C27"/>
  <c r="D68"/>
  <c r="D58"/>
  <c r="D15" i="2" l="1"/>
  <c r="D20" s="1"/>
  <c r="D28" s="1"/>
  <c r="D30" s="1"/>
  <c r="D48" s="1"/>
  <c r="D75" i="1"/>
  <c r="D77" s="1"/>
  <c r="D44"/>
  <c r="D27"/>
  <c r="D45" l="1"/>
  <c r="D78"/>
  <c r="C44" l="1"/>
  <c r="C75"/>
  <c r="C77" s="1"/>
  <c r="C15" i="2" l="1"/>
  <c r="C20" s="1"/>
  <c r="C68" i="1"/>
  <c r="B9" i="2"/>
  <c r="B6"/>
  <c r="C28" l="1"/>
  <c r="C30" s="1"/>
  <c r="C45" i="1"/>
  <c r="C78" l="1"/>
  <c r="C48" i="2"/>
</calcChain>
</file>

<file path=xl/sharedStrings.xml><?xml version="1.0" encoding="utf-8"?>
<sst xmlns="http://schemas.openxmlformats.org/spreadsheetml/2006/main" count="133" uniqueCount="120">
  <si>
    <t>отчетного</t>
  </si>
  <si>
    <t>I. Краткосрочные активы:</t>
  </si>
  <si>
    <t>Денежные средства и их эквиваленты</t>
  </si>
  <si>
    <t>Производные финансовые инструменты</t>
  </si>
  <si>
    <t>Прочие краткосрочные финансовые активы</t>
  </si>
  <si>
    <t>Текущий подоходный налог</t>
  </si>
  <si>
    <t>Запасы</t>
  </si>
  <si>
    <t>Прочие краткосрочные активы</t>
  </si>
  <si>
    <t>II. Долгосрочные активы</t>
  </si>
  <si>
    <t>Прочие долгосрочные финансовые активы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</si>
  <si>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</si>
  <si>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</si>
  <si>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</si>
  <si>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</si>
  <si>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</si>
  <si>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</si>
  <si>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</si>
  <si>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III. Краткосрочные обязательства</t>
  </si>
  <si>
    <t>Займы</t>
  </si>
  <si>
    <t>Краткосрочные резервы</t>
  </si>
  <si>
    <t>Вознаграждения работникам</t>
  </si>
  <si>
    <t>Прочие краткосрочные обязательства</t>
  </si>
  <si>
    <t>IV. Долгосрочные обязательства</t>
  </si>
  <si>
    <t>Долгосрочные резервы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</si>
  <si>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</si>
  <si>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</si>
  <si>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</si>
  <si>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</si>
  <si>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</si>
  <si>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</si>
  <si>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</si>
  <si>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Доля неконтролирующих собственников</t>
  </si>
  <si>
    <t>Место печати</t>
  </si>
  <si>
    <t>Наименование показателей</t>
  </si>
  <si>
    <t>Выручка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</si>
  <si>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</si>
  <si>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</si>
  <si>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</si>
  <si>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</si>
  <si>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</si>
  <si>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</si>
  <si>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Прочие неоперационные доходы</t>
  </si>
  <si>
    <t>Прочие неоперационные расходы</t>
  </si>
  <si>
    <t>Расходы по подоходному налогу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</si>
  <si>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</si>
  <si>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</si>
  <si>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</si>
  <si>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</si>
  <si>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Доля в прочей совокупной прибыли</t>
  </si>
  <si>
    <t>Хеджирование денежных потоков</t>
  </si>
  <si>
    <t>Финансовые активы, имеющиеся в наличии для продажи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</si>
  <si>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</si>
  <si>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</si>
  <si>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Краткосрочная торговая и прочая дебиторская задолженность</t>
  </si>
  <si>
    <t>Инвестиции, учитываемые методом долевого участия</t>
  </si>
  <si>
    <t xml:space="preserve">Текущие налоговые обязательства поподоходному налогу </t>
  </si>
  <si>
    <t>Обязательства выбывающих групп,предназначенных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</si>
  <si>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</si>
  <si>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</si>
  <si>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Прочие краткосрочные финансовые обязательства</t>
  </si>
  <si>
    <t>Долгосрочная торговая и прочая дебиторская задолженность</t>
  </si>
  <si>
    <t>Краткосрочная торговая и прочая кредиторская задолженность</t>
  </si>
  <si>
    <t>Нераспределенная прибыль (непокрытый убыток)</t>
  </si>
  <si>
    <t>Себестоимость реализованных товаров и услуг</t>
  </si>
  <si>
    <t>Доля организации в прибыли (убытке)ассоциированных организаций и совместнойдеятельности, учитываемых по методу долевого участия</t>
  </si>
  <si>
    <t>Прибыль (убыток) после налогообложенияот прекращенной деятельности</t>
  </si>
  <si>
    <t>Переоценка финансовых активов, имеющихся в наличии для продажи</t>
  </si>
  <si>
    <t>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</si>
  <si>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</si>
  <si>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</si>
  <si>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</si>
  <si>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</si>
  <si>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</si>
  <si>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</si>
  <si>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</si>
  <si>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 xml:space="preserve">Наименование организации </t>
  </si>
  <si>
    <t xml:space="preserve">Вид деятельности организации </t>
  </si>
  <si>
    <t>Организационно-правовая форма</t>
  </si>
  <si>
    <t xml:space="preserve">Форма отчетности: консолидированная/неконсолидированная </t>
  </si>
  <si>
    <t>Юридический адрес (организации)</t>
  </si>
  <si>
    <t>частная собственность</t>
  </si>
  <si>
    <t>Акционерное общество "Сырымбет"</t>
  </si>
  <si>
    <t>РК, СКО, Айыртауский район, село Сырымбет</t>
  </si>
  <si>
    <t>Поиск, разведка, добыча комплексных руд</t>
  </si>
  <si>
    <t>АКТИВЫ</t>
  </si>
  <si>
    <t>(фамилия, имя, отчество)                          (подпись)</t>
  </si>
  <si>
    <t>(фамилия, имя, отчество)                           (подпись)</t>
  </si>
  <si>
    <t>неконсолидированная</t>
  </si>
  <si>
    <t>Бухгалтерский баланс</t>
  </si>
  <si>
    <t>ОБЯЗАТЕЛЬСТВО И КАПИТАЛ</t>
  </si>
  <si>
    <t>Отчет о прибылях и убытках</t>
  </si>
  <si>
    <t>Прочая совокупная прибыль</t>
  </si>
  <si>
    <t>Общая совокупная прибыль</t>
  </si>
  <si>
    <t xml:space="preserve">Итого краткосрочных активов </t>
  </si>
  <si>
    <t>Итого долгосрочных активов</t>
  </si>
  <si>
    <t>Баланс</t>
  </si>
  <si>
    <t xml:space="preserve">Итого краткосрочных обязательств </t>
  </si>
  <si>
    <t xml:space="preserve">Итого долгосрочных обязательств </t>
  </si>
  <si>
    <t xml:space="preserve">Итого капитал, относимый на собственников и материнской организации </t>
  </si>
  <si>
    <t xml:space="preserve">Всего капитал </t>
  </si>
  <si>
    <t xml:space="preserve">Баланс </t>
  </si>
  <si>
    <t>Активы (или выбывающие группы), предназначенные для продажи</t>
  </si>
  <si>
    <t xml:space="preserve">Валовая прибыль 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</si>
  <si>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</si>
  <si>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</si>
  <si>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</si>
  <si>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отоносимая на:</t>
  </si>
  <si>
    <t>тенге</t>
  </si>
  <si>
    <t>Главный бухгалтер  Деева Ю.А.   ______________</t>
  </si>
  <si>
    <t>Главный бухгалтер  Деева Ю.А. ______________</t>
  </si>
  <si>
    <t xml:space="preserve">На конец отчетного периода </t>
  </si>
  <si>
    <t xml:space="preserve">На начало отчетного периода </t>
  </si>
  <si>
    <t>Прибыль/убыток на акцию</t>
  </si>
  <si>
    <t>На конец отчетного периода 30.06.2014г.</t>
  </si>
  <si>
    <t>На начало отчетного периода на 31.12.2013г.</t>
  </si>
  <si>
    <t>по состоянию на "30" июня 2014 года</t>
  </si>
  <si>
    <t>За 6 месяцев 2014г.</t>
  </si>
  <si>
    <t>За 6 месяцев 2013г.</t>
  </si>
  <si>
    <t>Президент  Оспанов  Б.Н.           _______________</t>
  </si>
  <si>
    <t>Президент Оспанов Б.Н.                _______________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</si>
</sst>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0"/>
      <color rgb="FF000000"/>
      <name val="Zan Courier New"/>
    </font>
    <font>
      <sz val="8"/>
      <color rgb="FF000000"/>
      <name val="Zan Courier New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Zan Courier New"/>
    </font>
    <font>
      <b/>
      <sz val="9"/>
      <color rgb="FF000000"/>
      <name val="Zan Courier New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Zan Courier New"/>
      <charset val="204"/>
    </font>
    <font>
      <b/>
      <sz val="12"/>
      <color rgb="FF000000"/>
      <name val="Zan Courier New"/>
      <charset val="204"/>
    </font>
    <font>
      <b/>
      <sz val="10"/>
      <color rgb="FF000000"/>
      <name val="Zan Courier New"/>
      <charset val="204"/>
    </font>
    <font>
      <b/>
      <sz val="12"/>
      <color rgb="FF000080"/>
      <name val="Zan Courier New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right"/>
    </xf>
    <xf numFmtId="3" fontId="0" fillId="0" borderId="0" xfId="0" applyNumberFormat="1" applyFill="1"/>
    <xf numFmtId="0" fontId="5" fillId="0" borderId="0" xfId="0" applyFont="1"/>
    <xf numFmtId="0" fontId="5" fillId="0" borderId="0" xfId="0" applyFont="1" applyBorder="1"/>
    <xf numFmtId="0" fontId="4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7" fillId="0" borderId="10" xfId="0" applyFont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3" fontId="3" fillId="0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6" fillId="0" borderId="10" xfId="0" applyFont="1" applyBorder="1" applyAlignment="1">
      <alignment wrapText="1"/>
    </xf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13" fillId="0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/>
    <xf numFmtId="3" fontId="3" fillId="0" borderId="1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8" fillId="0" borderId="0" xfId="0" applyFont="1" applyFill="1"/>
    <xf numFmtId="3" fontId="1" fillId="0" borderId="0" xfId="0" applyNumberFormat="1" applyFont="1" applyFill="1"/>
    <xf numFmtId="3" fontId="4" fillId="0" borderId="1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43" fontId="0" fillId="0" borderId="0" xfId="1" applyFont="1"/>
    <xf numFmtId="43" fontId="0" fillId="0" borderId="0" xfId="0" applyNumberFormat="1"/>
    <xf numFmtId="3" fontId="4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5" fillId="0" borderId="0" xfId="0" applyNumberFormat="1" applyFont="1"/>
    <xf numFmtId="43" fontId="5" fillId="0" borderId="0" xfId="1" applyFont="1"/>
    <xf numFmtId="3" fontId="4" fillId="0" borderId="0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3" fontId="4" fillId="0" borderId="15" xfId="0" applyNumberFormat="1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 wrapText="1"/>
    </xf>
    <xf numFmtId="3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opLeftCell="A56" zoomScale="90" zoomScaleNormal="90" workbookViewId="0">
      <selection activeCell="F73" sqref="F73"/>
    </sheetView>
  </sheetViews>
  <sheetFormatPr defaultRowHeight="15"/>
  <cols>
    <col min="1" max="1" width="1.140625" customWidth="1"/>
    <col min="2" max="2" width="54.28515625" customWidth="1"/>
    <col min="3" max="3" width="25.85546875" style="3" customWidth="1"/>
    <col min="4" max="4" width="26.140625" style="3" customWidth="1"/>
    <col min="5" max="5" width="14.42578125" customWidth="1"/>
    <col min="6" max="6" width="21.5703125" customWidth="1"/>
    <col min="8" max="8" width="12.5703125" customWidth="1"/>
    <col min="9" max="9" width="15.140625" customWidth="1"/>
  </cols>
  <sheetData>
    <row r="1" spans="1:4" ht="12.75" customHeight="1">
      <c r="D1" s="4"/>
    </row>
    <row r="2" spans="1:4" ht="10.5" customHeight="1">
      <c r="D2" s="4"/>
    </row>
    <row r="3" spans="1:4" ht="9.75" customHeight="1">
      <c r="D3" s="4"/>
    </row>
    <row r="4" spans="1:4" ht="10.5" customHeight="1">
      <c r="D4" s="4"/>
    </row>
    <row r="5" spans="1:4" ht="9" customHeight="1">
      <c r="D5" s="4"/>
    </row>
    <row r="6" spans="1:4">
      <c r="B6" s="1" t="s">
        <v>75</v>
      </c>
      <c r="C6" s="30" t="s">
        <v>81</v>
      </c>
    </row>
    <row r="7" spans="1:4" ht="12.75" customHeight="1">
      <c r="B7" s="1" t="s">
        <v>76</v>
      </c>
      <c r="C7" s="30" t="s">
        <v>83</v>
      </c>
    </row>
    <row r="8" spans="1:4" ht="12.75" customHeight="1">
      <c r="B8" s="1" t="s">
        <v>77</v>
      </c>
      <c r="C8" s="30" t="s">
        <v>80</v>
      </c>
    </row>
    <row r="9" spans="1:4" ht="14.25" customHeight="1">
      <c r="B9" s="1" t="s">
        <v>78</v>
      </c>
      <c r="C9" s="30" t="s">
        <v>87</v>
      </c>
    </row>
    <row r="10" spans="1:4" ht="12.75" customHeight="1">
      <c r="B10" s="1" t="s">
        <v>79</v>
      </c>
      <c r="C10" s="30" t="s">
        <v>82</v>
      </c>
    </row>
    <row r="11" spans="1:4" ht="15.75">
      <c r="B11" s="20" t="s">
        <v>88</v>
      </c>
    </row>
    <row r="12" spans="1:4">
      <c r="B12" s="21" t="s">
        <v>115</v>
      </c>
      <c r="D12" s="33" t="s">
        <v>107</v>
      </c>
    </row>
    <row r="13" spans="1:4" ht="4.5" customHeight="1" thickBot="1">
      <c r="C13" s="59"/>
      <c r="D13" s="59"/>
    </row>
    <row r="14" spans="1:4" ht="15" customHeight="1">
      <c r="A14" s="6"/>
      <c r="B14" s="60" t="s">
        <v>84</v>
      </c>
      <c r="C14" s="55" t="s">
        <v>113</v>
      </c>
      <c r="D14" s="57" t="s">
        <v>114</v>
      </c>
    </row>
    <row r="15" spans="1:4" ht="16.5" customHeight="1">
      <c r="A15" s="6"/>
      <c r="B15" s="61"/>
      <c r="C15" s="56"/>
      <c r="D15" s="58" t="s">
        <v>0</v>
      </c>
    </row>
    <row r="16" spans="1:4">
      <c r="A16" s="6"/>
      <c r="B16" s="13" t="s">
        <v>1</v>
      </c>
      <c r="C16" s="8"/>
      <c r="D16" s="14"/>
    </row>
    <row r="17" spans="1:5">
      <c r="A17" s="6"/>
      <c r="B17" s="15" t="s">
        <v>2</v>
      </c>
      <c r="C17" s="48">
        <v>1136821360</v>
      </c>
      <c r="D17" s="35">
        <v>1766279810</v>
      </c>
      <c r="E17" s="2"/>
    </row>
    <row r="18" spans="1:5" hidden="1">
      <c r="A18" s="6"/>
      <c r="B18" s="15" t="s">
        <v>50</v>
      </c>
      <c r="C18" s="38"/>
      <c r="D18" s="35"/>
      <c r="E18" s="2"/>
    </row>
    <row r="19" spans="1:5" hidden="1">
      <c r="A19" s="6"/>
      <c r="B19" s="15" t="s">
        <v>3</v>
      </c>
      <c r="C19" s="38"/>
      <c r="D19" s="35"/>
      <c r="E19" s="2"/>
    </row>
    <row r="20" spans="1:5" ht="13.5" hidden="1" customHeight="1">
      <c r="A20" s="6"/>
      <c r="B20" s="15" t="s">
        <v>51</v>
      </c>
      <c r="C20" s="38"/>
      <c r="D20" s="35"/>
      <c r="E20" s="2"/>
    </row>
    <row r="21" spans="1:5" hidden="1">
      <c r="A21" s="6"/>
      <c r="B21" s="15" t="s">
        <v>52</v>
      </c>
      <c r="C21" s="38"/>
      <c r="D21" s="35"/>
      <c r="E21" s="2"/>
    </row>
    <row r="22" spans="1:5">
      <c r="A22" s="6"/>
      <c r="B22" s="15" t="s">
        <v>4</v>
      </c>
      <c r="C22" s="38"/>
      <c r="D22" s="35"/>
      <c r="E22" s="2"/>
    </row>
    <row r="23" spans="1:5" ht="15.75" customHeight="1">
      <c r="A23" s="6"/>
      <c r="B23" s="15" t="s">
        <v>53</v>
      </c>
      <c r="C23" s="38">
        <v>13574625</v>
      </c>
      <c r="D23" s="35">
        <v>9463886</v>
      </c>
      <c r="E23" s="2"/>
    </row>
    <row r="24" spans="1:5">
      <c r="A24" s="6"/>
      <c r="B24" s="15" t="s">
        <v>5</v>
      </c>
      <c r="C24" s="38"/>
      <c r="D24" s="35"/>
      <c r="E24" s="2"/>
    </row>
    <row r="25" spans="1:5" ht="12.75" customHeight="1">
      <c r="A25" s="6"/>
      <c r="B25" s="15" t="s">
        <v>6</v>
      </c>
      <c r="C25" s="38">
        <v>89329199</v>
      </c>
      <c r="D25" s="35">
        <v>90858883</v>
      </c>
      <c r="E25" s="2"/>
    </row>
    <row r="26" spans="1:5">
      <c r="A26" s="6"/>
      <c r="B26" s="15" t="s">
        <v>7</v>
      </c>
      <c r="C26" s="38">
        <f>57335722.42+201185546.17</f>
        <v>258521268.58999997</v>
      </c>
      <c r="D26" s="35">
        <f>43620416.83+148336195.31</f>
        <v>191956612.13999999</v>
      </c>
      <c r="E26" s="2"/>
    </row>
    <row r="27" spans="1:5">
      <c r="A27" s="6"/>
      <c r="B27" s="13" t="s">
        <v>93</v>
      </c>
      <c r="C27" s="9">
        <f>SUM(C17:C26)</f>
        <v>1498246452.5899999</v>
      </c>
      <c r="D27" s="28">
        <f>SUM(D17:D26)</f>
        <v>2058559191.1399999</v>
      </c>
      <c r="E27" s="2"/>
    </row>
    <row r="28" spans="1:5" ht="24" customHeight="1">
      <c r="A28" s="6"/>
      <c r="B28" s="15" t="s">
        <v>101</v>
      </c>
      <c r="C28" s="38"/>
      <c r="D28" s="35"/>
      <c r="E28" s="2"/>
    </row>
    <row r="29" spans="1:5">
      <c r="A29" s="6"/>
      <c r="B29" s="13" t="s">
        <v>8</v>
      </c>
      <c r="C29" s="9"/>
      <c r="D29" s="35"/>
      <c r="E29" s="2"/>
    </row>
    <row r="30" spans="1:5" hidden="1">
      <c r="A30" s="6"/>
      <c r="B30" s="15" t="s">
        <v>50</v>
      </c>
      <c r="C30" s="38"/>
      <c r="D30" s="35"/>
      <c r="E30" s="2"/>
    </row>
    <row r="31" spans="1:5" hidden="1">
      <c r="A31" s="6"/>
      <c r="B31" s="15" t="s">
        <v>3</v>
      </c>
      <c r="C31" s="38"/>
      <c r="D31" s="35"/>
      <c r="E31" s="2"/>
    </row>
    <row r="32" spans="1:5" ht="14.25" hidden="1" customHeight="1">
      <c r="A32" s="6"/>
      <c r="B32" s="15" t="s">
        <v>51</v>
      </c>
      <c r="C32" s="38"/>
      <c r="D32" s="35"/>
      <c r="E32" s="2"/>
    </row>
    <row r="33" spans="1:6" hidden="1">
      <c r="A33" s="6"/>
      <c r="B33" s="15" t="s">
        <v>52</v>
      </c>
      <c r="C33" s="38"/>
      <c r="D33" s="35"/>
      <c r="E33" s="2"/>
    </row>
    <row r="34" spans="1:6" hidden="1">
      <c r="A34" s="6"/>
      <c r="B34" s="15" t="s">
        <v>9</v>
      </c>
      <c r="C34" s="38"/>
      <c r="D34" s="35"/>
      <c r="E34" s="2"/>
    </row>
    <row r="35" spans="1:6" ht="15" customHeight="1">
      <c r="A35" s="6"/>
      <c r="B35" s="15" t="s">
        <v>60</v>
      </c>
      <c r="C35" s="38">
        <v>1648</v>
      </c>
      <c r="D35" s="35">
        <v>1123</v>
      </c>
      <c r="E35" s="2"/>
      <c r="F35" s="39"/>
    </row>
    <row r="36" spans="1:6">
      <c r="A36" s="6"/>
      <c r="B36" s="15" t="s">
        <v>54</v>
      </c>
      <c r="C36" s="38"/>
      <c r="D36" s="35"/>
      <c r="E36" s="2"/>
    </row>
    <row r="37" spans="1:6">
      <c r="A37" s="6"/>
      <c r="B37" s="15" t="s">
        <v>10</v>
      </c>
      <c r="C37" s="38"/>
      <c r="D37" s="35"/>
      <c r="E37" s="2"/>
      <c r="F37" s="37"/>
    </row>
    <row r="38" spans="1:6">
      <c r="A38" s="6"/>
      <c r="B38" s="15" t="s">
        <v>11</v>
      </c>
      <c r="C38" s="38">
        <v>41379083</v>
      </c>
      <c r="D38" s="35">
        <v>31767126</v>
      </c>
      <c r="E38" s="2"/>
      <c r="F38" s="36"/>
    </row>
    <row r="39" spans="1:6">
      <c r="A39" s="6"/>
      <c r="B39" s="15" t="s">
        <v>12</v>
      </c>
      <c r="C39" s="38"/>
      <c r="D39" s="35"/>
      <c r="E39" s="2"/>
    </row>
    <row r="40" spans="1:6">
      <c r="A40" s="6"/>
      <c r="B40" s="15" t="s">
        <v>13</v>
      </c>
      <c r="C40" s="38">
        <v>2399478342.8499999</v>
      </c>
      <c r="D40" s="35">
        <v>2209047982.71</v>
      </c>
      <c r="E40" s="2"/>
      <c r="F40" s="39"/>
    </row>
    <row r="41" spans="1:6">
      <c r="A41" s="6"/>
      <c r="B41" s="15" t="s">
        <v>14</v>
      </c>
      <c r="C41" s="38">
        <v>14983421</v>
      </c>
      <c r="D41" s="35">
        <v>17854095</v>
      </c>
      <c r="E41" s="2"/>
      <c r="F41" s="36"/>
    </row>
    <row r="42" spans="1:6">
      <c r="A42" s="6"/>
      <c r="B42" s="15" t="s">
        <v>15</v>
      </c>
      <c r="C42" s="38"/>
      <c r="D42" s="35"/>
      <c r="E42" s="2"/>
      <c r="F42" s="36"/>
    </row>
    <row r="43" spans="1:6">
      <c r="A43" s="6"/>
      <c r="B43" s="15" t="s">
        <v>16</v>
      </c>
      <c r="C43" s="38">
        <f>444605248.12+12133900</f>
        <v>456739148.12</v>
      </c>
      <c r="D43" s="52">
        <f>444605248.12+12133900</f>
        <v>456739148.12</v>
      </c>
      <c r="E43" s="2"/>
    </row>
    <row r="44" spans="1:6">
      <c r="A44" s="6"/>
      <c r="B44" s="13" t="s">
        <v>94</v>
      </c>
      <c r="C44" s="9">
        <f>SUM(C30:C43)</f>
        <v>2912581642.9699998</v>
      </c>
      <c r="D44" s="28">
        <f>SUM(D30:D43)</f>
        <v>2715409474.8299999</v>
      </c>
      <c r="E44" s="2"/>
      <c r="F44" s="36"/>
    </row>
    <row r="45" spans="1:6" ht="15.75" thickBot="1">
      <c r="A45" s="6"/>
      <c r="B45" s="16" t="s">
        <v>95</v>
      </c>
      <c r="C45" s="17">
        <f>C27+C28+C44</f>
        <v>4410828095.5599995</v>
      </c>
      <c r="D45" s="45">
        <f>D27+D28+D44</f>
        <v>4773968665.9699993</v>
      </c>
      <c r="E45" s="2"/>
      <c r="F45" s="36"/>
    </row>
    <row r="46" spans="1:6" s="12" customFormat="1" ht="7.5" customHeight="1" thickBot="1">
      <c r="A46" s="7"/>
      <c r="B46" s="10"/>
      <c r="C46" s="11"/>
      <c r="D46" s="11"/>
      <c r="E46" s="2"/>
    </row>
    <row r="47" spans="1:6" ht="15" customHeight="1">
      <c r="A47" s="6"/>
      <c r="B47" s="53" t="s">
        <v>89</v>
      </c>
      <c r="C47" s="55" t="s">
        <v>110</v>
      </c>
      <c r="D47" s="57" t="s">
        <v>111</v>
      </c>
      <c r="E47" s="2"/>
    </row>
    <row r="48" spans="1:6" ht="8.25" customHeight="1">
      <c r="A48" s="6"/>
      <c r="B48" s="54"/>
      <c r="C48" s="56"/>
      <c r="D48" s="58" t="s">
        <v>0</v>
      </c>
      <c r="E48" s="2"/>
    </row>
    <row r="49" spans="1:6">
      <c r="A49" s="6"/>
      <c r="B49" s="13" t="s">
        <v>17</v>
      </c>
      <c r="C49" s="38"/>
      <c r="D49" s="14"/>
      <c r="E49" s="2"/>
    </row>
    <row r="50" spans="1:6">
      <c r="A50" s="6"/>
      <c r="B50" s="15" t="s">
        <v>18</v>
      </c>
      <c r="C50" s="38"/>
      <c r="D50" s="35">
        <v>739715989</v>
      </c>
      <c r="E50" s="2"/>
      <c r="F50" s="39"/>
    </row>
    <row r="51" spans="1:6" hidden="1">
      <c r="A51" s="6"/>
      <c r="B51" s="15" t="s">
        <v>3</v>
      </c>
      <c r="C51" s="38"/>
      <c r="D51" s="14"/>
      <c r="E51" s="2"/>
    </row>
    <row r="52" spans="1:6">
      <c r="A52" s="6"/>
      <c r="B52" s="15" t="s">
        <v>59</v>
      </c>
      <c r="C52" s="38"/>
      <c r="D52" s="14"/>
      <c r="E52" s="2"/>
    </row>
    <row r="53" spans="1:6" ht="15" customHeight="1">
      <c r="A53" s="6"/>
      <c r="B53" s="15" t="s">
        <v>61</v>
      </c>
      <c r="C53" s="38">
        <v>1660382209</v>
      </c>
      <c r="D53" s="35">
        <f>1669459951</f>
        <v>1669459951</v>
      </c>
      <c r="E53" s="2"/>
      <c r="F53" s="39"/>
    </row>
    <row r="54" spans="1:6" hidden="1">
      <c r="A54" s="6"/>
      <c r="B54" s="15" t="s">
        <v>19</v>
      </c>
      <c r="C54" s="38"/>
      <c r="D54" s="35"/>
      <c r="E54" s="2"/>
    </row>
    <row r="55" spans="1:6" hidden="1">
      <c r="A55" s="6"/>
      <c r="B55" s="15" t="s">
        <v>55</v>
      </c>
      <c r="C55" s="38"/>
      <c r="D55" s="14"/>
      <c r="E55" s="2"/>
    </row>
    <row r="56" spans="1:6">
      <c r="A56" s="6"/>
      <c r="B56" s="15" t="s">
        <v>20</v>
      </c>
      <c r="C56" s="38">
        <v>27669134</v>
      </c>
      <c r="D56" s="52">
        <v>23294346</v>
      </c>
      <c r="E56" s="2"/>
    </row>
    <row r="57" spans="1:6">
      <c r="A57" s="6"/>
      <c r="B57" s="15" t="s">
        <v>21</v>
      </c>
      <c r="C57" s="38">
        <v>3165313</v>
      </c>
      <c r="D57" s="35">
        <v>2859151</v>
      </c>
      <c r="E57" s="2"/>
    </row>
    <row r="58" spans="1:6">
      <c r="A58" s="6"/>
      <c r="B58" s="13" t="s">
        <v>96</v>
      </c>
      <c r="C58" s="9">
        <f>SUM(C50:C57)</f>
        <v>1691216656</v>
      </c>
      <c r="D58" s="28">
        <f>SUM(D50:D57)</f>
        <v>2435329437</v>
      </c>
      <c r="E58" s="2"/>
    </row>
    <row r="59" spans="1:6" ht="27" customHeight="1">
      <c r="A59" s="6"/>
      <c r="B59" s="15" t="s">
        <v>56</v>
      </c>
      <c r="C59" s="38"/>
      <c r="D59" s="14"/>
      <c r="E59" s="2"/>
    </row>
    <row r="60" spans="1:6">
      <c r="A60" s="6"/>
      <c r="B60" s="13" t="s">
        <v>22</v>
      </c>
      <c r="C60" s="38"/>
      <c r="D60" s="14"/>
      <c r="E60" s="2"/>
    </row>
    <row r="61" spans="1:6">
      <c r="A61" s="6"/>
      <c r="B61" s="15" t="s">
        <v>18</v>
      </c>
      <c r="C61" s="38"/>
      <c r="D61" s="35"/>
      <c r="E61" s="2"/>
      <c r="F61" s="39"/>
    </row>
    <row r="62" spans="1:6" hidden="1">
      <c r="A62" s="6"/>
      <c r="B62" s="15" t="s">
        <v>3</v>
      </c>
      <c r="C62" s="38"/>
      <c r="D62" s="14"/>
      <c r="E62" s="2"/>
    </row>
    <row r="63" spans="1:6" hidden="1">
      <c r="A63" s="6"/>
      <c r="B63" s="15" t="s">
        <v>57</v>
      </c>
      <c r="C63" s="38"/>
      <c r="D63" s="14"/>
      <c r="E63" s="2"/>
    </row>
    <row r="64" spans="1:6" hidden="1">
      <c r="A64" s="6"/>
      <c r="B64" s="15" t="s">
        <v>58</v>
      </c>
      <c r="C64" s="38"/>
      <c r="D64" s="14"/>
      <c r="E64" s="2"/>
    </row>
    <row r="65" spans="1:9">
      <c r="A65" s="6"/>
      <c r="B65" s="15" t="s">
        <v>23</v>
      </c>
      <c r="C65" s="38"/>
      <c r="D65" s="35"/>
      <c r="E65" s="2"/>
      <c r="F65" s="39"/>
    </row>
    <row r="66" spans="1:9">
      <c r="A66" s="6"/>
      <c r="B66" s="15" t="s">
        <v>24</v>
      </c>
      <c r="C66" s="38"/>
      <c r="D66" s="14"/>
      <c r="E66" s="2"/>
      <c r="F66" s="39"/>
    </row>
    <row r="67" spans="1:9">
      <c r="A67" s="6"/>
      <c r="B67" s="15" t="s">
        <v>25</v>
      </c>
      <c r="C67" s="38">
        <v>63547972</v>
      </c>
      <c r="D67" s="47">
        <v>63547972</v>
      </c>
      <c r="E67" s="2"/>
      <c r="F67" s="39"/>
    </row>
    <row r="68" spans="1:9">
      <c r="A68" s="6"/>
      <c r="B68" s="13" t="s">
        <v>97</v>
      </c>
      <c r="C68" s="9">
        <f>SUM(C61:C67)</f>
        <v>63547972</v>
      </c>
      <c r="D68" s="28">
        <f>SUM(D61:D67)</f>
        <v>63547972</v>
      </c>
      <c r="E68" s="2"/>
      <c r="F68" s="39"/>
    </row>
    <row r="69" spans="1:9">
      <c r="A69" s="6"/>
      <c r="B69" s="13" t="s">
        <v>26</v>
      </c>
      <c r="C69" s="38"/>
      <c r="D69" s="14"/>
      <c r="E69" s="2"/>
      <c r="F69" s="39"/>
    </row>
    <row r="70" spans="1:9">
      <c r="A70" s="6"/>
      <c r="B70" s="15" t="s">
        <v>27</v>
      </c>
      <c r="C70" s="38">
        <v>4157886020</v>
      </c>
      <c r="D70" s="35">
        <v>3640387753</v>
      </c>
      <c r="E70" s="2"/>
      <c r="F70" s="39"/>
    </row>
    <row r="71" spans="1:9">
      <c r="A71" s="6"/>
      <c r="B71" s="15" t="s">
        <v>28</v>
      </c>
      <c r="C71" s="38"/>
      <c r="D71" s="14"/>
      <c r="E71" s="2"/>
      <c r="F71" s="39"/>
    </row>
    <row r="72" spans="1:9" hidden="1">
      <c r="A72" s="6"/>
      <c r="B72" s="15" t="s">
        <v>29</v>
      </c>
      <c r="C72" s="38"/>
      <c r="D72" s="14"/>
      <c r="E72" s="2"/>
      <c r="F72" s="39"/>
    </row>
    <row r="73" spans="1:9">
      <c r="A73" s="6"/>
      <c r="B73" s="15" t="s">
        <v>30</v>
      </c>
      <c r="C73" s="38"/>
      <c r="D73" s="14"/>
      <c r="E73" s="2"/>
      <c r="F73" s="66"/>
    </row>
    <row r="74" spans="1:9" ht="12" customHeight="1">
      <c r="A74" s="6"/>
      <c r="B74" s="15" t="s">
        <v>62</v>
      </c>
      <c r="C74" s="38">
        <v>-1501822552</v>
      </c>
      <c r="D74" s="35">
        <v>-1365296496</v>
      </c>
      <c r="E74" s="2"/>
      <c r="F74" s="42"/>
      <c r="H74" s="42"/>
    </row>
    <row r="75" spans="1:9" ht="12.75" customHeight="1">
      <c r="A75" s="6"/>
      <c r="B75" s="13" t="s">
        <v>98</v>
      </c>
      <c r="C75" s="9">
        <f>C70+C74</f>
        <v>2656063468</v>
      </c>
      <c r="D75" s="28">
        <f>D70+D74</f>
        <v>2275091257</v>
      </c>
      <c r="E75" s="2"/>
      <c r="F75" s="42"/>
      <c r="H75" s="42"/>
    </row>
    <row r="76" spans="1:9">
      <c r="A76" s="6"/>
      <c r="B76" s="15" t="s">
        <v>31</v>
      </c>
      <c r="C76" s="38"/>
      <c r="D76" s="14"/>
      <c r="E76" s="2"/>
      <c r="F76" s="42"/>
      <c r="H76" s="42"/>
    </row>
    <row r="77" spans="1:9">
      <c r="A77" s="6"/>
      <c r="B77" s="13" t="s">
        <v>99</v>
      </c>
      <c r="C77" s="9">
        <f>C75+C76</f>
        <v>2656063468</v>
      </c>
      <c r="D77" s="28">
        <f>D75+D76</f>
        <v>2275091257</v>
      </c>
      <c r="E77" s="2"/>
    </row>
    <row r="78" spans="1:9" ht="15.75" thickBot="1">
      <c r="A78" s="6"/>
      <c r="B78" s="16" t="s">
        <v>100</v>
      </c>
      <c r="C78" s="17">
        <f>C58+C68+C77</f>
        <v>4410828096</v>
      </c>
      <c r="D78" s="45">
        <f>D58+D68+D77</f>
        <v>4773968666</v>
      </c>
      <c r="E78" s="2"/>
      <c r="I78" s="2"/>
    </row>
    <row r="79" spans="1:9" s="12" customFormat="1" ht="4.5" customHeight="1">
      <c r="A79" s="7"/>
      <c r="B79" s="10"/>
      <c r="C79" s="11"/>
      <c r="D79" s="11"/>
    </row>
    <row r="80" spans="1:9" ht="5.25" customHeight="1">
      <c r="C80" s="5"/>
      <c r="D80" s="5"/>
    </row>
    <row r="81" spans="2:4">
      <c r="B81" s="19" t="s">
        <v>118</v>
      </c>
      <c r="C81" s="31"/>
      <c r="D81" s="31"/>
    </row>
    <row r="82" spans="2:4" ht="12" customHeight="1">
      <c r="B82" s="29" t="s">
        <v>85</v>
      </c>
      <c r="C82" s="5"/>
    </row>
    <row r="83" spans="2:4" ht="11.25" customHeight="1">
      <c r="B83" s="27" t="s">
        <v>32</v>
      </c>
      <c r="C83" s="5"/>
      <c r="D83" s="5"/>
    </row>
    <row r="84" spans="2:4">
      <c r="B84" s="19" t="s">
        <v>108</v>
      </c>
      <c r="C84" s="5"/>
    </row>
    <row r="85" spans="2:4" ht="9.75" customHeight="1">
      <c r="B85" s="27" t="s">
        <v>86</v>
      </c>
    </row>
    <row r="86" spans="2:4" ht="5.25" customHeight="1"/>
    <row r="87" spans="2:4">
      <c r="C87" s="5"/>
    </row>
    <row r="88" spans="2:4">
      <c r="C88" s="5"/>
    </row>
  </sheetData>
  <mergeCells count="7">
    <mergeCell ref="B47:B48"/>
    <mergeCell ref="C47:C48"/>
    <mergeCell ref="D47:D48"/>
    <mergeCell ref="C13:D13"/>
    <mergeCell ref="B14:B15"/>
    <mergeCell ref="C14:C15"/>
    <mergeCell ref="D14:D15"/>
  </mergeCells>
  <pageMargins left="0.70866141732283472" right="0.15748031496062992" top="0.31496062992125984" bottom="0.2362204724409449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56"/>
  <sheetViews>
    <sheetView tabSelected="1" topLeftCell="A31" workbookViewId="0">
      <selection activeCell="C41" sqref="C41:D56"/>
    </sheetView>
  </sheetViews>
  <sheetFormatPr defaultRowHeight="12"/>
  <cols>
    <col min="1" max="1" width="2.5703125" style="6" customWidth="1"/>
    <col min="2" max="2" width="56.5703125" style="6" customWidth="1"/>
    <col min="3" max="3" width="19.42578125" style="24" customWidth="1"/>
    <col min="4" max="4" width="19.5703125" style="24" customWidth="1"/>
    <col min="5" max="5" width="9.7109375" style="6" bestFit="1" customWidth="1"/>
    <col min="6" max="6" width="13.5703125" style="6" bestFit="1" customWidth="1"/>
    <col min="7" max="16384" width="9.140625" style="6"/>
  </cols>
  <sheetData>
    <row r="1" spans="2:4">
      <c r="D1" s="23"/>
    </row>
    <row r="2" spans="2:4">
      <c r="D2" s="23"/>
    </row>
    <row r="3" spans="2:4">
      <c r="D3" s="23"/>
    </row>
    <row r="4" spans="2:4">
      <c r="D4" s="23"/>
    </row>
    <row r="5" spans="2:4">
      <c r="D5" s="23"/>
    </row>
    <row r="6" spans="2:4" ht="15.75">
      <c r="B6" s="26" t="str">
        <f>ББ!B6</f>
        <v xml:space="preserve">Наименование организации </v>
      </c>
      <c r="C6" s="30" t="s">
        <v>81</v>
      </c>
    </row>
    <row r="8" spans="2:4" ht="15.75">
      <c r="B8" s="20" t="s">
        <v>90</v>
      </c>
    </row>
    <row r="9" spans="2:4">
      <c r="B9" s="21" t="str">
        <f>ББ!B12</f>
        <v>по состоянию на "30" июня 2014 года</v>
      </c>
    </row>
    <row r="10" spans="2:4" ht="13.5" thickBot="1">
      <c r="D10" s="25" t="s">
        <v>107</v>
      </c>
    </row>
    <row r="11" spans="2:4" ht="12" customHeight="1">
      <c r="B11" s="62" t="s">
        <v>33</v>
      </c>
      <c r="C11" s="55" t="s">
        <v>116</v>
      </c>
      <c r="D11" s="55" t="s">
        <v>117</v>
      </c>
    </row>
    <row r="12" spans="2:4" ht="24" customHeight="1">
      <c r="B12" s="63"/>
      <c r="C12" s="56"/>
      <c r="D12" s="56"/>
    </row>
    <row r="13" spans="2:4">
      <c r="B13" s="15" t="s">
        <v>34</v>
      </c>
      <c r="C13" s="32">
        <v>0</v>
      </c>
      <c r="D13" s="46"/>
    </row>
    <row r="14" spans="2:4">
      <c r="B14" s="15" t="s">
        <v>63</v>
      </c>
      <c r="C14" s="32"/>
      <c r="D14" s="46"/>
    </row>
    <row r="15" spans="2:4">
      <c r="B15" s="13" t="s">
        <v>102</v>
      </c>
      <c r="C15" s="9">
        <f>C13-C14</f>
        <v>0</v>
      </c>
      <c r="D15" s="28">
        <f>D13-D14</f>
        <v>0</v>
      </c>
    </row>
    <row r="16" spans="2:4">
      <c r="B16" s="15" t="s">
        <v>35</v>
      </c>
      <c r="C16" s="34"/>
      <c r="D16" s="46"/>
    </row>
    <row r="17" spans="2:5">
      <c r="B17" s="15" t="s">
        <v>36</v>
      </c>
      <c r="C17" s="34">
        <f>63408807</f>
        <v>63408807</v>
      </c>
      <c r="D17" s="46">
        <v>74494185</v>
      </c>
    </row>
    <row r="18" spans="2:5" ht="12.75" customHeight="1">
      <c r="B18" s="22" t="s">
        <v>37</v>
      </c>
      <c r="C18" s="34">
        <v>112370530</v>
      </c>
      <c r="D18" s="46">
        <v>132260631</v>
      </c>
    </row>
    <row r="19" spans="2:5">
      <c r="B19" s="22" t="s">
        <v>38</v>
      </c>
      <c r="C19" s="34">
        <f>321429+14410579</f>
        <v>14732008</v>
      </c>
      <c r="D19" s="46">
        <f>321429+17022291</f>
        <v>17343720</v>
      </c>
      <c r="E19" s="40"/>
    </row>
    <row r="20" spans="2:5">
      <c r="B20" s="22" t="s">
        <v>103</v>
      </c>
      <c r="C20" s="43">
        <f>C15+C19-C17-C18</f>
        <v>-161047329</v>
      </c>
      <c r="D20" s="44">
        <f>D15-D17-D18+D19</f>
        <v>-189411096</v>
      </c>
    </row>
    <row r="21" spans="2:5">
      <c r="B21" s="15" t="s">
        <v>39</v>
      </c>
      <c r="C21" s="34">
        <v>24521274</v>
      </c>
      <c r="D21" s="46">
        <v>29186</v>
      </c>
    </row>
    <row r="22" spans="2:5">
      <c r="B22" s="15" t="s">
        <v>40</v>
      </c>
      <c r="C22" s="34"/>
      <c r="D22" s="46"/>
    </row>
    <row r="23" spans="2:5" ht="36">
      <c r="B23" s="15" t="s">
        <v>64</v>
      </c>
      <c r="C23" s="34"/>
      <c r="D23" s="46"/>
    </row>
    <row r="24" spans="2:5">
      <c r="B24" s="15" t="s">
        <v>41</v>
      </c>
      <c r="C24" s="34"/>
      <c r="D24" s="46"/>
    </row>
    <row r="25" spans="2:5">
      <c r="B25" s="15" t="s">
        <v>42</v>
      </c>
      <c r="C25" s="34"/>
      <c r="D25" s="46"/>
    </row>
    <row r="26" spans="2:5">
      <c r="B26" s="13" t="s">
        <v>104</v>
      </c>
      <c r="C26" s="9">
        <f>C20+C21</f>
        <v>-136526055</v>
      </c>
      <c r="D26" s="9">
        <f>D20+D21</f>
        <v>-189381910</v>
      </c>
    </row>
    <row r="27" spans="2:5">
      <c r="B27" s="15" t="s">
        <v>43</v>
      </c>
      <c r="C27" s="34"/>
      <c r="D27" s="46"/>
    </row>
    <row r="28" spans="2:5" ht="24">
      <c r="B28" s="13" t="s">
        <v>105</v>
      </c>
      <c r="C28" s="9">
        <f>C26-C27</f>
        <v>-136526055</v>
      </c>
      <c r="D28" s="28">
        <f>D26-D27</f>
        <v>-189381910</v>
      </c>
    </row>
    <row r="29" spans="2:5" ht="24">
      <c r="B29" s="15" t="s">
        <v>65</v>
      </c>
      <c r="C29" s="32"/>
      <c r="D29" s="46"/>
    </row>
    <row r="30" spans="2:5" ht="15" customHeight="1">
      <c r="B30" s="13" t="s">
        <v>106</v>
      </c>
      <c r="C30" s="9">
        <f>C28+C29</f>
        <v>-136526055</v>
      </c>
      <c r="D30" s="28">
        <f>D28+D29</f>
        <v>-189381910</v>
      </c>
    </row>
    <row r="31" spans="2:5">
      <c r="B31" s="15" t="s">
        <v>44</v>
      </c>
      <c r="C31" s="32"/>
      <c r="D31" s="46"/>
    </row>
    <row r="32" spans="2:5">
      <c r="B32" s="15" t="s">
        <v>45</v>
      </c>
      <c r="C32" s="32"/>
      <c r="D32" s="46"/>
    </row>
    <row r="33" spans="2:6">
      <c r="B33" s="15" t="s">
        <v>91</v>
      </c>
      <c r="C33" s="32"/>
      <c r="D33" s="46"/>
    </row>
    <row r="34" spans="2:6">
      <c r="B34" s="15" t="s">
        <v>46</v>
      </c>
      <c r="C34" s="32"/>
      <c r="D34" s="46"/>
    </row>
    <row r="35" spans="2:6">
      <c r="B35" s="15" t="s">
        <v>47</v>
      </c>
      <c r="C35" s="32"/>
      <c r="D35" s="46"/>
    </row>
    <row r="36" spans="2:6" ht="24">
      <c r="B36" s="15" t="s">
        <v>66</v>
      </c>
      <c r="C36" s="32"/>
      <c r="D36" s="46"/>
    </row>
    <row r="37" spans="2:6">
      <c r="B37" s="15" t="s">
        <v>48</v>
      </c>
      <c r="C37" s="64"/>
      <c r="D37" s="65"/>
    </row>
    <row r="38" spans="2:6" ht="24">
      <c r="B38" s="15" t="s">
        <v>67</v>
      </c>
      <c r="C38" s="64"/>
      <c r="D38" s="65"/>
    </row>
    <row r="39" spans="2:6">
      <c r="B39" s="15" t="s">
        <v>68</v>
      </c>
      <c r="C39" s="32"/>
      <c r="D39" s="46"/>
    </row>
    <row r="40" spans="2:6" ht="24">
      <c r="B40" s="15" t="s">
        <v>69</v>
      </c>
      <c r="C40" s="32"/>
      <c r="D40" s="46"/>
    </row>
    <row r="41" spans="2:6">
      <c r="B41" s="15" t="s">
        <v>49</v>
      </c>
      <c r="C41" s="32"/>
      <c r="D41" s="46"/>
    </row>
    <row r="42" spans="2:6">
      <c r="B42" s="15" t="s">
        <v>70</v>
      </c>
      <c r="C42" s="32"/>
      <c r="D42" s="46"/>
    </row>
    <row r="43" spans="2:6">
      <c r="B43" s="15" t="s">
        <v>71</v>
      </c>
      <c r="C43" s="32"/>
      <c r="D43" s="46"/>
    </row>
    <row r="44" spans="2:6">
      <c r="B44" s="15" t="s">
        <v>72</v>
      </c>
      <c r="C44" s="32"/>
      <c r="D44" s="46"/>
    </row>
    <row r="45" spans="2:6">
      <c r="B45" s="15" t="s">
        <v>73</v>
      </c>
      <c r="C45" s="32"/>
      <c r="D45" s="46"/>
    </row>
    <row r="46" spans="2:6">
      <c r="B46" s="15" t="s">
        <v>74</v>
      </c>
      <c r="C46" s="32"/>
      <c r="D46" s="46"/>
    </row>
    <row r="47" spans="2:6">
      <c r="B47" s="49" t="s">
        <v>112</v>
      </c>
      <c r="C47" s="50"/>
      <c r="D47" s="51"/>
    </row>
    <row r="48" spans="2:6" ht="12.75" thickBot="1">
      <c r="B48" s="16" t="s">
        <v>92</v>
      </c>
      <c r="C48" s="17">
        <f>C30</f>
        <v>-136526055</v>
      </c>
      <c r="D48" s="45">
        <f>D30</f>
        <v>-189381910</v>
      </c>
      <c r="F48" s="41"/>
    </row>
    <row r="49" spans="2:6" ht="12.75" customHeight="1">
      <c r="F49" s="41"/>
    </row>
    <row r="50" spans="2:6" customFormat="1" ht="15">
      <c r="B50" s="19" t="s">
        <v>119</v>
      </c>
      <c r="C50" s="3"/>
      <c r="D50" s="3"/>
    </row>
    <row r="51" spans="2:6" customFormat="1" ht="15">
      <c r="B51" s="18" t="s">
        <v>85</v>
      </c>
      <c r="C51" s="3"/>
      <c r="D51" s="3"/>
    </row>
    <row r="52" spans="2:6" customFormat="1" ht="15">
      <c r="B52" s="18"/>
      <c r="C52" s="3"/>
      <c r="D52" s="3"/>
    </row>
    <row r="53" spans="2:6" customFormat="1" ht="15">
      <c r="B53" s="19" t="s">
        <v>109</v>
      </c>
      <c r="C53" s="3"/>
      <c r="D53" s="3"/>
    </row>
    <row r="54" spans="2:6" customFormat="1" ht="15">
      <c r="B54" s="1" t="s">
        <v>86</v>
      </c>
      <c r="C54" s="3"/>
      <c r="D54" s="3"/>
    </row>
    <row r="55" spans="2:6" customFormat="1" ht="4.5" customHeight="1">
      <c r="C55" s="3"/>
      <c r="D55" s="3"/>
    </row>
    <row r="56" spans="2:6" customFormat="1" ht="15">
      <c r="B56" s="1" t="s">
        <v>32</v>
      </c>
      <c r="C56" s="3"/>
      <c r="D56" s="3"/>
    </row>
  </sheetData>
  <mergeCells count="5">
    <mergeCell ref="B11:B12"/>
    <mergeCell ref="C37:C38"/>
    <mergeCell ref="D37:D38"/>
    <mergeCell ref="C11:C12"/>
    <mergeCell ref="D11:D12"/>
  </mergeCells>
  <printOptions horizontalCentered="1"/>
  <pageMargins left="0.31496062992125984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ББ</vt:lpstr>
      <vt:lpstr>ОПУ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yuliya_d</cp:lastModifiedBy>
  <cp:lastPrinted>2014-07-31T05:20:25Z</cp:lastPrinted>
  <dcterms:created xsi:type="dcterms:W3CDTF">2011-04-01T07:12:23Z</dcterms:created>
  <dcterms:modified xsi:type="dcterms:W3CDTF">2014-07-31T05:22:51Z</dcterms:modified>
</cp:coreProperties>
</file>