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777" activeTab="0"/>
  </bookViews>
  <sheets>
    <sheet name="BS" sheetId="1" r:id="rId1"/>
    <sheet name="PL" sheetId="2" r:id="rId2"/>
    <sheet name="CF" sheetId="3" r:id="rId3"/>
    <sheet name="Eq" sheetId="4" r:id="rId4"/>
  </sheets>
  <externalReferences>
    <externalReference r:id="rId7"/>
  </externalReferences>
  <definedNames>
    <definedName name="_xlnm.Print_Titles" localSheetId="0">'BS'!$40:$40</definedName>
  </definedNames>
  <calcPr fullCalcOnLoad="1"/>
</workbook>
</file>

<file path=xl/comments1.xml><?xml version="1.0" encoding="utf-8"?>
<comments xmlns="http://schemas.openxmlformats.org/spreadsheetml/2006/main">
  <authors>
    <author>Elena Evdokimova</author>
  </authors>
  <commentList>
    <comment ref="F98" authorId="0">
      <text>
        <r>
          <rPr>
            <b/>
            <sz val="9"/>
            <rFont val="Tahoma"/>
            <family val="2"/>
          </rPr>
          <t>Elena Evdokimova:</t>
        </r>
        <r>
          <rPr>
            <sz val="9"/>
            <rFont val="Tahoma"/>
            <family val="2"/>
          </rPr>
          <t xml:space="preserve">
залет должно быть 387 512 доп капитал</t>
        </r>
      </text>
    </comment>
  </commentList>
</comments>
</file>

<file path=xl/comments2.xml><?xml version="1.0" encoding="utf-8"?>
<comments xmlns="http://schemas.openxmlformats.org/spreadsheetml/2006/main">
  <authors>
    <author>Elena Evdokimova</author>
  </authors>
  <commentList>
    <comment ref="E21" authorId="0">
      <text>
        <r>
          <rPr>
            <sz val="9"/>
            <rFont val="Tahoma"/>
            <family val="2"/>
          </rPr>
          <t xml:space="preserve">3 мес 2020 год    </t>
        </r>
      </text>
    </comment>
    <comment ref="D31" authorId="0">
      <text>
        <r>
          <rPr>
            <b/>
            <sz val="9"/>
            <rFont val="Tahoma"/>
            <family val="2"/>
          </rPr>
          <t>Elena Evdokimova:</t>
        </r>
        <r>
          <rPr>
            <sz val="9"/>
            <rFont val="Tahoma"/>
            <family val="2"/>
          </rPr>
          <t xml:space="preserve">
только % по депозиту
хотя в головом здесь еще и курсовая и дисконт амортизация</t>
        </r>
      </text>
    </comment>
    <comment ref="D32" authorId="0">
      <text>
        <r>
          <rPr>
            <b/>
            <sz val="9"/>
            <rFont val="Tahoma"/>
            <family val="2"/>
          </rPr>
          <t>Elena Evdokimova:
% по аренде офис Алматы IFRS16</t>
        </r>
      </text>
    </comment>
  </commentList>
</comments>
</file>

<file path=xl/comments3.xml><?xml version="1.0" encoding="utf-8"?>
<comments xmlns="http://schemas.openxmlformats.org/spreadsheetml/2006/main">
  <authors>
    <author>Yelena Yevdokimova</author>
    <author>Elena Evdokimova</author>
  </authors>
  <commentList>
    <comment ref="E38" authorId="0">
      <text>
        <r>
          <rPr>
            <b/>
            <sz val="9"/>
            <rFont val="Tahoma"/>
            <family val="2"/>
          </rPr>
          <t>Yelena Yevdokimova:</t>
        </r>
        <r>
          <rPr>
            <sz val="9"/>
            <rFont val="Tahoma"/>
            <family val="2"/>
          </rPr>
          <t xml:space="preserve">
 3 мес 2020
</t>
        </r>
      </text>
    </comment>
    <comment ref="E102" authorId="1">
      <text>
        <r>
          <rPr>
            <b/>
            <sz val="9"/>
            <rFont val="Tahoma"/>
            <family val="2"/>
          </rPr>
          <t>Elena Evdokimova:</t>
        </r>
        <r>
          <rPr>
            <sz val="9"/>
            <rFont val="Tahoma"/>
            <family val="2"/>
          </rPr>
          <t xml:space="preserve">
-1 этоо подгон из=за округлений!!
</t>
        </r>
      </text>
    </comment>
  </commentList>
</comments>
</file>

<file path=xl/sharedStrings.xml><?xml version="1.0" encoding="utf-8"?>
<sst xmlns="http://schemas.openxmlformats.org/spreadsheetml/2006/main" count="858" uniqueCount="281">
  <si>
    <t/>
  </si>
  <si>
    <t xml:space="preserve">Сведения о реорганизации: </t>
  </si>
  <si>
    <t>Вид деятельности организации: Добыча и обогащение оловянной руды</t>
  </si>
  <si>
    <t>Организационно-правовая форма: Акционерное общество</t>
  </si>
  <si>
    <t>Тип отчета: Не консолидированный</t>
  </si>
  <si>
    <t>Форма собственности: Частная собственность</t>
  </si>
  <si>
    <t>Субъект предпринимательства: Средний</t>
  </si>
  <si>
    <t xml:space="preserve">Юридический адрес (организации): 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</si>
  <si>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</si>
  <si>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</si>
  <si>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</si>
  <si>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</si>
  <si>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</si>
  <si>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</si>
  <si>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</si>
  <si>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</si>
  <si>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</si>
  <si>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</si>
  <si>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</si>
  <si>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</si>
  <si>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</si>
  <si>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</si>
  <si>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</si>
  <si>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</si>
  <si>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</si>
  <si>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</si>
  <si>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</si>
  <si>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</si>
  <si>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</si>
  <si>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</si>
  <si>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</si>
  <si>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</si>
  <si>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</si>
  <si>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</si>
  <si>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</si>
  <si>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</si>
  <si>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</si>
  <si>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</si>
  <si>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</si>
  <si>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</si>
  <si>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</si>
  <si>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</si>
  <si>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</si>
  <si>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</si>
  <si>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</si>
  <si>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</si>
  <si>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</si>
  <si>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</si>
  <si>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</si>
  <si>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</si>
  <si>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</si>
  <si>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</si>
  <si>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</si>
  <si>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</si>
  <si>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</si>
  <si>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</si>
  <si>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</si>
  <si>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</si>
  <si>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</si>
  <si>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</si>
  <si>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</si>
  <si>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</si>
  <si>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</si>
  <si>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</si>
  <si>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</si>
  <si>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</si>
  <si>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</si>
  <si>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</si>
  <si>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</si>
  <si>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</si>
  <si>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</si>
  <si>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</si>
  <si>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</si>
  <si>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</si>
  <si>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</si>
  <si>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</si>
  <si>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</si>
  <si>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</si>
  <si>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</si>
  <si>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</si>
  <si>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</si>
  <si>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</si>
  <si>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</si>
  <si>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Отчет о прибылях и убытках</t>
  </si>
  <si>
    <t>Наименование показателей</t>
  </si>
  <si>
    <t>За отчетный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</si>
  <si>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</si>
  <si>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</si>
  <si>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</si>
  <si>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</si>
  <si>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</si>
  <si>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</si>
  <si>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</si>
  <si>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</si>
  <si>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</si>
  <si>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</si>
  <si>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</si>
  <si>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</si>
  <si>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</si>
  <si>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</si>
  <si>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</si>
  <si>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</si>
  <si>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</si>
  <si>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</si>
  <si>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</si>
  <si>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</si>
  <si>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</si>
  <si>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</si>
  <si>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</si>
  <si>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</si>
  <si>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</si>
  <si>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</si>
  <si>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</si>
  <si>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</si>
  <si>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</si>
  <si>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</si>
  <si>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</si>
  <si>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</si>
  <si>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</si>
  <si>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</si>
  <si>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</si>
  <si>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</si>
  <si>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</si>
  <si>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</si>
  <si>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</si>
  <si>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</si>
  <si>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</si>
  <si>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</si>
  <si>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</si>
  <si>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</si>
  <si>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</si>
  <si>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</si>
  <si>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</si>
  <si>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</si>
  <si>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Индекс: № 3 - ДДС-П</t>
  </si>
  <si>
    <t>Периодичность: годовая</t>
  </si>
  <si>
    <t xml:space="preserve">Представляют: организации публичного интереса по результатам финансового года </t>
  </si>
  <si>
    <t xml:space="preserve">Куда представляется: в депозитарий финансовой отчетности в электронном формате посредством программного обеспечения 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</si>
  <si>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</si>
  <si>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</si>
  <si>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t xml:space="preserve">тысячах тенге </t>
  </si>
  <si>
    <t> Наименование показателей</t>
  </si>
  <si>
    <t xml:space="preserve">За предыдущий период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</si>
  <si>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</si>
  <si>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</si>
  <si>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</si>
  <si>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</si>
  <si>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</si>
  <si>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</si>
  <si>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</si>
  <si>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</si>
  <si>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</si>
  <si>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</si>
  <si>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</si>
  <si>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</si>
  <si>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</si>
  <si>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</si>
  <si>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</si>
  <si>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</si>
  <si>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</si>
  <si>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</si>
  <si>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</si>
  <si>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</si>
  <si>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</si>
  <si>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</si>
  <si>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</si>
  <si>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</si>
  <si>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</si>
  <si>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</si>
  <si>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</si>
  <si>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</si>
  <si>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</si>
  <si>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</si>
  <si>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</si>
  <si>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</si>
  <si>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</si>
  <si>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</si>
  <si>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</si>
  <si>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</si>
  <si>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</si>
  <si>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</si>
  <si>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</si>
  <si>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</si>
  <si>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</si>
  <si>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</si>
  <si>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</si>
  <si>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</si>
  <si>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</si>
  <si>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</si>
  <si>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</si>
  <si>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</si>
  <si>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</si>
  <si>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</si>
  <si>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</si>
  <si>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</si>
  <si>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</si>
  <si>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</si>
  <si>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</si>
  <si>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</si>
  <si>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</si>
  <si>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</si>
  <si>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</si>
  <si>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</si>
  <si>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</si>
  <si>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</si>
  <si>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</si>
  <si>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</si>
  <si>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</si>
  <si>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</si>
  <si>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</si>
  <si>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</si>
  <si>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</si>
  <si>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</si>
  <si>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</si>
  <si>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</si>
  <si>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</si>
  <si>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</si>
  <si>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</si>
  <si>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</si>
  <si>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</si>
  <si>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</si>
  <si>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</si>
  <si>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</si>
  <si>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</si>
  <si>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</si>
  <si>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</si>
  <si>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</si>
  <si>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</si>
  <si>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</si>
  <si>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                                                (фамилия, имя, отчество (при его наличии)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</si>
  <si>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</si>
  <si>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</si>
  <si>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</si>
  <si>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</si>
  <si>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</si>
  <si>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</si>
  <si>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</si>
  <si>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</si>
  <si>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</si>
  <si>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</si>
  <si>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</si>
  <si>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</si>
  <si>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</si>
  <si>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</si>
  <si>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</si>
  <si>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</si>
  <si>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</si>
  <si>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</si>
  <si>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</si>
  <si>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</si>
  <si>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</si>
  <si>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</si>
  <si>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</si>
  <si>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</si>
  <si>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</si>
  <si>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</si>
  <si>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</si>
  <si>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</si>
  <si>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</si>
  <si>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</si>
  <si>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</si>
  <si>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</si>
  <si>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</si>
  <si>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</si>
  <si>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</si>
  <si>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</si>
  <si>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</si>
  <si>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                                            (фамилия, имя, отчество)</t>
  </si>
  <si>
    <t>За предыдущий период</t>
  </si>
  <si>
    <t>Сальдо на 31 марта отчетного года (строка 500 + строка 600 + строка 700 + строка 719)</t>
  </si>
  <si>
    <r>
      <t xml:space="preserve">Наименование организации: </t>
    </r>
    <r>
      <rPr>
        <b/>
        <sz val="9"/>
        <color indexed="8"/>
        <rFont val="Times New Roman"/>
        <family val="1"/>
      </rPr>
      <t>АО «Tin One Mining» (Тин Уан Майнинг)</t>
    </r>
  </si>
  <si>
    <r>
      <rPr>
        <sz val="10"/>
        <color indexed="8"/>
        <rFont val="Times New Roman"/>
        <family val="1"/>
      </rPr>
      <t>Наименование организации</t>
    </r>
    <r>
      <rPr>
        <b/>
        <sz val="10"/>
        <color indexed="8"/>
        <rFont val="Times New Roman"/>
        <family val="1"/>
      </rPr>
      <t>: АО «Tin One Mining» (Тин Уан Майнинг)</t>
    </r>
  </si>
  <si>
    <r>
      <rPr>
        <sz val="11"/>
        <color indexed="8"/>
        <rFont val="Times New Roman"/>
        <family val="1"/>
      </rPr>
      <t>Наименование организации</t>
    </r>
    <r>
      <rPr>
        <b/>
        <sz val="11"/>
        <color indexed="8"/>
        <rFont val="Times New Roman"/>
        <family val="1"/>
      </rPr>
      <t>: АО «Tin One Mining» (Тин Уан Майнинг)</t>
    </r>
  </si>
  <si>
    <t>по состоянию на 31 марта 2021 года</t>
  </si>
  <si>
    <t>за период, окончившийся 31 марта 2021 года</t>
  </si>
  <si>
    <t>за период, закончившийся 31 марта 2021 года</t>
  </si>
  <si>
    <t>за период, закончившийся 31 марта  2021 года</t>
  </si>
  <si>
    <t>КАЗАХСТАН, 150121, Северо-Казахстанская область, Айыртауский район, с. Сырымбет, сотовый: +77015229097, тел: +77273550576, вн.708, e-mail: zhanar@tinone.kz</t>
  </si>
  <si>
    <t>Руководитель: Акежанов Д.Н.</t>
  </si>
  <si>
    <t>Главный бухгалтер: Шыныбекова Ж.К.</t>
  </si>
  <si>
    <t>Среднегодовая численность работников: 22 чел.</t>
  </si>
</sst>
</file>

<file path=xl/styles.xml><?xml version="1.0" encoding="utf-8"?>
<styleSheet xmlns="http://schemas.openxmlformats.org/spreadsheetml/2006/main">
  <numFmts count="29">
    <numFmt numFmtId="5" formatCode="#,##0\ &quot;тг.&quot;;\-#,##0\ &quot;тг.&quot;"/>
    <numFmt numFmtId="6" formatCode="#,##0\ &quot;тг.&quot;;[Red]\-#,##0\ &quot;тг.&quot;"/>
    <numFmt numFmtId="7" formatCode="#,##0.00\ &quot;тг.&quot;;\-#,##0.00\ &quot;тг.&quot;"/>
    <numFmt numFmtId="8" formatCode="#,##0.00\ &quot;тг.&quot;;[Red]\-#,##0.00\ &quot;тг.&quot;"/>
    <numFmt numFmtId="42" formatCode="_-* #,##0\ &quot;тг.&quot;_-;\-* #,##0\ &quot;тг.&quot;_-;_-* &quot;-&quot;\ &quot;тг.&quot;_-;_-@_-"/>
    <numFmt numFmtId="41" formatCode="_-* #,##0\ _т_г_._-;\-* #,##0\ _т_г_._-;_-* &quot;-&quot;\ _т_г_._-;_-@_-"/>
    <numFmt numFmtId="44" formatCode="_-* #,##0.00\ &quot;тг.&quot;_-;\-* #,##0.00\ &quot;тг.&quot;_-;_-* &quot;-&quot;??\ &quot;тг.&quot;_-;_-@_-"/>
    <numFmt numFmtId="43" formatCode="_-* #,##0.00\ _т_г_._-;\-* #,##0.00\ _т_г_._-;_-* &quot;-&quot;??\ _т_г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#,##0.0"/>
    <numFmt numFmtId="178" formatCode="_-* #,##0.00_р_._-;\-* #,##0.00_р_._-;_-* &quot;-&quot;??_р_._-;_-@_-"/>
    <numFmt numFmtId="179" formatCode="_-* #,##0_р_._-;\-* #,##0_р_._-;_-* &quot;-&quot;??_р_._-;_-@_-"/>
    <numFmt numFmtId="180" formatCode="0.0"/>
    <numFmt numFmtId="181" formatCode="_-* #,##0.0\ _т_г_._-;\-* #,##0.0\ _т_г_._-;_-* &quot;-&quot;??\ _т_г_._-;_-@_-"/>
    <numFmt numFmtId="182" formatCode="_-* #,##0\ _т_г_._-;\-* #,##0\ _т_г_._-;_-* &quot;-&quot;??\ _т_г_._-;_-@_-"/>
    <numFmt numFmtId="183" formatCode="0.000"/>
    <numFmt numFmtId="184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justify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4" fontId="7" fillId="33" borderId="0" xfId="0" applyNumberFormat="1" applyFont="1" applyFill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1" fillId="33" borderId="0" xfId="0" applyFont="1" applyFill="1" applyAlignment="1" quotePrefix="1">
      <alignment horizontal="left" wrapText="1"/>
    </xf>
    <xf numFmtId="43" fontId="1" fillId="33" borderId="0" xfId="60" applyFont="1" applyFill="1" applyAlignment="1">
      <alignment horizontal="left" wrapText="1"/>
    </xf>
    <xf numFmtId="4" fontId="8" fillId="33" borderId="13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0" fontId="47" fillId="33" borderId="0" xfId="0" applyFont="1" applyFill="1" applyAlignment="1">
      <alignment horizontal="left" wrapText="1"/>
    </xf>
    <xf numFmtId="4" fontId="47" fillId="33" borderId="0" xfId="0" applyNumberFormat="1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right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%20Q1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F"/>
      <sheetName val="Eq"/>
      <sheetName val="1000"/>
      <sheetName val="5710"/>
      <sheetName val="7200"/>
      <sheetName val="рекласс"/>
      <sheetName val="ОСВ"/>
      <sheetName val="ОСВ 1 кв.21г."/>
      <sheetName val="справоч"/>
      <sheetName val="амортНМА"/>
      <sheetName val="акции"/>
      <sheetName val="долг аванс"/>
      <sheetName val="кратк обязва"/>
      <sheetName val="долгс обязва"/>
      <sheetName val="авансы"/>
      <sheetName val="кредиторка"/>
      <sheetName val="адм расх"/>
      <sheetName val="ОСВ 7200"/>
    </sheetNames>
    <sheetDataSet>
      <sheetData sheetId="0">
        <row r="62">
          <cell r="D62">
            <v>112</v>
          </cell>
        </row>
        <row r="63">
          <cell r="D63">
            <v>113</v>
          </cell>
        </row>
        <row r="64">
          <cell r="D64">
            <v>114</v>
          </cell>
        </row>
      </sheetData>
      <sheetData sheetId="8">
        <row r="6">
          <cell r="L6">
            <v>286210389.64</v>
          </cell>
        </row>
        <row r="7">
          <cell r="L7">
            <v>0</v>
          </cell>
        </row>
        <row r="8">
          <cell r="L8">
            <v>0</v>
          </cell>
        </row>
        <row r="9">
          <cell r="J9" t="str">
            <v>010</v>
          </cell>
          <cell r="L9">
            <v>286110389.64</v>
          </cell>
        </row>
        <row r="10">
          <cell r="J10" t="str">
            <v>015</v>
          </cell>
          <cell r="L10">
            <v>100000</v>
          </cell>
        </row>
        <row r="11">
          <cell r="L11">
            <v>0</v>
          </cell>
        </row>
        <row r="12">
          <cell r="L12">
            <v>0</v>
          </cell>
        </row>
        <row r="13">
          <cell r="J13" t="str">
            <v>019</v>
          </cell>
          <cell r="L13">
            <v>1711360.450000003</v>
          </cell>
        </row>
        <row r="14">
          <cell r="L14">
            <v>1500000.45</v>
          </cell>
        </row>
        <row r="15">
          <cell r="L15">
            <v>1500000</v>
          </cell>
        </row>
        <row r="17">
          <cell r="L17">
            <v>39255952</v>
          </cell>
        </row>
        <row r="18">
          <cell r="L18">
            <v>39255952</v>
          </cell>
        </row>
        <row r="19">
          <cell r="L19">
            <v>39044592</v>
          </cell>
        </row>
        <row r="20">
          <cell r="L20">
            <v>57075922.48</v>
          </cell>
        </row>
        <row r="21">
          <cell r="J21" t="str">
            <v>018</v>
          </cell>
          <cell r="L21">
            <v>3114344.47</v>
          </cell>
        </row>
        <row r="22">
          <cell r="J22" t="str">
            <v>123</v>
          </cell>
          <cell r="L22">
            <v>53961578.01</v>
          </cell>
        </row>
        <row r="23">
          <cell r="J23" t="str">
            <v>019</v>
          </cell>
          <cell r="L23">
            <v>72584828.3</v>
          </cell>
        </row>
        <row r="24">
          <cell r="L24">
            <v>5666.96</v>
          </cell>
        </row>
        <row r="25">
          <cell r="L25">
            <v>7618957.48</v>
          </cell>
        </row>
        <row r="26">
          <cell r="L26">
            <v>7618957.48</v>
          </cell>
        </row>
        <row r="27">
          <cell r="L27">
            <v>64919808.95</v>
          </cell>
        </row>
        <row r="28">
          <cell r="L28">
            <v>30873532.48</v>
          </cell>
        </row>
        <row r="29">
          <cell r="J29" t="str">
            <v>016</v>
          </cell>
          <cell r="L29">
            <v>29946057.48</v>
          </cell>
        </row>
        <row r="30">
          <cell r="J30" t="str">
            <v>019</v>
          </cell>
          <cell r="L30">
            <v>927475</v>
          </cell>
        </row>
        <row r="31">
          <cell r="J31" t="str">
            <v>123</v>
          </cell>
          <cell r="L31">
            <v>33954525.11</v>
          </cell>
        </row>
        <row r="32">
          <cell r="L32">
            <v>815981806.81</v>
          </cell>
        </row>
        <row r="33">
          <cell r="J33" t="str">
            <v>123</v>
          </cell>
          <cell r="L33">
            <v>782027281.7</v>
          </cell>
        </row>
        <row r="34">
          <cell r="L34">
            <v>43871970.08</v>
          </cell>
        </row>
        <row r="35">
          <cell r="L35">
            <v>0</v>
          </cell>
        </row>
        <row r="36">
          <cell r="L36">
            <v>0</v>
          </cell>
        </row>
        <row r="37">
          <cell r="J37" t="str">
            <v>118</v>
          </cell>
          <cell r="L37">
            <v>110916472.41</v>
          </cell>
        </row>
        <row r="38">
          <cell r="L38">
            <v>292557038.31</v>
          </cell>
        </row>
        <row r="39">
          <cell r="L39">
            <v>-182177832.38</v>
          </cell>
        </row>
        <row r="40">
          <cell r="L40">
            <v>5909931.58</v>
          </cell>
        </row>
        <row r="41">
          <cell r="L41">
            <v>-5372665.1</v>
          </cell>
        </row>
        <row r="42">
          <cell r="J42" t="str">
            <v>120</v>
          </cell>
          <cell r="L42">
            <v>10249157314.97</v>
          </cell>
        </row>
        <row r="43">
          <cell r="L43">
            <v>10249157314.97</v>
          </cell>
        </row>
        <row r="44">
          <cell r="L44">
            <v>4819298218.629999</v>
          </cell>
        </row>
        <row r="45">
          <cell r="L45">
            <v>4796413968.23</v>
          </cell>
        </row>
        <row r="46">
          <cell r="L46">
            <v>633445128.11</v>
          </cell>
        </row>
        <row r="47">
          <cell r="J47" t="str">
            <v>121</v>
          </cell>
          <cell r="L47">
            <v>9520353.160000011</v>
          </cell>
        </row>
        <row r="48">
          <cell r="L48">
            <v>133531532.87</v>
          </cell>
        </row>
        <row r="49">
          <cell r="L49">
            <v>-124011179.71</v>
          </cell>
        </row>
        <row r="50">
          <cell r="J50" t="str">
            <v>120</v>
          </cell>
          <cell r="L50">
            <v>898515229.78</v>
          </cell>
        </row>
        <row r="51">
          <cell r="L51">
            <v>898515229.78</v>
          </cell>
        </row>
        <row r="52">
          <cell r="L52">
            <v>898515229.78</v>
          </cell>
        </row>
        <row r="53">
          <cell r="J53">
            <v>210</v>
          </cell>
          <cell r="L53">
            <v>0</v>
          </cell>
        </row>
        <row r="54">
          <cell r="J54" t="str">
            <v>213</v>
          </cell>
          <cell r="L54">
            <v>5151071.3</v>
          </cell>
        </row>
        <row r="55">
          <cell r="L55">
            <v>289214.27</v>
          </cell>
        </row>
        <row r="56">
          <cell r="L56">
            <v>-675</v>
          </cell>
        </row>
        <row r="57">
          <cell r="L57">
            <v>924259.55</v>
          </cell>
        </row>
        <row r="58">
          <cell r="L58">
            <v>0</v>
          </cell>
        </row>
        <row r="59">
          <cell r="L59">
            <v>-6801</v>
          </cell>
        </row>
        <row r="60">
          <cell r="L60">
            <v>582927</v>
          </cell>
        </row>
        <row r="61">
          <cell r="L61">
            <v>3362146.48</v>
          </cell>
        </row>
        <row r="62">
          <cell r="L62">
            <v>0</v>
          </cell>
        </row>
        <row r="63">
          <cell r="L63">
            <v>23030967.87</v>
          </cell>
        </row>
        <row r="64">
          <cell r="J64" t="str">
            <v>213</v>
          </cell>
          <cell r="L64">
            <v>459932</v>
          </cell>
        </row>
        <row r="65">
          <cell r="L65">
            <v>182871</v>
          </cell>
        </row>
        <row r="66">
          <cell r="L66">
            <v>143423</v>
          </cell>
        </row>
        <row r="67">
          <cell r="L67">
            <v>133638</v>
          </cell>
        </row>
        <row r="68">
          <cell r="J68" t="str">
            <v>213</v>
          </cell>
          <cell r="L68">
            <v>1331911.87</v>
          </cell>
        </row>
        <row r="69">
          <cell r="J69">
            <v>217</v>
          </cell>
          <cell r="L69">
            <v>21239124</v>
          </cell>
        </row>
        <row r="70">
          <cell r="L70">
            <v>6705401.62</v>
          </cell>
        </row>
        <row r="71">
          <cell r="J71" t="str">
            <v>213</v>
          </cell>
          <cell r="L71">
            <v>5670146.54</v>
          </cell>
        </row>
        <row r="72">
          <cell r="L72">
            <v>8500</v>
          </cell>
        </row>
        <row r="73">
          <cell r="J73">
            <v>210</v>
          </cell>
          <cell r="L73">
            <v>1026754.8</v>
          </cell>
        </row>
        <row r="74">
          <cell r="L74">
            <v>0.28</v>
          </cell>
        </row>
        <row r="75">
          <cell r="L75">
            <v>0</v>
          </cell>
        </row>
        <row r="76">
          <cell r="L76">
            <v>0.28</v>
          </cell>
        </row>
        <row r="77">
          <cell r="J77">
            <v>214</v>
          </cell>
          <cell r="L77">
            <v>26100227.81</v>
          </cell>
        </row>
        <row r="78">
          <cell r="L78">
            <v>26100227.81</v>
          </cell>
        </row>
        <row r="79">
          <cell r="J79" t="str">
            <v>312</v>
          </cell>
          <cell r="L79">
            <v>5201982043.17</v>
          </cell>
        </row>
        <row r="80">
          <cell r="L80">
            <v>5201982043.17</v>
          </cell>
        </row>
        <row r="81">
          <cell r="L81">
            <v>9160933.24</v>
          </cell>
        </row>
        <row r="82">
          <cell r="J82" t="str">
            <v>312</v>
          </cell>
          <cell r="L82">
            <v>0</v>
          </cell>
        </row>
        <row r="83">
          <cell r="J83" t="str">
            <v>313</v>
          </cell>
          <cell r="L83">
            <v>9160933.24</v>
          </cell>
        </row>
        <row r="84">
          <cell r="J84" t="str">
            <v>313</v>
          </cell>
          <cell r="L84">
            <v>4200000</v>
          </cell>
        </row>
        <row r="85">
          <cell r="L85">
            <v>4200000</v>
          </cell>
        </row>
        <row r="86">
          <cell r="J86" t="str">
            <v>314</v>
          </cell>
          <cell r="L86">
            <v>106752312.8</v>
          </cell>
        </row>
        <row r="87">
          <cell r="L87">
            <v>106752312.8</v>
          </cell>
        </row>
        <row r="88">
          <cell r="J88" t="str">
            <v>410</v>
          </cell>
          <cell r="L88">
            <v>10751303405.560001</v>
          </cell>
        </row>
        <row r="89">
          <cell r="L89">
            <v>10751303405.560001</v>
          </cell>
        </row>
        <row r="90">
          <cell r="J90" t="str">
            <v>413</v>
          </cell>
          <cell r="L90">
            <v>387512000</v>
          </cell>
        </row>
        <row r="91">
          <cell r="L91">
            <v>387512000</v>
          </cell>
        </row>
        <row r="92">
          <cell r="L92">
            <v>-3989351152.89</v>
          </cell>
        </row>
        <row r="93">
          <cell r="J93" t="str">
            <v>414</v>
          </cell>
          <cell r="L93">
            <v>-27462583.810000002</v>
          </cell>
        </row>
        <row r="94">
          <cell r="J94" t="str">
            <v>414</v>
          </cell>
          <cell r="L94">
            <v>-3961888569.08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0</v>
          </cell>
        </row>
        <row r="101">
          <cell r="L101">
            <v>0</v>
          </cell>
        </row>
        <row r="102">
          <cell r="L102">
            <v>0</v>
          </cell>
        </row>
        <row r="103">
          <cell r="L103">
            <v>0</v>
          </cell>
        </row>
        <row r="104">
          <cell r="L104">
            <v>0</v>
          </cell>
        </row>
        <row r="105">
          <cell r="L105">
            <v>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PageLayoutView="0" workbookViewId="0" topLeftCell="B15">
      <selection activeCell="I52" sqref="I52"/>
    </sheetView>
  </sheetViews>
  <sheetFormatPr defaultColWidth="9.140625" defaultRowHeight="15"/>
  <cols>
    <col min="1" max="1" width="2.8515625" style="1" hidden="1" customWidth="1"/>
    <col min="2" max="2" width="26.8515625" style="1" customWidth="1"/>
    <col min="3" max="3" width="30.421875" style="1" customWidth="1"/>
    <col min="4" max="4" width="9.57421875" style="1" customWidth="1"/>
    <col min="5" max="5" width="16.00390625" style="1" customWidth="1"/>
    <col min="6" max="6" width="16.140625" style="1" customWidth="1"/>
    <col min="7" max="7" width="13.140625" style="1" customWidth="1"/>
    <col min="8" max="8" width="9.140625" style="1" customWidth="1"/>
    <col min="9" max="9" width="13.57421875" style="1" customWidth="1"/>
    <col min="10" max="10" width="9.140625" style="1" customWidth="1"/>
    <col min="11" max="11" width="18.00390625" style="1" customWidth="1"/>
    <col min="12" max="13" width="9.140625" style="1" customWidth="1"/>
    <col min="14" max="14" width="27.7109375" style="1" customWidth="1"/>
    <col min="15" max="16384" width="9.140625" style="1" customWidth="1"/>
  </cols>
  <sheetData>
    <row r="1" spans="1:7" ht="12" customHeight="1">
      <c r="A1" s="2"/>
      <c r="B1" s="67"/>
      <c r="C1" s="67"/>
      <c r="D1" s="67"/>
      <c r="E1" s="67"/>
      <c r="F1" s="67"/>
      <c r="G1" s="48"/>
    </row>
    <row r="2" spans="1:7" ht="12" customHeight="1">
      <c r="A2" s="2"/>
      <c r="B2" s="56"/>
      <c r="C2" s="56"/>
      <c r="D2" s="56"/>
      <c r="E2" s="56"/>
      <c r="F2" s="56"/>
      <c r="G2" s="48"/>
    </row>
    <row r="3" spans="1:7" ht="12" customHeight="1">
      <c r="A3" s="2"/>
      <c r="B3" s="67"/>
      <c r="C3" s="67"/>
      <c r="D3" s="67"/>
      <c r="E3" s="67"/>
      <c r="F3" s="67"/>
      <c r="G3" s="48"/>
    </row>
    <row r="4" spans="1:7" ht="12" customHeight="1">
      <c r="A4" s="2" t="s">
        <v>0</v>
      </c>
      <c r="B4" s="56" t="s">
        <v>270</v>
      </c>
      <c r="C4" s="56"/>
      <c r="D4" s="56"/>
      <c r="E4" s="56"/>
      <c r="F4" s="56"/>
      <c r="G4" s="48"/>
    </row>
    <row r="5" spans="1:7" ht="12" customHeight="1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48"/>
    </row>
    <row r="6" spans="1:7" ht="12" customHeight="1">
      <c r="A6" s="2" t="s">
        <v>0</v>
      </c>
      <c r="B6" s="56" t="s">
        <v>1</v>
      </c>
      <c r="C6" s="56"/>
      <c r="D6" s="56"/>
      <c r="E6" s="56"/>
      <c r="F6" s="56"/>
      <c r="G6" s="48"/>
    </row>
    <row r="7" spans="1:7" ht="12" customHeight="1">
      <c r="A7" s="2" t="s">
        <v>0</v>
      </c>
      <c r="B7" s="56" t="s">
        <v>2</v>
      </c>
      <c r="C7" s="56"/>
      <c r="D7" s="56"/>
      <c r="E7" s="56"/>
      <c r="F7" s="56"/>
      <c r="G7" s="48"/>
    </row>
    <row r="8" spans="1:7" ht="12" customHeight="1">
      <c r="A8" s="2" t="s">
        <v>0</v>
      </c>
      <c r="B8" s="56" t="s">
        <v>3</v>
      </c>
      <c r="C8" s="56"/>
      <c r="D8" s="56"/>
      <c r="E8" s="56"/>
      <c r="F8" s="56"/>
      <c r="G8" s="48"/>
    </row>
    <row r="9" spans="1:7" ht="12" customHeight="1">
      <c r="A9" s="2" t="s">
        <v>0</v>
      </c>
      <c r="B9" s="56" t="s">
        <v>4</v>
      </c>
      <c r="C9" s="56"/>
      <c r="D9" s="56"/>
      <c r="E9" s="56"/>
      <c r="F9" s="56"/>
      <c r="G9" s="48"/>
    </row>
    <row r="10" spans="1:7" ht="12" customHeight="1">
      <c r="A10" s="2" t="s">
        <v>0</v>
      </c>
      <c r="B10" s="56" t="s">
        <v>5</v>
      </c>
      <c r="C10" s="56"/>
      <c r="D10" s="56"/>
      <c r="E10" s="56"/>
      <c r="F10" s="56"/>
      <c r="G10" s="48"/>
    </row>
    <row r="11" spans="1:7" ht="12" customHeight="1">
      <c r="A11" s="2" t="s">
        <v>0</v>
      </c>
      <c r="B11" s="56" t="s">
        <v>280</v>
      </c>
      <c r="C11" s="56"/>
      <c r="D11" s="56"/>
      <c r="E11" s="56"/>
      <c r="F11" s="56"/>
      <c r="G11" s="48"/>
    </row>
    <row r="12" spans="1:7" ht="12" customHeight="1">
      <c r="A12" s="2" t="s">
        <v>0</v>
      </c>
      <c r="B12" s="56" t="s">
        <v>6</v>
      </c>
      <c r="C12" s="56"/>
      <c r="D12" s="56"/>
      <c r="E12" s="56"/>
      <c r="F12" s="56"/>
      <c r="G12" s="48"/>
    </row>
    <row r="13" spans="1:7" ht="36" customHeight="1">
      <c r="A13" s="2" t="s">
        <v>0</v>
      </c>
      <c r="B13" s="4" t="s">
        <v>7</v>
      </c>
      <c r="C13" s="66" t="s">
        <v>277</v>
      </c>
      <c r="D13" s="66"/>
      <c r="E13" s="66"/>
      <c r="F13" s="66"/>
      <c r="G13" s="48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48"/>
    </row>
    <row r="15" spans="1:7" ht="14.25" customHeight="1">
      <c r="A15" s="2" t="s">
        <v>0</v>
      </c>
      <c r="B15" s="64" t="s">
        <v>8</v>
      </c>
      <c r="C15" s="64"/>
      <c r="D15" s="64"/>
      <c r="E15" s="64"/>
      <c r="F15" s="64"/>
      <c r="G15" s="48"/>
    </row>
    <row r="16" spans="1:7" ht="12" customHeight="1">
      <c r="A16" s="2" t="s">
        <v>0</v>
      </c>
      <c r="B16" s="65" t="s">
        <v>273</v>
      </c>
      <c r="C16" s="65"/>
      <c r="D16" s="65"/>
      <c r="E16" s="65"/>
      <c r="F16" s="65"/>
      <c r="G16" s="48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48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9</v>
      </c>
      <c r="G18" s="48"/>
    </row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spans="1:6" ht="24" customHeight="1">
      <c r="A40" s="7" t="s">
        <v>0</v>
      </c>
      <c r="B40" s="61" t="s">
        <v>10</v>
      </c>
      <c r="C40" s="63"/>
      <c r="D40" s="8" t="s">
        <v>11</v>
      </c>
      <c r="E40" s="8" t="s">
        <v>12</v>
      </c>
      <c r="F40" s="50" t="s">
        <v>13</v>
      </c>
    </row>
    <row r="41" ht="15" customHeight="1" hidden="1"/>
    <row r="42" spans="1:6" ht="12" customHeight="1">
      <c r="A42" s="7" t="s">
        <v>0</v>
      </c>
      <c r="B42" s="61" t="s">
        <v>14</v>
      </c>
      <c r="C42" s="62"/>
      <c r="D42" s="62"/>
      <c r="E42" s="62"/>
      <c r="F42" s="63"/>
    </row>
    <row r="43" spans="1:6" ht="12" customHeight="1">
      <c r="A43" s="7" t="s">
        <v>0</v>
      </c>
      <c r="B43" s="57" t="s">
        <v>15</v>
      </c>
      <c r="C43" s="58"/>
      <c r="D43" s="10" t="s">
        <v>0</v>
      </c>
      <c r="E43" s="11" t="s">
        <v>0</v>
      </c>
      <c r="F43" s="11" t="s">
        <v>0</v>
      </c>
    </row>
    <row r="44" spans="1:9" ht="12" customHeight="1">
      <c r="A44" s="7" t="s">
        <v>0</v>
      </c>
      <c r="B44" s="54" t="s">
        <v>16</v>
      </c>
      <c r="C44" s="55"/>
      <c r="D44" s="12" t="s">
        <v>17</v>
      </c>
      <c r="E44" s="11">
        <f>286110+100</f>
        <v>286210</v>
      </c>
      <c r="F44" s="11">
        <f>5632+263379</f>
        <v>269011</v>
      </c>
      <c r="I44" s="35"/>
    </row>
    <row r="45" spans="1:6" ht="12" customHeight="1">
      <c r="A45" s="7" t="s">
        <v>0</v>
      </c>
      <c r="B45" s="54" t="s">
        <v>18</v>
      </c>
      <c r="C45" s="55"/>
      <c r="D45" s="12" t="s">
        <v>19</v>
      </c>
      <c r="E45" s="11">
        <v>0</v>
      </c>
      <c r="F45" s="11">
        <v>0</v>
      </c>
    </row>
    <row r="46" spans="1:6" ht="12" customHeight="1">
      <c r="A46" s="7" t="s">
        <v>0</v>
      </c>
      <c r="B46" s="54" t="s">
        <v>20</v>
      </c>
      <c r="C46" s="55"/>
      <c r="D46" s="12" t="s">
        <v>21</v>
      </c>
      <c r="E46" s="11">
        <v>0</v>
      </c>
      <c r="F46" s="11">
        <v>0</v>
      </c>
    </row>
    <row r="47" spans="1:6" ht="24" customHeight="1">
      <c r="A47" s="7" t="s">
        <v>0</v>
      </c>
      <c r="B47" s="54" t="s">
        <v>22</v>
      </c>
      <c r="C47" s="55"/>
      <c r="D47" s="12" t="s">
        <v>23</v>
      </c>
      <c r="E47" s="11">
        <v>0</v>
      </c>
      <c r="F47" s="11">
        <v>0</v>
      </c>
    </row>
    <row r="48" spans="1:6" ht="12" customHeight="1">
      <c r="A48" s="7" t="s">
        <v>0</v>
      </c>
      <c r="B48" s="54" t="s">
        <v>24</v>
      </c>
      <c r="C48" s="55"/>
      <c r="D48" s="12" t="s">
        <v>25</v>
      </c>
      <c r="E48" s="11">
        <v>0</v>
      </c>
      <c r="F48" s="11">
        <v>0</v>
      </c>
    </row>
    <row r="49" spans="1:18" ht="12" customHeight="1">
      <c r="A49" s="7" t="s">
        <v>0</v>
      </c>
      <c r="B49" s="54" t="s">
        <v>26</v>
      </c>
      <c r="C49" s="55"/>
      <c r="D49" s="12" t="s">
        <v>27</v>
      </c>
      <c r="E49" s="11">
        <v>0</v>
      </c>
      <c r="F49" s="11">
        <v>0</v>
      </c>
      <c r="I49" s="18"/>
      <c r="J49" s="47"/>
      <c r="K49" s="47"/>
      <c r="L49" s="47"/>
      <c r="M49" s="47"/>
      <c r="N49" s="47"/>
      <c r="O49" s="47"/>
      <c r="P49" s="47"/>
      <c r="Q49" s="47"/>
      <c r="R49" s="47"/>
    </row>
    <row r="50" spans="1:6" ht="12" customHeight="1">
      <c r="A50" s="7" t="s">
        <v>0</v>
      </c>
      <c r="B50" s="54" t="s">
        <v>28</v>
      </c>
      <c r="C50" s="55"/>
      <c r="D50" s="12" t="s">
        <v>29</v>
      </c>
      <c r="E50" s="11">
        <v>29946</v>
      </c>
      <c r="F50" s="11">
        <v>34014</v>
      </c>
    </row>
    <row r="51" spans="1:6" ht="12" customHeight="1">
      <c r="A51" s="7" t="s">
        <v>0</v>
      </c>
      <c r="B51" s="54" t="s">
        <v>30</v>
      </c>
      <c r="C51" s="55"/>
      <c r="D51" s="12" t="s">
        <v>31</v>
      </c>
      <c r="E51" s="11">
        <v>0</v>
      </c>
      <c r="F51" s="11">
        <v>0</v>
      </c>
    </row>
    <row r="52" spans="1:6" ht="12" customHeight="1">
      <c r="A52" s="7" t="s">
        <v>0</v>
      </c>
      <c r="B52" s="54" t="s">
        <v>32</v>
      </c>
      <c r="C52" s="55"/>
      <c r="D52" s="12" t="s">
        <v>33</v>
      </c>
      <c r="E52" s="11">
        <v>3114</v>
      </c>
      <c r="F52" s="11">
        <v>3278</v>
      </c>
    </row>
    <row r="53" spans="1:6" ht="12" customHeight="1">
      <c r="A53" s="7" t="s">
        <v>0</v>
      </c>
      <c r="B53" s="54" t="s">
        <v>34</v>
      </c>
      <c r="C53" s="55"/>
      <c r="D53" s="12" t="s">
        <v>35</v>
      </c>
      <c r="E53" s="11">
        <v>75224</v>
      </c>
      <c r="F53" s="11">
        <v>66701</v>
      </c>
    </row>
    <row r="54" spans="1:6" ht="24.75" customHeight="1">
      <c r="A54" s="7" t="s">
        <v>0</v>
      </c>
      <c r="B54" s="57" t="s">
        <v>36</v>
      </c>
      <c r="C54" s="58"/>
      <c r="D54" s="8">
        <v>100</v>
      </c>
      <c r="E54" s="20">
        <f>SUM(E44:E53)</f>
        <v>394494</v>
      </c>
      <c r="F54" s="20">
        <f>SUM(F44:F53)</f>
        <v>373004</v>
      </c>
    </row>
    <row r="55" spans="1:6" ht="12" customHeight="1">
      <c r="A55" s="7" t="s">
        <v>0</v>
      </c>
      <c r="B55" s="54" t="s">
        <v>37</v>
      </c>
      <c r="C55" s="55"/>
      <c r="D55" s="10">
        <v>101</v>
      </c>
      <c r="E55" s="11"/>
      <c r="F55" s="43"/>
    </row>
    <row r="56" spans="1:6" ht="12" customHeight="1">
      <c r="A56" s="7" t="s">
        <v>0</v>
      </c>
      <c r="B56" s="57" t="s">
        <v>38</v>
      </c>
      <c r="C56" s="58"/>
      <c r="D56" s="8" t="s">
        <v>0</v>
      </c>
      <c r="E56" s="11" t="s">
        <v>0</v>
      </c>
      <c r="F56" s="44" t="s">
        <v>0</v>
      </c>
    </row>
    <row r="57" spans="1:6" ht="12" customHeight="1">
      <c r="A57" s="7" t="s">
        <v>0</v>
      </c>
      <c r="B57" s="54" t="s">
        <v>18</v>
      </c>
      <c r="C57" s="55"/>
      <c r="D57" s="10">
        <v>110</v>
      </c>
      <c r="E57" s="11">
        <v>0</v>
      </c>
      <c r="F57" s="11">
        <v>0</v>
      </c>
    </row>
    <row r="58" spans="1:6" ht="12" customHeight="1">
      <c r="A58" s="7" t="s">
        <v>0</v>
      </c>
      <c r="B58" s="54" t="s">
        <v>20</v>
      </c>
      <c r="C58" s="55"/>
      <c r="D58" s="10">
        <v>111</v>
      </c>
      <c r="E58" s="11">
        <v>0</v>
      </c>
      <c r="F58" s="11">
        <v>0</v>
      </c>
    </row>
    <row r="59" spans="1:6" ht="24" customHeight="1">
      <c r="A59" s="7" t="s">
        <v>0</v>
      </c>
      <c r="B59" s="54" t="s">
        <v>22</v>
      </c>
      <c r="C59" s="55"/>
      <c r="D59" s="10">
        <v>112</v>
      </c>
      <c r="E59" s="11">
        <v>0</v>
      </c>
      <c r="F59" s="11">
        <v>0</v>
      </c>
    </row>
    <row r="60" spans="1:6" ht="12" customHeight="1">
      <c r="A60" s="7" t="s">
        <v>0</v>
      </c>
      <c r="B60" s="54" t="s">
        <v>24</v>
      </c>
      <c r="C60" s="55"/>
      <c r="D60" s="10">
        <v>113</v>
      </c>
      <c r="E60" s="11">
        <v>0</v>
      </c>
      <c r="F60" s="11">
        <v>0</v>
      </c>
    </row>
    <row r="61" spans="1:6" ht="12" customHeight="1">
      <c r="A61" s="7" t="s">
        <v>0</v>
      </c>
      <c r="B61" s="54" t="s">
        <v>39</v>
      </c>
      <c r="C61" s="55"/>
      <c r="D61" s="10">
        <v>114</v>
      </c>
      <c r="E61" s="11">
        <v>0</v>
      </c>
      <c r="F61" s="11">
        <v>0</v>
      </c>
    </row>
    <row r="62" spans="1:6" ht="18" customHeight="1">
      <c r="A62" s="7" t="s">
        <v>0</v>
      </c>
      <c r="B62" s="54" t="s">
        <v>40</v>
      </c>
      <c r="C62" s="55"/>
      <c r="D62" s="10">
        <v>115</v>
      </c>
      <c r="E62" s="11">
        <f>ROUND(SUMIF('[1]ОСВ'!$J$6:$J$114,'[1]BS'!D62,'[1]ОСВ'!$L$6:$L$114)/1000,0)</f>
        <v>0</v>
      </c>
      <c r="F62" s="11">
        <v>0</v>
      </c>
    </row>
    <row r="63" spans="1:6" ht="12" customHeight="1">
      <c r="A63" s="7" t="s">
        <v>0</v>
      </c>
      <c r="B63" s="54" t="s">
        <v>41</v>
      </c>
      <c r="C63" s="55"/>
      <c r="D63" s="10">
        <v>116</v>
      </c>
      <c r="E63" s="11">
        <f>ROUND(SUMIF('[1]ОСВ'!$J$6:$J$114,'[1]BS'!D63,'[1]ОСВ'!$L$6:$L$114)/1000,0)</f>
        <v>0</v>
      </c>
      <c r="F63" s="11">
        <v>0</v>
      </c>
    </row>
    <row r="64" spans="1:6" ht="12" customHeight="1">
      <c r="A64" s="7" t="s">
        <v>0</v>
      </c>
      <c r="B64" s="54" t="s">
        <v>42</v>
      </c>
      <c r="C64" s="55"/>
      <c r="D64" s="10">
        <v>117</v>
      </c>
      <c r="E64" s="11">
        <f>ROUND(SUMIF('[1]ОСВ'!$J$6:$J$114,'[1]BS'!D64,'[1]ОСВ'!$L$6:$L$114)/1000,0)</f>
        <v>0</v>
      </c>
      <c r="F64" s="11">
        <v>0</v>
      </c>
    </row>
    <row r="65" spans="1:6" ht="12" customHeight="1">
      <c r="A65" s="7" t="s">
        <v>0</v>
      </c>
      <c r="B65" s="54" t="s">
        <v>43</v>
      </c>
      <c r="C65" s="55"/>
      <c r="D65" s="10">
        <v>118</v>
      </c>
      <c r="E65" s="11">
        <v>110916</v>
      </c>
      <c r="F65" s="11">
        <v>118531</v>
      </c>
    </row>
    <row r="66" spans="1:6" ht="12" customHeight="1">
      <c r="A66" s="7" t="s">
        <v>0</v>
      </c>
      <c r="B66" s="54" t="s">
        <v>44</v>
      </c>
      <c r="C66" s="55"/>
      <c r="D66" s="10">
        <v>119</v>
      </c>
      <c r="E66" s="11">
        <v>0</v>
      </c>
      <c r="F66" s="11">
        <v>0</v>
      </c>
    </row>
    <row r="67" spans="1:14" ht="12" customHeight="1">
      <c r="A67" s="7" t="s">
        <v>0</v>
      </c>
      <c r="B67" s="54" t="s">
        <v>45</v>
      </c>
      <c r="C67" s="55"/>
      <c r="D67" s="10">
        <v>120</v>
      </c>
      <c r="E67" s="11">
        <v>11147673</v>
      </c>
      <c r="F67" s="11">
        <v>11114242</v>
      </c>
      <c r="I67" s="18"/>
      <c r="N67" s="41"/>
    </row>
    <row r="68" spans="1:6" ht="12" customHeight="1">
      <c r="A68" s="7" t="s">
        <v>0</v>
      </c>
      <c r="B68" s="54" t="s">
        <v>46</v>
      </c>
      <c r="C68" s="55"/>
      <c r="D68" s="10">
        <v>121</v>
      </c>
      <c r="E68" s="11">
        <v>9520</v>
      </c>
      <c r="F68" s="11">
        <v>15008</v>
      </c>
    </row>
    <row r="69" spans="1:6" ht="12" customHeight="1">
      <c r="A69" s="7" t="s">
        <v>0</v>
      </c>
      <c r="B69" s="54" t="s">
        <v>47</v>
      </c>
      <c r="C69" s="55"/>
      <c r="D69" s="10">
        <v>122</v>
      </c>
      <c r="E69" s="11">
        <v>0</v>
      </c>
      <c r="F69" s="11">
        <v>0</v>
      </c>
    </row>
    <row r="70" spans="1:6" ht="12" customHeight="1">
      <c r="A70" s="7" t="s">
        <v>0</v>
      </c>
      <c r="B70" s="54" t="s">
        <v>48</v>
      </c>
      <c r="C70" s="55"/>
      <c r="D70" s="10">
        <v>123</v>
      </c>
      <c r="E70" s="11">
        <v>869943</v>
      </c>
      <c r="F70" s="11">
        <v>865718</v>
      </c>
    </row>
    <row r="71" spans="1:6" ht="24" customHeight="1">
      <c r="A71" s="7" t="s">
        <v>0</v>
      </c>
      <c r="B71" s="57" t="s">
        <v>49</v>
      </c>
      <c r="C71" s="58"/>
      <c r="D71" s="8">
        <v>200</v>
      </c>
      <c r="E71" s="13">
        <f>SUM(E57:E70)</f>
        <v>12138052</v>
      </c>
      <c r="F71" s="13">
        <f>SUM(F57:F70)</f>
        <v>12113499</v>
      </c>
    </row>
    <row r="72" spans="1:10" ht="12" customHeight="1">
      <c r="A72" s="7" t="s">
        <v>0</v>
      </c>
      <c r="B72" s="57" t="s">
        <v>50</v>
      </c>
      <c r="C72" s="58"/>
      <c r="D72" s="8" t="s">
        <v>0</v>
      </c>
      <c r="E72" s="13">
        <f>E54+E71</f>
        <v>12532546</v>
      </c>
      <c r="F72" s="13">
        <f>F54+F71</f>
        <v>12486503</v>
      </c>
      <c r="I72" s="45"/>
      <c r="J72" s="46"/>
    </row>
    <row r="73" spans="1:6" ht="12" customHeight="1">
      <c r="A73" s="7" t="s">
        <v>0</v>
      </c>
      <c r="B73" s="61" t="s">
        <v>51</v>
      </c>
      <c r="C73" s="62"/>
      <c r="D73" s="62"/>
      <c r="E73" s="62"/>
      <c r="F73" s="63"/>
    </row>
    <row r="74" spans="1:6" ht="12" customHeight="1">
      <c r="A74" s="7" t="s">
        <v>0</v>
      </c>
      <c r="B74" s="57" t="s">
        <v>52</v>
      </c>
      <c r="C74" s="58"/>
      <c r="D74" s="8" t="s">
        <v>0</v>
      </c>
      <c r="E74" s="8" t="s">
        <v>0</v>
      </c>
      <c r="F74" s="8" t="s">
        <v>0</v>
      </c>
    </row>
    <row r="75" spans="1:6" ht="12" customHeight="1">
      <c r="A75" s="7" t="s">
        <v>0</v>
      </c>
      <c r="B75" s="54" t="s">
        <v>53</v>
      </c>
      <c r="C75" s="55"/>
      <c r="D75" s="10">
        <v>210</v>
      </c>
      <c r="E75" s="11">
        <v>1027</v>
      </c>
      <c r="F75" s="11">
        <v>0</v>
      </c>
    </row>
    <row r="76" spans="1:6" ht="12" customHeight="1">
      <c r="A76" s="7" t="s">
        <v>0</v>
      </c>
      <c r="B76" s="54" t="s">
        <v>20</v>
      </c>
      <c r="C76" s="55"/>
      <c r="D76" s="10">
        <v>211</v>
      </c>
      <c r="E76" s="11">
        <v>0</v>
      </c>
      <c r="F76" s="11">
        <v>0</v>
      </c>
    </row>
    <row r="77" spans="1:6" ht="12" customHeight="1">
      <c r="A77" s="7" t="s">
        <v>0</v>
      </c>
      <c r="B77" s="54" t="s">
        <v>54</v>
      </c>
      <c r="C77" s="55"/>
      <c r="D77" s="10">
        <v>212</v>
      </c>
      <c r="E77" s="11">
        <v>0</v>
      </c>
      <c r="F77" s="11">
        <v>0</v>
      </c>
    </row>
    <row r="78" spans="1:6" ht="12" customHeight="1">
      <c r="A78" s="7" t="s">
        <v>0</v>
      </c>
      <c r="B78" s="54" t="s">
        <v>55</v>
      </c>
      <c r="C78" s="55"/>
      <c r="D78" s="10">
        <v>213</v>
      </c>
      <c r="E78" s="11">
        <v>12613</v>
      </c>
      <c r="F78" s="11">
        <v>3639</v>
      </c>
    </row>
    <row r="79" spans="1:6" ht="12" customHeight="1">
      <c r="A79" s="7" t="s">
        <v>0</v>
      </c>
      <c r="B79" s="54" t="s">
        <v>56</v>
      </c>
      <c r="C79" s="55"/>
      <c r="D79" s="10">
        <v>214</v>
      </c>
      <c r="E79" s="11">
        <v>26100</v>
      </c>
      <c r="F79" s="11">
        <v>27442</v>
      </c>
    </row>
    <row r="80" spans="1:6" ht="12" customHeight="1">
      <c r="A80" s="7" t="s">
        <v>0</v>
      </c>
      <c r="B80" s="54" t="s">
        <v>57</v>
      </c>
      <c r="C80" s="55"/>
      <c r="D80" s="10">
        <v>215</v>
      </c>
      <c r="E80" s="11">
        <v>0</v>
      </c>
      <c r="F80" s="11">
        <v>0</v>
      </c>
    </row>
    <row r="81" spans="1:6" ht="12" customHeight="1">
      <c r="A81" s="7" t="s">
        <v>0</v>
      </c>
      <c r="B81" s="54" t="s">
        <v>58</v>
      </c>
      <c r="C81" s="55"/>
      <c r="D81" s="10">
        <v>216</v>
      </c>
      <c r="E81" s="11">
        <v>0</v>
      </c>
      <c r="F81" s="11">
        <v>0</v>
      </c>
    </row>
    <row r="82" spans="1:6" ht="12" customHeight="1">
      <c r="A82" s="7" t="s">
        <v>0</v>
      </c>
      <c r="B82" s="54" t="s">
        <v>59</v>
      </c>
      <c r="C82" s="55"/>
      <c r="D82" s="10">
        <v>217</v>
      </c>
      <c r="E82" s="11">
        <v>21246.71</v>
      </c>
      <c r="F82" s="11">
        <v>27855</v>
      </c>
    </row>
    <row r="83" spans="1:6" ht="24.75" customHeight="1">
      <c r="A83" s="7" t="s">
        <v>0</v>
      </c>
      <c r="B83" s="57" t="s">
        <v>60</v>
      </c>
      <c r="C83" s="58"/>
      <c r="D83" s="8">
        <v>300</v>
      </c>
      <c r="E83" s="13">
        <f>SUM(E75:E82)</f>
        <v>60986.71</v>
      </c>
      <c r="F83" s="13">
        <f>SUM(F75:F82)</f>
        <v>58936</v>
      </c>
    </row>
    <row r="84" spans="1:6" ht="12" customHeight="1">
      <c r="A84" s="7" t="s">
        <v>0</v>
      </c>
      <c r="B84" s="54" t="s">
        <v>61</v>
      </c>
      <c r="C84" s="55"/>
      <c r="D84" s="10">
        <v>301</v>
      </c>
      <c r="E84" s="11">
        <v>0</v>
      </c>
      <c r="F84" s="11">
        <v>0</v>
      </c>
    </row>
    <row r="85" spans="1:6" ht="12" customHeight="1">
      <c r="A85" s="7" t="s">
        <v>0</v>
      </c>
      <c r="B85" s="57" t="s">
        <v>62</v>
      </c>
      <c r="C85" s="58"/>
      <c r="D85" s="8" t="s">
        <v>0</v>
      </c>
      <c r="E85" s="13"/>
      <c r="F85" s="11"/>
    </row>
    <row r="86" spans="1:6" ht="12" customHeight="1">
      <c r="A86" s="7" t="s">
        <v>0</v>
      </c>
      <c r="B86" s="54" t="s">
        <v>53</v>
      </c>
      <c r="C86" s="55"/>
      <c r="D86" s="10">
        <v>310</v>
      </c>
      <c r="E86" s="11">
        <v>0</v>
      </c>
      <c r="F86" s="11">
        <v>0</v>
      </c>
    </row>
    <row r="87" spans="1:6" ht="12" customHeight="1">
      <c r="A87" s="7" t="s">
        <v>0</v>
      </c>
      <c r="B87" s="54" t="s">
        <v>20</v>
      </c>
      <c r="C87" s="55"/>
      <c r="D87" s="10">
        <v>311</v>
      </c>
      <c r="E87" s="11">
        <v>0</v>
      </c>
      <c r="F87" s="11">
        <v>0</v>
      </c>
    </row>
    <row r="88" spans="1:6" ht="12" customHeight="1">
      <c r="A88" s="7" t="s">
        <v>0</v>
      </c>
      <c r="B88" s="54" t="s">
        <v>63</v>
      </c>
      <c r="C88" s="55"/>
      <c r="D88" s="10">
        <v>312</v>
      </c>
      <c r="E88" s="11">
        <v>5201982.04</v>
      </c>
      <c r="F88" s="11">
        <v>5026421</v>
      </c>
    </row>
    <row r="89" spans="1:6" ht="12" customHeight="1">
      <c r="A89" s="7" t="s">
        <v>0</v>
      </c>
      <c r="B89" s="54" t="s">
        <v>64</v>
      </c>
      <c r="C89" s="55"/>
      <c r="D89" s="10">
        <v>313</v>
      </c>
      <c r="E89" s="11">
        <v>13361</v>
      </c>
      <c r="F89" s="11">
        <v>13361</v>
      </c>
    </row>
    <row r="90" spans="1:6" ht="12" customHeight="1">
      <c r="A90" s="7" t="s">
        <v>0</v>
      </c>
      <c r="B90" s="54" t="s">
        <v>65</v>
      </c>
      <c r="C90" s="55"/>
      <c r="D90" s="10">
        <v>314</v>
      </c>
      <c r="E90" s="11">
        <v>106752.31</v>
      </c>
      <c r="F90" s="11">
        <v>106752</v>
      </c>
    </row>
    <row r="91" spans="1:6" ht="12" customHeight="1">
      <c r="A91" s="7" t="s">
        <v>0</v>
      </c>
      <c r="B91" s="54" t="s">
        <v>66</v>
      </c>
      <c r="C91" s="55"/>
      <c r="D91" s="10">
        <v>315</v>
      </c>
      <c r="E91" s="11">
        <v>0</v>
      </c>
      <c r="F91" s="11">
        <v>0</v>
      </c>
    </row>
    <row r="92" spans="1:6" ht="12" customHeight="1">
      <c r="A92" s="7" t="s">
        <v>0</v>
      </c>
      <c r="B92" s="54" t="s">
        <v>67</v>
      </c>
      <c r="C92" s="55"/>
      <c r="D92" s="10">
        <v>316</v>
      </c>
      <c r="E92" s="11">
        <v>0</v>
      </c>
      <c r="F92" s="11">
        <v>0</v>
      </c>
    </row>
    <row r="93" spans="1:6" ht="24" customHeight="1">
      <c r="A93" s="7" t="s">
        <v>0</v>
      </c>
      <c r="B93" s="57" t="s">
        <v>68</v>
      </c>
      <c r="C93" s="58"/>
      <c r="D93" s="8">
        <v>400</v>
      </c>
      <c r="E93" s="13">
        <f>SUM(E84:E92)</f>
        <v>5322095.35</v>
      </c>
      <c r="F93" s="13">
        <f>SUM(F84:F92)</f>
        <v>5146534</v>
      </c>
    </row>
    <row r="94" spans="1:6" ht="12" customHeight="1">
      <c r="A94" s="7" t="s">
        <v>0</v>
      </c>
      <c r="B94" s="57" t="s">
        <v>69</v>
      </c>
      <c r="C94" s="58"/>
      <c r="D94" s="8" t="s">
        <v>0</v>
      </c>
      <c r="E94" s="13"/>
      <c r="F94" s="13" t="s">
        <v>0</v>
      </c>
    </row>
    <row r="95" spans="1:6" ht="12" customHeight="1">
      <c r="A95" s="7" t="s">
        <v>0</v>
      </c>
      <c r="B95" s="54" t="s">
        <v>70</v>
      </c>
      <c r="C95" s="55"/>
      <c r="D95" s="10">
        <v>410</v>
      </c>
      <c r="E95" s="11">
        <v>10751303</v>
      </c>
      <c r="F95" s="11">
        <v>10751303</v>
      </c>
    </row>
    <row r="96" spans="1:6" ht="12" customHeight="1">
      <c r="A96" s="7" t="s">
        <v>0</v>
      </c>
      <c r="B96" s="54" t="s">
        <v>71</v>
      </c>
      <c r="C96" s="55"/>
      <c r="D96" s="10">
        <v>411</v>
      </c>
      <c r="E96" s="11">
        <v>0</v>
      </c>
      <c r="F96" s="11">
        <v>0</v>
      </c>
    </row>
    <row r="97" spans="1:6" ht="12" customHeight="1">
      <c r="A97" s="7" t="s">
        <v>0</v>
      </c>
      <c r="B97" s="54" t="s">
        <v>72</v>
      </c>
      <c r="C97" s="55"/>
      <c r="D97" s="10">
        <v>412</v>
      </c>
      <c r="E97" s="11">
        <v>0</v>
      </c>
      <c r="F97" s="11">
        <v>0</v>
      </c>
    </row>
    <row r="98" spans="1:6" ht="12" customHeight="1">
      <c r="A98" s="7" t="s">
        <v>0</v>
      </c>
      <c r="B98" s="54" t="s">
        <v>73</v>
      </c>
      <c r="C98" s="55"/>
      <c r="D98" s="10">
        <v>413</v>
      </c>
      <c r="E98" s="11">
        <v>387512</v>
      </c>
      <c r="F98" s="53">
        <v>387512</v>
      </c>
    </row>
    <row r="99" spans="1:14" ht="12" customHeight="1">
      <c r="A99" s="7" t="s">
        <v>0</v>
      </c>
      <c r="B99" s="54" t="s">
        <v>74</v>
      </c>
      <c r="C99" s="55"/>
      <c r="D99" s="10">
        <v>414</v>
      </c>
      <c r="E99" s="11">
        <v>-3989351</v>
      </c>
      <c r="F99" s="53">
        <v>-3857782</v>
      </c>
      <c r="K99" s="18"/>
      <c r="N99" s="40"/>
    </row>
    <row r="100" spans="1:6" ht="24" customHeight="1">
      <c r="A100" s="7" t="s">
        <v>0</v>
      </c>
      <c r="B100" s="54" t="s">
        <v>75</v>
      </c>
      <c r="C100" s="55"/>
      <c r="D100" s="10">
        <v>420</v>
      </c>
      <c r="E100" s="11">
        <f>SUM(E95:E99)</f>
        <v>7149464</v>
      </c>
      <c r="F100" s="43">
        <f>SUM(F95:F99)</f>
        <v>7281033</v>
      </c>
    </row>
    <row r="101" spans="1:6" ht="12" customHeight="1">
      <c r="A101" s="7" t="s">
        <v>0</v>
      </c>
      <c r="B101" s="54" t="s">
        <v>76</v>
      </c>
      <c r="C101" s="55"/>
      <c r="D101" s="10">
        <v>421</v>
      </c>
      <c r="E101" s="11"/>
      <c r="F101" s="11"/>
    </row>
    <row r="102" spans="1:6" ht="12" customHeight="1">
      <c r="A102" s="7" t="s">
        <v>0</v>
      </c>
      <c r="B102" s="57" t="s">
        <v>77</v>
      </c>
      <c r="C102" s="58"/>
      <c r="D102" s="8">
        <v>500</v>
      </c>
      <c r="E102" s="13">
        <f>E100</f>
        <v>7149464</v>
      </c>
      <c r="F102" s="13">
        <f>F100</f>
        <v>7281033</v>
      </c>
    </row>
    <row r="103" spans="1:9" ht="12" customHeight="1">
      <c r="A103" s="7" t="s">
        <v>0</v>
      </c>
      <c r="B103" s="57" t="s">
        <v>78</v>
      </c>
      <c r="C103" s="58"/>
      <c r="D103" s="8" t="s">
        <v>0</v>
      </c>
      <c r="E103" s="13">
        <f>E83+E93+E102</f>
        <v>12532546.059999999</v>
      </c>
      <c r="F103" s="13">
        <f>F83+F93+F102</f>
        <v>12486503</v>
      </c>
      <c r="H103" s="18">
        <f>E103-E72</f>
        <v>0.05999999865889549</v>
      </c>
      <c r="I103" s="18"/>
    </row>
    <row r="104" spans="2:7" ht="12" customHeight="1">
      <c r="B104" s="2" t="s">
        <v>0</v>
      </c>
      <c r="C104" s="2" t="s">
        <v>0</v>
      </c>
      <c r="D104" s="2" t="s">
        <v>0</v>
      </c>
      <c r="E104" s="2" t="s">
        <v>0</v>
      </c>
      <c r="F104" s="2" t="s">
        <v>0</v>
      </c>
      <c r="G104" s="48"/>
    </row>
    <row r="105" spans="2:7" ht="12" customHeight="1">
      <c r="B105" s="2" t="s">
        <v>0</v>
      </c>
      <c r="C105" s="2" t="s">
        <v>0</v>
      </c>
      <c r="D105" s="2" t="s">
        <v>0</v>
      </c>
      <c r="E105" s="2" t="s">
        <v>0</v>
      </c>
      <c r="F105" s="2" t="s">
        <v>0</v>
      </c>
      <c r="G105" s="48"/>
    </row>
    <row r="106" spans="2:7" ht="12" customHeight="1">
      <c r="B106" s="59" t="s">
        <v>278</v>
      </c>
      <c r="C106" s="59"/>
      <c r="D106" s="15" t="s">
        <v>0</v>
      </c>
      <c r="E106" s="14" t="s">
        <v>0</v>
      </c>
      <c r="F106" s="15" t="s">
        <v>0</v>
      </c>
      <c r="G106" s="48"/>
    </row>
    <row r="107" spans="2:7" ht="12" customHeight="1">
      <c r="B107" s="60" t="s">
        <v>79</v>
      </c>
      <c r="C107" s="60"/>
      <c r="D107" s="15" t="s">
        <v>0</v>
      </c>
      <c r="E107" s="16" t="s">
        <v>80</v>
      </c>
      <c r="F107" s="15" t="s">
        <v>0</v>
      </c>
      <c r="G107" s="48"/>
    </row>
    <row r="108" spans="2:7" ht="12" customHeight="1">
      <c r="B108" s="59" t="s">
        <v>279</v>
      </c>
      <c r="C108" s="59"/>
      <c r="D108" s="15" t="s">
        <v>0</v>
      </c>
      <c r="E108" s="14" t="s">
        <v>0</v>
      </c>
      <c r="F108" s="15" t="s">
        <v>0</v>
      </c>
      <c r="G108" s="48"/>
    </row>
    <row r="109" spans="2:7" ht="12" customHeight="1">
      <c r="B109" s="60" t="s">
        <v>81</v>
      </c>
      <c r="C109" s="60"/>
      <c r="D109" s="15" t="s">
        <v>0</v>
      </c>
      <c r="E109" s="16" t="s">
        <v>80</v>
      </c>
      <c r="F109" s="15" t="s">
        <v>0</v>
      </c>
      <c r="G109" s="48"/>
    </row>
    <row r="110" spans="2:7" ht="12" customHeight="1">
      <c r="B110" s="56" t="s">
        <v>82</v>
      </c>
      <c r="C110" s="56"/>
      <c r="D110" s="56"/>
      <c r="E110" s="56"/>
      <c r="F110" s="56"/>
      <c r="G110" s="48"/>
    </row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</sheetData>
  <sheetProtection/>
  <mergeCells count="82">
    <mergeCell ref="B1:F1"/>
    <mergeCell ref="B2:F2"/>
    <mergeCell ref="B3:F3"/>
    <mergeCell ref="B4:F4"/>
    <mergeCell ref="B6:F6"/>
    <mergeCell ref="B7:F7"/>
    <mergeCell ref="B8:F8"/>
    <mergeCell ref="B9:F9"/>
    <mergeCell ref="B10:F10"/>
    <mergeCell ref="B11:F11"/>
    <mergeCell ref="B12:F12"/>
    <mergeCell ref="C13:F13"/>
    <mergeCell ref="B15:F15"/>
    <mergeCell ref="B16:F16"/>
    <mergeCell ref="B40:C40"/>
    <mergeCell ref="B42:F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F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10:F110"/>
    <mergeCell ref="B102:C102"/>
    <mergeCell ref="B103:C103"/>
    <mergeCell ref="B106:C106"/>
    <mergeCell ref="B107:C107"/>
    <mergeCell ref="B108:C108"/>
    <mergeCell ref="B109:C109"/>
  </mergeCells>
  <printOptions/>
  <pageMargins left="0.7086614173228347" right="0.5118110236220472" top="0.7480314960629921" bottom="0.7874015748031497" header="0.31496062992125984" footer="0.31496062992125984"/>
  <pageSetup horizontalDpi="600" verticalDpi="600" orientation="portrait" paperSize="9" scale="88" r:id="rId3"/>
  <headerFooter>
    <oddHeader>&amp;C&amp;П&amp;С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B30">
      <selection activeCell="I30" sqref="I30"/>
    </sheetView>
  </sheetViews>
  <sheetFormatPr defaultColWidth="9.140625" defaultRowHeight="15"/>
  <cols>
    <col min="1" max="1" width="2.8515625" style="1" hidden="1" customWidth="1"/>
    <col min="2" max="2" width="57.00390625" style="1" customWidth="1"/>
    <col min="3" max="3" width="9.421875" style="1" customWidth="1"/>
    <col min="4" max="4" width="17.57421875" style="1" customWidth="1"/>
    <col min="5" max="5" width="17.0039062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/>
      <c r="B1" s="2"/>
      <c r="C1" s="56"/>
      <c r="D1" s="56"/>
      <c r="E1" s="56"/>
      <c r="F1" s="2"/>
    </row>
    <row r="2" spans="1:6" ht="12" customHeight="1">
      <c r="A2" s="2"/>
      <c r="B2" s="2"/>
      <c r="C2" s="67"/>
      <c r="D2" s="67"/>
      <c r="E2" s="67"/>
      <c r="F2" s="2"/>
    </row>
    <row r="3" spans="1:6" ht="12" customHeight="1">
      <c r="A3" s="2"/>
      <c r="B3" s="2"/>
      <c r="C3" s="3"/>
      <c r="D3" s="3"/>
      <c r="E3" s="3"/>
      <c r="F3" s="2"/>
    </row>
    <row r="4" spans="1:6" ht="12" customHeight="1">
      <c r="A4" s="2" t="s">
        <v>0</v>
      </c>
      <c r="B4" s="56" t="s">
        <v>270</v>
      </c>
      <c r="C4" s="56"/>
      <c r="D4" s="56"/>
      <c r="E4" s="56"/>
      <c r="F4" s="2"/>
    </row>
    <row r="5" spans="1:6" ht="12" customHeight="1">
      <c r="A5" s="2" t="s">
        <v>0</v>
      </c>
      <c r="B5" s="3" t="s">
        <v>0</v>
      </c>
      <c r="C5" s="2" t="s">
        <v>0</v>
      </c>
      <c r="D5" s="2" t="s">
        <v>0</v>
      </c>
      <c r="E5" s="2" t="s">
        <v>0</v>
      </c>
      <c r="F5" s="2"/>
    </row>
    <row r="6" spans="1:6" ht="14.25" customHeight="1">
      <c r="A6" s="2" t="s">
        <v>0</v>
      </c>
      <c r="B6" s="64" t="s">
        <v>83</v>
      </c>
      <c r="C6" s="64"/>
      <c r="D6" s="64"/>
      <c r="E6" s="64"/>
      <c r="F6" s="2"/>
    </row>
    <row r="7" spans="1:6" ht="12" customHeight="1">
      <c r="A7" s="2" t="s">
        <v>0</v>
      </c>
      <c r="B7" s="65" t="s">
        <v>274</v>
      </c>
      <c r="C7" s="65"/>
      <c r="D7" s="65"/>
      <c r="E7" s="65"/>
      <c r="F7" s="2"/>
    </row>
    <row r="8" spans="1:6" ht="12" customHeight="1">
      <c r="A8" s="2" t="s">
        <v>0</v>
      </c>
      <c r="B8" s="2" t="s">
        <v>0</v>
      </c>
      <c r="C8" s="2" t="s">
        <v>0</v>
      </c>
      <c r="D8" s="2" t="s">
        <v>0</v>
      </c>
      <c r="E8" s="3" t="s">
        <v>9</v>
      </c>
      <c r="F8" s="2"/>
    </row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spans="1:5" ht="24" customHeight="1">
      <c r="A21" s="7" t="s">
        <v>0</v>
      </c>
      <c r="B21" s="8" t="s">
        <v>84</v>
      </c>
      <c r="C21" s="8" t="s">
        <v>11</v>
      </c>
      <c r="D21" s="8" t="s">
        <v>85</v>
      </c>
      <c r="E21" s="50" t="s">
        <v>268</v>
      </c>
    </row>
    <row r="22" ht="15" hidden="1"/>
    <row r="23" spans="1:5" ht="12" customHeight="1">
      <c r="A23" s="7" t="s">
        <v>0</v>
      </c>
      <c r="B23" s="7" t="s">
        <v>86</v>
      </c>
      <c r="C23" s="12" t="s">
        <v>17</v>
      </c>
      <c r="D23" s="11"/>
      <c r="E23" s="11"/>
    </row>
    <row r="24" spans="1:5" ht="12" customHeight="1">
      <c r="A24" s="7" t="s">
        <v>0</v>
      </c>
      <c r="B24" s="7" t="s">
        <v>87</v>
      </c>
      <c r="C24" s="12" t="s">
        <v>19</v>
      </c>
      <c r="D24" s="11"/>
      <c r="E24" s="11"/>
    </row>
    <row r="25" spans="1:5" ht="12" customHeight="1">
      <c r="A25" s="7" t="s">
        <v>0</v>
      </c>
      <c r="B25" s="9" t="s">
        <v>88</v>
      </c>
      <c r="C25" s="17" t="s">
        <v>21</v>
      </c>
      <c r="D25" s="13"/>
      <c r="E25" s="13"/>
    </row>
    <row r="26" spans="1:5" ht="12" customHeight="1">
      <c r="A26" s="7" t="s">
        <v>0</v>
      </c>
      <c r="B26" s="7" t="s">
        <v>89</v>
      </c>
      <c r="C26" s="12" t="s">
        <v>23</v>
      </c>
      <c r="D26" s="11"/>
      <c r="E26" s="11"/>
    </row>
    <row r="27" spans="1:5" ht="12" customHeight="1">
      <c r="A27" s="7" t="s">
        <v>0</v>
      </c>
      <c r="B27" s="7" t="s">
        <v>90</v>
      </c>
      <c r="C27" s="12" t="s">
        <v>25</v>
      </c>
      <c r="D27" s="11">
        <v>98985</v>
      </c>
      <c r="E27" s="42">
        <v>128170</v>
      </c>
    </row>
    <row r="28" spans="1:5" ht="12" customHeight="1">
      <c r="A28" s="7" t="s">
        <v>0</v>
      </c>
      <c r="B28" s="7" t="s">
        <v>91</v>
      </c>
      <c r="C28" s="12" t="s">
        <v>27</v>
      </c>
      <c r="D28" s="11">
        <v>143372</v>
      </c>
      <c r="E28" s="42">
        <v>546025</v>
      </c>
    </row>
    <row r="29" spans="1:5" ht="12" customHeight="1">
      <c r="A29" s="7" t="s">
        <v>0</v>
      </c>
      <c r="B29" s="7" t="s">
        <v>92</v>
      </c>
      <c r="C29" s="12" t="s">
        <v>29</v>
      </c>
      <c r="D29" s="11">
        <v>110546</v>
      </c>
      <c r="E29" s="42">
        <v>0</v>
      </c>
    </row>
    <row r="30" spans="1:5" ht="24" customHeight="1">
      <c r="A30" s="7" t="s">
        <v>0</v>
      </c>
      <c r="B30" s="9" t="s">
        <v>93</v>
      </c>
      <c r="C30" s="17" t="s">
        <v>94</v>
      </c>
      <c r="D30" s="13">
        <f>-D27-D28+D29</f>
        <v>-131811</v>
      </c>
      <c r="E30" s="13">
        <f>-E27-E28+E29</f>
        <v>-674195</v>
      </c>
    </row>
    <row r="31" spans="1:5" ht="12" customHeight="1">
      <c r="A31" s="7" t="s">
        <v>0</v>
      </c>
      <c r="B31" s="7" t="s">
        <v>95</v>
      </c>
      <c r="C31" s="12" t="s">
        <v>96</v>
      </c>
      <c r="D31" s="11">
        <v>307</v>
      </c>
      <c r="E31" s="42">
        <v>38</v>
      </c>
    </row>
    <row r="32" spans="1:5" ht="12" customHeight="1">
      <c r="A32" s="7" t="s">
        <v>0</v>
      </c>
      <c r="B32" s="7" t="s">
        <v>97</v>
      </c>
      <c r="C32" s="12" t="s">
        <v>98</v>
      </c>
      <c r="D32" s="11">
        <v>65</v>
      </c>
      <c r="E32" s="11">
        <v>661</v>
      </c>
    </row>
    <row r="33" spans="1:5" ht="24" customHeight="1">
      <c r="A33" s="7" t="s">
        <v>0</v>
      </c>
      <c r="B33" s="7" t="s">
        <v>99</v>
      </c>
      <c r="C33" s="12" t="s">
        <v>100</v>
      </c>
      <c r="D33" s="11"/>
      <c r="E33" s="11"/>
    </row>
    <row r="34" spans="1:5" ht="12" customHeight="1">
      <c r="A34" s="7" t="s">
        <v>0</v>
      </c>
      <c r="B34" s="7" t="s">
        <v>101</v>
      </c>
      <c r="C34" s="12" t="s">
        <v>102</v>
      </c>
      <c r="D34" s="11"/>
      <c r="E34" s="11"/>
    </row>
    <row r="35" spans="1:5" ht="12" customHeight="1">
      <c r="A35" s="7" t="s">
        <v>0</v>
      </c>
      <c r="B35" s="7" t="s">
        <v>103</v>
      </c>
      <c r="C35" s="12" t="s">
        <v>104</v>
      </c>
      <c r="D35" s="11"/>
      <c r="E35" s="11"/>
    </row>
    <row r="36" spans="1:5" ht="24" customHeight="1">
      <c r="A36" s="7" t="s">
        <v>0</v>
      </c>
      <c r="B36" s="9" t="s">
        <v>105</v>
      </c>
      <c r="C36" s="8">
        <v>100</v>
      </c>
      <c r="D36" s="13">
        <f>D30+D31-D32</f>
        <v>-131569</v>
      </c>
      <c r="E36" s="13">
        <f>E30+E31-E32</f>
        <v>-674818</v>
      </c>
    </row>
    <row r="37" spans="1:5" ht="12" customHeight="1">
      <c r="A37" s="7" t="s">
        <v>0</v>
      </c>
      <c r="B37" s="7" t="s">
        <v>106</v>
      </c>
      <c r="C37" s="10">
        <v>101</v>
      </c>
      <c r="D37" s="11"/>
      <c r="E37" s="11"/>
    </row>
    <row r="38" spans="1:5" ht="24" customHeight="1">
      <c r="A38" s="7" t="s">
        <v>0</v>
      </c>
      <c r="B38" s="9" t="s">
        <v>107</v>
      </c>
      <c r="C38" s="8">
        <v>200</v>
      </c>
      <c r="D38" s="13">
        <f>D36</f>
        <v>-131569</v>
      </c>
      <c r="E38" s="13">
        <f>E36</f>
        <v>-674818</v>
      </c>
    </row>
    <row r="39" spans="1:5" ht="12" customHeight="1">
      <c r="A39" s="7" t="s">
        <v>0</v>
      </c>
      <c r="B39" s="7" t="s">
        <v>108</v>
      </c>
      <c r="C39" s="10">
        <v>201</v>
      </c>
      <c r="D39" s="11"/>
      <c r="E39" s="11"/>
    </row>
    <row r="40" spans="1:5" ht="12" customHeight="1">
      <c r="A40" s="7" t="s">
        <v>0</v>
      </c>
      <c r="B40" s="9" t="s">
        <v>109</v>
      </c>
      <c r="C40" s="8">
        <v>300</v>
      </c>
      <c r="D40" s="13">
        <f>D38</f>
        <v>-131569</v>
      </c>
      <c r="E40" s="13">
        <f>E38</f>
        <v>-674818</v>
      </c>
    </row>
    <row r="41" spans="1:5" ht="12" customHeight="1">
      <c r="A41" s="7" t="s">
        <v>0</v>
      </c>
      <c r="B41" s="7" t="s">
        <v>110</v>
      </c>
      <c r="C41" s="10" t="s">
        <v>0</v>
      </c>
      <c r="D41" s="11"/>
      <c r="E41" s="11"/>
    </row>
    <row r="42" spans="1:5" ht="12" customHeight="1">
      <c r="A42" s="7" t="s">
        <v>0</v>
      </c>
      <c r="B42" s="7" t="s">
        <v>111</v>
      </c>
      <c r="C42" s="10" t="s">
        <v>0</v>
      </c>
      <c r="D42" s="11"/>
      <c r="E42" s="11"/>
    </row>
    <row r="43" spans="1:5" ht="14.25" customHeight="1">
      <c r="A43" s="7" t="s">
        <v>0</v>
      </c>
      <c r="B43" s="9" t="s">
        <v>112</v>
      </c>
      <c r="C43" s="8">
        <v>400</v>
      </c>
      <c r="D43" s="13"/>
      <c r="E43" s="13"/>
    </row>
    <row r="44" spans="1:5" ht="12" customHeight="1">
      <c r="A44" s="7" t="s">
        <v>0</v>
      </c>
      <c r="B44" s="54" t="s">
        <v>113</v>
      </c>
      <c r="C44" s="68"/>
      <c r="D44" s="68"/>
      <c r="E44" s="55"/>
    </row>
    <row r="45" spans="1:5" ht="12" customHeight="1">
      <c r="A45" s="7" t="s">
        <v>0</v>
      </c>
      <c r="B45" s="7" t="s">
        <v>114</v>
      </c>
      <c r="C45" s="10">
        <v>410</v>
      </c>
      <c r="D45" s="11"/>
      <c r="E45" s="11"/>
    </row>
    <row r="46" spans="1:5" ht="12" customHeight="1">
      <c r="A46" s="7" t="s">
        <v>0</v>
      </c>
      <c r="B46" s="7" t="s">
        <v>115</v>
      </c>
      <c r="C46" s="10">
        <v>411</v>
      </c>
      <c r="D46" s="11"/>
      <c r="E46" s="11"/>
    </row>
    <row r="47" spans="1:5" ht="26.25" customHeight="1">
      <c r="A47" s="7" t="s">
        <v>0</v>
      </c>
      <c r="B47" s="7" t="s">
        <v>116</v>
      </c>
      <c r="C47" s="10">
        <v>412</v>
      </c>
      <c r="D47" s="11"/>
      <c r="E47" s="11"/>
    </row>
    <row r="48" spans="1:5" ht="12" customHeight="1">
      <c r="A48" s="7" t="s">
        <v>0</v>
      </c>
      <c r="B48" s="7" t="s">
        <v>117</v>
      </c>
      <c r="C48" s="10">
        <v>413</v>
      </c>
      <c r="D48" s="11"/>
      <c r="E48" s="11"/>
    </row>
    <row r="49" spans="1:5" ht="24" customHeight="1">
      <c r="A49" s="7" t="s">
        <v>0</v>
      </c>
      <c r="B49" s="7" t="s">
        <v>118</v>
      </c>
      <c r="C49" s="10">
        <v>414</v>
      </c>
      <c r="D49" s="11"/>
      <c r="E49" s="11"/>
    </row>
    <row r="50" spans="1:5" ht="12" customHeight="1">
      <c r="A50" s="7" t="s">
        <v>0</v>
      </c>
      <c r="B50" s="7" t="s">
        <v>119</v>
      </c>
      <c r="C50" s="10">
        <v>415</v>
      </c>
      <c r="D50" s="11"/>
      <c r="E50" s="11"/>
    </row>
    <row r="51" spans="1:5" ht="12" customHeight="1">
      <c r="A51" s="7" t="s">
        <v>0</v>
      </c>
      <c r="B51" s="7" t="s">
        <v>120</v>
      </c>
      <c r="C51" s="10">
        <v>416</v>
      </c>
      <c r="D51" s="11"/>
      <c r="E51" s="11"/>
    </row>
    <row r="52" spans="1:5" ht="12" customHeight="1">
      <c r="A52" s="7" t="s">
        <v>0</v>
      </c>
      <c r="B52" s="7" t="s">
        <v>121</v>
      </c>
      <c r="C52" s="10">
        <v>417</v>
      </c>
      <c r="D52" s="11"/>
      <c r="E52" s="11"/>
    </row>
    <row r="53" spans="1:5" ht="12" customHeight="1">
      <c r="A53" s="7" t="s">
        <v>0</v>
      </c>
      <c r="B53" s="7" t="s">
        <v>122</v>
      </c>
      <c r="C53" s="10">
        <v>418</v>
      </c>
      <c r="D53" s="11"/>
      <c r="E53" s="11"/>
    </row>
    <row r="54" spans="1:5" ht="12" customHeight="1">
      <c r="A54" s="7" t="s">
        <v>0</v>
      </c>
      <c r="B54" s="7" t="s">
        <v>123</v>
      </c>
      <c r="C54" s="10">
        <v>419</v>
      </c>
      <c r="D54" s="11"/>
      <c r="E54" s="11"/>
    </row>
    <row r="55" spans="1:5" ht="12" customHeight="1">
      <c r="A55" s="7" t="s">
        <v>0</v>
      </c>
      <c r="B55" s="7" t="s">
        <v>124</v>
      </c>
      <c r="C55" s="10">
        <v>420</v>
      </c>
      <c r="D55" s="11"/>
      <c r="E55" s="11"/>
    </row>
    <row r="56" spans="1:5" ht="12" customHeight="1">
      <c r="A56" s="7" t="s">
        <v>0</v>
      </c>
      <c r="B56" s="9" t="s">
        <v>125</v>
      </c>
      <c r="C56" s="8">
        <v>500</v>
      </c>
      <c r="D56" s="13">
        <f>D40</f>
        <v>-131569</v>
      </c>
      <c r="E56" s="13">
        <f>E40</f>
        <v>-674818</v>
      </c>
    </row>
    <row r="57" spans="1:5" ht="12" customHeight="1">
      <c r="A57" s="7" t="s">
        <v>0</v>
      </c>
      <c r="B57" s="7" t="s">
        <v>126</v>
      </c>
      <c r="C57" s="10" t="s">
        <v>0</v>
      </c>
      <c r="D57" s="11" t="s">
        <v>0</v>
      </c>
      <c r="E57" s="11" t="s">
        <v>0</v>
      </c>
    </row>
    <row r="58" spans="1:5" ht="12" customHeight="1">
      <c r="A58" s="7" t="s">
        <v>0</v>
      </c>
      <c r="B58" s="7" t="s">
        <v>110</v>
      </c>
      <c r="C58" s="10" t="s">
        <v>0</v>
      </c>
      <c r="D58" s="11"/>
      <c r="E58" s="11"/>
    </row>
    <row r="59" spans="1:5" ht="12" customHeight="1">
      <c r="A59" s="7" t="s">
        <v>0</v>
      </c>
      <c r="B59" s="7" t="s">
        <v>127</v>
      </c>
      <c r="C59" s="10" t="s">
        <v>0</v>
      </c>
      <c r="D59" s="11"/>
      <c r="E59" s="11"/>
    </row>
    <row r="60" spans="1:5" ht="12" customHeight="1">
      <c r="A60" s="7" t="s">
        <v>0</v>
      </c>
      <c r="B60" s="9" t="s">
        <v>128</v>
      </c>
      <c r="C60" s="8">
        <v>600</v>
      </c>
      <c r="D60" s="13"/>
      <c r="E60" s="13"/>
    </row>
    <row r="61" spans="1:5" ht="12" customHeight="1">
      <c r="A61" s="7" t="s">
        <v>0</v>
      </c>
      <c r="B61" s="54" t="s">
        <v>113</v>
      </c>
      <c r="C61" s="68"/>
      <c r="D61" s="68"/>
      <c r="E61" s="55"/>
    </row>
    <row r="62" spans="1:5" ht="12" customHeight="1">
      <c r="A62" s="7" t="s">
        <v>0</v>
      </c>
      <c r="B62" s="7" t="s">
        <v>129</v>
      </c>
      <c r="C62" s="10" t="s">
        <v>0</v>
      </c>
      <c r="D62" s="11" t="s">
        <v>0</v>
      </c>
      <c r="E62" s="11" t="s">
        <v>0</v>
      </c>
    </row>
    <row r="63" spans="1:5" ht="12" customHeight="1">
      <c r="A63" s="7" t="s">
        <v>0</v>
      </c>
      <c r="B63" s="7" t="s">
        <v>130</v>
      </c>
      <c r="C63" s="10" t="s">
        <v>0</v>
      </c>
      <c r="D63" s="11">
        <f>D56/120001</f>
        <v>-1.096399196673361</v>
      </c>
      <c r="E63" s="11">
        <f>E56/120001</f>
        <v>-5.623436471362739</v>
      </c>
    </row>
    <row r="64" spans="1:5" ht="12" customHeight="1">
      <c r="A64" s="7" t="s">
        <v>0</v>
      </c>
      <c r="B64" s="7" t="s">
        <v>131</v>
      </c>
      <c r="C64" s="10" t="s">
        <v>0</v>
      </c>
      <c r="D64" s="11"/>
      <c r="E64" s="11"/>
    </row>
    <row r="65" spans="1:5" ht="12" customHeight="1">
      <c r="A65" s="7" t="s">
        <v>0</v>
      </c>
      <c r="B65" s="7" t="s">
        <v>132</v>
      </c>
      <c r="C65" s="10" t="s">
        <v>0</v>
      </c>
      <c r="D65" s="11" t="s">
        <v>0</v>
      </c>
      <c r="E65" s="11" t="s">
        <v>0</v>
      </c>
    </row>
    <row r="66" spans="1:5" ht="12" customHeight="1">
      <c r="A66" s="7" t="s">
        <v>0</v>
      </c>
      <c r="B66" s="7" t="s">
        <v>130</v>
      </c>
      <c r="C66" s="10" t="s">
        <v>0</v>
      </c>
      <c r="D66" s="11"/>
      <c r="E66" s="11"/>
    </row>
    <row r="67" spans="1:5" ht="12" customHeight="1">
      <c r="A67" s="7" t="s">
        <v>0</v>
      </c>
      <c r="B67" s="7" t="s">
        <v>131</v>
      </c>
      <c r="C67" s="10" t="s">
        <v>0</v>
      </c>
      <c r="D67" s="11"/>
      <c r="E67" s="11"/>
    </row>
    <row r="68" spans="2:6" ht="12" customHeight="1">
      <c r="B68" s="2" t="s">
        <v>0</v>
      </c>
      <c r="C68" s="2" t="s">
        <v>0</v>
      </c>
      <c r="D68" s="2" t="s">
        <v>0</v>
      </c>
      <c r="E68" s="2" t="s">
        <v>0</v>
      </c>
      <c r="F68" s="2"/>
    </row>
    <row r="69" spans="2:6" ht="12" customHeight="1">
      <c r="B69" s="2" t="s">
        <v>0</v>
      </c>
      <c r="C69" s="2" t="s">
        <v>0</v>
      </c>
      <c r="D69" s="2" t="s">
        <v>0</v>
      </c>
      <c r="E69" s="2" t="s">
        <v>0</v>
      </c>
      <c r="F69" s="2"/>
    </row>
    <row r="70" spans="2:6" ht="12" customHeight="1">
      <c r="B70" s="51" t="s">
        <v>278</v>
      </c>
      <c r="C70" s="15" t="s">
        <v>0</v>
      </c>
      <c r="D70" s="14" t="s">
        <v>0</v>
      </c>
      <c r="E70" s="15" t="s">
        <v>0</v>
      </c>
      <c r="F70" s="2"/>
    </row>
    <row r="71" spans="2:6" ht="12" customHeight="1">
      <c r="B71" s="15" t="s">
        <v>79</v>
      </c>
      <c r="C71" s="15" t="s">
        <v>0</v>
      </c>
      <c r="D71" s="16" t="s">
        <v>80</v>
      </c>
      <c r="E71" s="15" t="s">
        <v>0</v>
      </c>
      <c r="F71" s="2"/>
    </row>
    <row r="72" spans="2:6" ht="18" customHeight="1">
      <c r="B72" s="59" t="s">
        <v>279</v>
      </c>
      <c r="C72" s="59"/>
      <c r="D72" s="14" t="s">
        <v>0</v>
      </c>
      <c r="E72" s="15" t="s">
        <v>0</v>
      </c>
      <c r="F72" s="2"/>
    </row>
    <row r="73" spans="2:6" ht="12" customHeight="1">
      <c r="B73" s="15" t="s">
        <v>81</v>
      </c>
      <c r="C73" s="15" t="s">
        <v>0</v>
      </c>
      <c r="D73" s="16" t="s">
        <v>80</v>
      </c>
      <c r="E73" s="15" t="s">
        <v>0</v>
      </c>
      <c r="F73" s="2"/>
    </row>
    <row r="74" spans="2:6" ht="12" customHeight="1">
      <c r="B74" s="2" t="s">
        <v>82</v>
      </c>
      <c r="C74" s="2" t="s">
        <v>0</v>
      </c>
      <c r="D74" s="2" t="s">
        <v>0</v>
      </c>
      <c r="E74" s="2" t="s">
        <v>0</v>
      </c>
      <c r="F74" s="2"/>
    </row>
    <row r="75" ht="15" hidden="1"/>
    <row r="76" ht="15" hidden="1"/>
    <row r="77" ht="15" hidden="1"/>
    <row r="78" ht="15" hidden="1"/>
    <row r="79" ht="15" hidden="1"/>
    <row r="80" ht="15" hidden="1"/>
    <row r="81" ht="15" hidden="1"/>
  </sheetData>
  <sheetProtection/>
  <mergeCells count="8">
    <mergeCell ref="B72:C72"/>
    <mergeCell ref="B61:E61"/>
    <mergeCell ref="C1:E1"/>
    <mergeCell ref="C2:E2"/>
    <mergeCell ref="B4:E4"/>
    <mergeCell ref="B6:E6"/>
    <mergeCell ref="B7:E7"/>
    <mergeCell ref="B44:E44"/>
  </mergeCells>
  <printOptions/>
  <pageMargins left="0.7" right="0.7" top="0.75" bottom="0.75" header="0.3" footer="0.3"/>
  <pageSetup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PageLayoutView="0" workbookViewId="0" topLeftCell="B81">
      <selection activeCell="D104" sqref="D104"/>
    </sheetView>
  </sheetViews>
  <sheetFormatPr defaultColWidth="9.140625" defaultRowHeight="15"/>
  <cols>
    <col min="1" max="1" width="2.8515625" style="22" hidden="1" customWidth="1"/>
    <col min="2" max="2" width="52.7109375" style="22" customWidth="1"/>
    <col min="3" max="3" width="10.28125" style="22" customWidth="1"/>
    <col min="4" max="4" width="19.57421875" style="22" customWidth="1"/>
    <col min="5" max="5" width="17.8515625" style="22" customWidth="1"/>
    <col min="6" max="6" width="3.28125" style="22" hidden="1" customWidth="1"/>
    <col min="7" max="8" width="9.140625" style="22" customWidth="1"/>
    <col min="9" max="9" width="12.00390625" style="22" customWidth="1"/>
    <col min="10" max="10" width="12.140625" style="22" bestFit="1" customWidth="1"/>
    <col min="11" max="16384" width="9.140625" style="22" customWidth="1"/>
  </cols>
  <sheetData>
    <row r="1" spans="1:6" ht="12" customHeight="1">
      <c r="A1" s="21"/>
      <c r="B1" s="21"/>
      <c r="C1" s="78"/>
      <c r="D1" s="78"/>
      <c r="E1" s="78"/>
      <c r="F1" s="21"/>
    </row>
    <row r="2" spans="1:6" ht="12" customHeight="1">
      <c r="A2" s="21"/>
      <c r="B2" s="21"/>
      <c r="C2" s="78"/>
      <c r="D2" s="78"/>
      <c r="E2" s="78"/>
      <c r="F2" s="21"/>
    </row>
    <row r="3" spans="1:6" ht="12" customHeight="1">
      <c r="A3" s="21"/>
      <c r="B3" s="21"/>
      <c r="C3" s="78"/>
      <c r="D3" s="78"/>
      <c r="E3" s="78"/>
      <c r="F3" s="21"/>
    </row>
    <row r="4" spans="1:6" ht="12" customHeight="1">
      <c r="A4" s="21"/>
      <c r="B4" s="21"/>
      <c r="C4" s="78"/>
      <c r="D4" s="78"/>
      <c r="E4" s="78"/>
      <c r="F4" s="21"/>
    </row>
    <row r="5" spans="1:6" ht="12" customHeight="1">
      <c r="A5" s="21"/>
      <c r="B5" s="21"/>
      <c r="C5" s="21"/>
      <c r="D5" s="21"/>
      <c r="E5" s="23"/>
      <c r="F5" s="21"/>
    </row>
    <row r="6" spans="1:6" ht="12" customHeight="1">
      <c r="A6" s="21"/>
      <c r="B6" s="21"/>
      <c r="C6" s="21"/>
      <c r="D6" s="21"/>
      <c r="E6" s="23"/>
      <c r="F6" s="21"/>
    </row>
    <row r="7" spans="1:6" ht="15.75" customHeight="1">
      <c r="A7" s="21"/>
      <c r="B7" s="21"/>
      <c r="C7" s="21"/>
      <c r="D7" s="21"/>
      <c r="E7" s="23"/>
      <c r="F7" s="21"/>
    </row>
    <row r="8" spans="1:6" ht="14.25" customHeight="1">
      <c r="A8" s="21" t="s">
        <v>0</v>
      </c>
      <c r="B8" s="79" t="s">
        <v>133</v>
      </c>
      <c r="C8" s="79"/>
      <c r="D8" s="79"/>
      <c r="E8" s="79"/>
      <c r="F8" s="21"/>
    </row>
    <row r="9" spans="1:6" ht="18.75" customHeight="1">
      <c r="A9" s="21" t="s">
        <v>0</v>
      </c>
      <c r="B9" s="65" t="s">
        <v>275</v>
      </c>
      <c r="C9" s="76"/>
      <c r="D9" s="76"/>
      <c r="E9" s="76"/>
      <c r="F9" s="21"/>
    </row>
    <row r="10" spans="1:6" ht="12" customHeight="1">
      <c r="A10" s="21" t="s">
        <v>0</v>
      </c>
      <c r="B10" s="21" t="s">
        <v>0</v>
      </c>
      <c r="C10" s="21" t="s">
        <v>0</v>
      </c>
      <c r="D10" s="21" t="s">
        <v>0</v>
      </c>
      <c r="E10" s="23" t="s">
        <v>0</v>
      </c>
      <c r="F10" s="21"/>
    </row>
    <row r="11" spans="1:6" ht="12" customHeight="1" hidden="1">
      <c r="A11" s="21" t="s">
        <v>0</v>
      </c>
      <c r="B11" s="77" t="s">
        <v>134</v>
      </c>
      <c r="C11" s="77"/>
      <c r="D11" s="77"/>
      <c r="E11" s="77"/>
      <c r="F11" s="21"/>
    </row>
    <row r="12" spans="1:6" ht="12" customHeight="1" hidden="1">
      <c r="A12" s="21" t="s">
        <v>0</v>
      </c>
      <c r="B12" s="77" t="s">
        <v>135</v>
      </c>
      <c r="C12" s="77"/>
      <c r="D12" s="77"/>
      <c r="E12" s="77"/>
      <c r="F12" s="21"/>
    </row>
    <row r="13" spans="1:6" ht="12" customHeight="1" hidden="1">
      <c r="A13" s="21" t="s">
        <v>0</v>
      </c>
      <c r="B13" s="77" t="s">
        <v>136</v>
      </c>
      <c r="C13" s="77"/>
      <c r="D13" s="77"/>
      <c r="E13" s="77"/>
      <c r="F13" s="21"/>
    </row>
    <row r="14" spans="1:6" ht="12" customHeight="1" hidden="1">
      <c r="A14" s="21" t="s">
        <v>0</v>
      </c>
      <c r="B14" s="77" t="s">
        <v>137</v>
      </c>
      <c r="C14" s="77"/>
      <c r="D14" s="77"/>
      <c r="E14" s="77"/>
      <c r="F14" s="21"/>
    </row>
    <row r="15" spans="1:6" ht="12" customHeight="1" hidden="1">
      <c r="A15" s="21" t="s">
        <v>0</v>
      </c>
      <c r="B15" s="77" t="s">
        <v>138</v>
      </c>
      <c r="C15" s="77"/>
      <c r="D15" s="77"/>
      <c r="E15" s="77"/>
      <c r="F15" s="21"/>
    </row>
    <row r="16" spans="1:6" ht="25.5" customHeight="1" hidden="1">
      <c r="A16" s="21" t="s">
        <v>0</v>
      </c>
      <c r="B16" s="77" t="s">
        <v>139</v>
      </c>
      <c r="C16" s="77"/>
      <c r="D16" s="77"/>
      <c r="E16" s="77"/>
      <c r="F16" s="21"/>
    </row>
    <row r="17" spans="1:6" ht="12" customHeight="1">
      <c r="A17" s="21" t="s">
        <v>0</v>
      </c>
      <c r="B17" s="75" t="s">
        <v>271</v>
      </c>
      <c r="C17" s="75"/>
      <c r="D17" s="75"/>
      <c r="E17" s="75"/>
      <c r="F17" s="21"/>
    </row>
    <row r="18" spans="1:6" ht="42.75" customHeight="1">
      <c r="A18" s="21" t="s">
        <v>0</v>
      </c>
      <c r="B18" s="76"/>
      <c r="C18" s="76"/>
      <c r="D18" s="76"/>
      <c r="E18" s="76"/>
      <c r="F18" s="21"/>
    </row>
    <row r="19" spans="1:6" ht="12" customHeight="1">
      <c r="A19" s="21" t="s">
        <v>0</v>
      </c>
      <c r="B19" s="21" t="s">
        <v>140</v>
      </c>
      <c r="C19" s="21" t="s">
        <v>0</v>
      </c>
      <c r="D19" s="21" t="s">
        <v>0</v>
      </c>
      <c r="E19" s="23" t="s">
        <v>0</v>
      </c>
      <c r="F19" s="21"/>
    </row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spans="1:5" ht="24" customHeight="1">
      <c r="A38" s="24" t="s">
        <v>0</v>
      </c>
      <c r="B38" s="19" t="s">
        <v>141</v>
      </c>
      <c r="C38" s="19" t="s">
        <v>11</v>
      </c>
      <c r="D38" s="19" t="s">
        <v>85</v>
      </c>
      <c r="E38" s="19" t="s">
        <v>142</v>
      </c>
    </row>
    <row r="39" ht="15" hidden="1"/>
    <row r="40" spans="1:5" ht="12" customHeight="1">
      <c r="A40" s="24" t="s">
        <v>0</v>
      </c>
      <c r="B40" s="72" t="s">
        <v>143</v>
      </c>
      <c r="C40" s="73"/>
      <c r="D40" s="73"/>
      <c r="E40" s="74"/>
    </row>
    <row r="41" spans="1:5" ht="24" customHeight="1">
      <c r="A41" s="24" t="s">
        <v>0</v>
      </c>
      <c r="B41" s="25" t="s">
        <v>144</v>
      </c>
      <c r="C41" s="26" t="s">
        <v>17</v>
      </c>
      <c r="D41" s="20">
        <v>0</v>
      </c>
      <c r="E41" s="20">
        <v>0</v>
      </c>
    </row>
    <row r="42" spans="1:5" ht="12" customHeight="1">
      <c r="A42" s="24" t="s">
        <v>0</v>
      </c>
      <c r="B42" s="69" t="s">
        <v>113</v>
      </c>
      <c r="C42" s="70"/>
      <c r="D42" s="70"/>
      <c r="E42" s="71"/>
    </row>
    <row r="43" spans="1:5" ht="12" customHeight="1">
      <c r="A43" s="24" t="s">
        <v>0</v>
      </c>
      <c r="B43" s="24" t="s">
        <v>145</v>
      </c>
      <c r="C43" s="27" t="s">
        <v>19</v>
      </c>
      <c r="D43" s="28">
        <v>0</v>
      </c>
      <c r="E43" s="28">
        <v>0</v>
      </c>
    </row>
    <row r="44" spans="1:5" ht="12" customHeight="1">
      <c r="A44" s="24" t="s">
        <v>0</v>
      </c>
      <c r="B44" s="24" t="s">
        <v>146</v>
      </c>
      <c r="C44" s="27" t="s">
        <v>21</v>
      </c>
      <c r="D44" s="28">
        <v>0</v>
      </c>
      <c r="E44" s="28">
        <v>0</v>
      </c>
    </row>
    <row r="45" spans="1:5" ht="12" customHeight="1">
      <c r="A45" s="24" t="s">
        <v>0</v>
      </c>
      <c r="B45" s="24" t="s">
        <v>147</v>
      </c>
      <c r="C45" s="27" t="s">
        <v>23</v>
      </c>
      <c r="D45" s="28">
        <v>0</v>
      </c>
      <c r="E45" s="28">
        <v>0</v>
      </c>
    </row>
    <row r="46" spans="1:5" ht="12" customHeight="1">
      <c r="A46" s="24" t="s">
        <v>0</v>
      </c>
      <c r="B46" s="24" t="s">
        <v>148</v>
      </c>
      <c r="C46" s="27" t="s">
        <v>25</v>
      </c>
      <c r="D46" s="28">
        <v>0</v>
      </c>
      <c r="E46" s="28">
        <v>0</v>
      </c>
    </row>
    <row r="47" spans="1:5" ht="12" customHeight="1">
      <c r="A47" s="24" t="s">
        <v>0</v>
      </c>
      <c r="B47" s="24" t="s">
        <v>149</v>
      </c>
      <c r="C47" s="27" t="s">
        <v>27</v>
      </c>
      <c r="D47" s="28">
        <v>0</v>
      </c>
      <c r="E47" s="28">
        <v>0</v>
      </c>
    </row>
    <row r="48" spans="1:5" ht="12" customHeight="1">
      <c r="A48" s="24" t="s">
        <v>0</v>
      </c>
      <c r="B48" s="24" t="s">
        <v>150</v>
      </c>
      <c r="C48" s="27" t="s">
        <v>29</v>
      </c>
      <c r="D48" s="28">
        <v>0</v>
      </c>
      <c r="E48" s="28">
        <v>0</v>
      </c>
    </row>
    <row r="49" spans="1:5" ht="24" customHeight="1">
      <c r="A49" s="24" t="s">
        <v>0</v>
      </c>
      <c r="B49" s="25" t="s">
        <v>151</v>
      </c>
      <c r="C49" s="26" t="s">
        <v>94</v>
      </c>
      <c r="D49" s="20">
        <f>SUM(D51:D57)</f>
        <v>125879</v>
      </c>
      <c r="E49" s="20">
        <f>SUM(E51:E57)</f>
        <v>620171</v>
      </c>
    </row>
    <row r="50" spans="1:5" ht="12" customHeight="1">
      <c r="A50" s="24" t="s">
        <v>0</v>
      </c>
      <c r="B50" s="69" t="s">
        <v>113</v>
      </c>
      <c r="C50" s="70"/>
      <c r="D50" s="70"/>
      <c r="E50" s="71"/>
    </row>
    <row r="51" spans="1:5" ht="12" customHeight="1">
      <c r="A51" s="24" t="s">
        <v>0</v>
      </c>
      <c r="B51" s="24" t="s">
        <v>152</v>
      </c>
      <c r="C51" s="27" t="s">
        <v>96</v>
      </c>
      <c r="D51" s="28">
        <v>26369</v>
      </c>
      <c r="E51" s="28">
        <v>424566</v>
      </c>
    </row>
    <row r="52" spans="1:5" ht="12" customHeight="1">
      <c r="A52" s="24" t="s">
        <v>0</v>
      </c>
      <c r="B52" s="24" t="s">
        <v>153</v>
      </c>
      <c r="C52" s="27" t="s">
        <v>98</v>
      </c>
      <c r="D52" s="28">
        <v>46655</v>
      </c>
      <c r="E52" s="28">
        <v>2939</v>
      </c>
    </row>
    <row r="53" spans="1:5" ht="12" customHeight="1">
      <c r="A53" s="24" t="s">
        <v>0</v>
      </c>
      <c r="B53" s="24" t="s">
        <v>154</v>
      </c>
      <c r="C53" s="27" t="s">
        <v>100</v>
      </c>
      <c r="D53" s="28">
        <v>31165</v>
      </c>
      <c r="E53" s="28">
        <v>109149</v>
      </c>
    </row>
    <row r="54" spans="1:5" ht="12" customHeight="1">
      <c r="A54" s="24" t="s">
        <v>0</v>
      </c>
      <c r="B54" s="24" t="s">
        <v>155</v>
      </c>
      <c r="C54" s="27" t="s">
        <v>102</v>
      </c>
      <c r="D54" s="28">
        <v>0</v>
      </c>
      <c r="E54" s="28">
        <v>0</v>
      </c>
    </row>
    <row r="55" spans="1:5" ht="12" customHeight="1">
      <c r="A55" s="24" t="s">
        <v>0</v>
      </c>
      <c r="B55" s="24" t="s">
        <v>156</v>
      </c>
      <c r="C55" s="27" t="s">
        <v>104</v>
      </c>
      <c r="D55" s="28">
        <v>0</v>
      </c>
      <c r="E55" s="28">
        <v>0</v>
      </c>
    </row>
    <row r="56" spans="1:5" ht="12" customHeight="1">
      <c r="A56" s="24" t="s">
        <v>0</v>
      </c>
      <c r="B56" s="24" t="s">
        <v>157</v>
      </c>
      <c r="C56" s="27" t="s">
        <v>158</v>
      </c>
      <c r="D56" s="28">
        <v>16098</v>
      </c>
      <c r="E56" s="28">
        <v>75324</v>
      </c>
    </row>
    <row r="57" spans="1:5" ht="12" customHeight="1">
      <c r="A57" s="24" t="s">
        <v>0</v>
      </c>
      <c r="B57" s="24" t="s">
        <v>159</v>
      </c>
      <c r="C57" s="27" t="s">
        <v>160</v>
      </c>
      <c r="D57" s="28">
        <v>5592</v>
      </c>
      <c r="E57" s="28">
        <v>8193</v>
      </c>
    </row>
    <row r="58" spans="1:5" ht="24" customHeight="1">
      <c r="A58" s="24" t="s">
        <v>0</v>
      </c>
      <c r="B58" s="25" t="s">
        <v>161</v>
      </c>
      <c r="C58" s="26" t="s">
        <v>162</v>
      </c>
      <c r="D58" s="20">
        <f>D41-D49</f>
        <v>-125879</v>
      </c>
      <c r="E58" s="20">
        <f>E41-E49</f>
        <v>-620171</v>
      </c>
    </row>
    <row r="59" spans="1:5" ht="12" customHeight="1">
      <c r="A59" s="24" t="s">
        <v>0</v>
      </c>
      <c r="B59" s="72" t="s">
        <v>163</v>
      </c>
      <c r="C59" s="73"/>
      <c r="D59" s="73"/>
      <c r="E59" s="74"/>
    </row>
    <row r="60" spans="1:5" ht="24" customHeight="1">
      <c r="A60" s="24" t="s">
        <v>0</v>
      </c>
      <c r="B60" s="25" t="s">
        <v>164</v>
      </c>
      <c r="C60" s="26" t="s">
        <v>165</v>
      </c>
      <c r="D60" s="20">
        <f>SUM(D62:D72)</f>
        <v>260</v>
      </c>
      <c r="E60" s="20">
        <f>SUM(E62:E72)</f>
        <v>32</v>
      </c>
    </row>
    <row r="61" spans="1:5" ht="12" customHeight="1">
      <c r="A61" s="24" t="s">
        <v>0</v>
      </c>
      <c r="B61" s="69" t="s">
        <v>113</v>
      </c>
      <c r="C61" s="70"/>
      <c r="D61" s="70"/>
      <c r="E61" s="71"/>
    </row>
    <row r="62" spans="1:5" ht="12" customHeight="1">
      <c r="A62" s="24" t="s">
        <v>0</v>
      </c>
      <c r="B62" s="24" t="s">
        <v>166</v>
      </c>
      <c r="C62" s="27" t="s">
        <v>167</v>
      </c>
      <c r="D62" s="28">
        <v>0</v>
      </c>
      <c r="E62" s="28">
        <v>0</v>
      </c>
    </row>
    <row r="63" spans="1:5" ht="12" customHeight="1">
      <c r="A63" s="24" t="s">
        <v>0</v>
      </c>
      <c r="B63" s="24" t="s">
        <v>168</v>
      </c>
      <c r="C63" s="27" t="s">
        <v>169</v>
      </c>
      <c r="D63" s="28">
        <v>0</v>
      </c>
      <c r="E63" s="28">
        <v>0</v>
      </c>
    </row>
    <row r="64" spans="1:5" ht="12" customHeight="1">
      <c r="A64" s="24" t="s">
        <v>0</v>
      </c>
      <c r="B64" s="24" t="s">
        <v>170</v>
      </c>
      <c r="C64" s="27" t="s">
        <v>171</v>
      </c>
      <c r="D64" s="28">
        <v>0</v>
      </c>
      <c r="E64" s="28">
        <v>0</v>
      </c>
    </row>
    <row r="65" spans="1:5" ht="24" customHeight="1">
      <c r="A65" s="24" t="s">
        <v>0</v>
      </c>
      <c r="B65" s="24" t="s">
        <v>172</v>
      </c>
      <c r="C65" s="27" t="s">
        <v>173</v>
      </c>
      <c r="D65" s="28">
        <v>0</v>
      </c>
      <c r="E65" s="28">
        <v>0</v>
      </c>
    </row>
    <row r="66" spans="1:5" ht="12" customHeight="1">
      <c r="A66" s="24" t="s">
        <v>0</v>
      </c>
      <c r="B66" s="24" t="s">
        <v>174</v>
      </c>
      <c r="C66" s="27" t="s">
        <v>175</v>
      </c>
      <c r="D66" s="28">
        <v>0</v>
      </c>
      <c r="E66" s="28">
        <v>0</v>
      </c>
    </row>
    <row r="67" spans="1:5" ht="12" customHeight="1">
      <c r="A67" s="24" t="s">
        <v>0</v>
      </c>
      <c r="B67" s="24" t="s">
        <v>176</v>
      </c>
      <c r="C67" s="27" t="s">
        <v>177</v>
      </c>
      <c r="D67" s="28">
        <v>0</v>
      </c>
      <c r="E67" s="28">
        <v>0</v>
      </c>
    </row>
    <row r="68" spans="1:5" ht="12" customHeight="1">
      <c r="A68" s="24" t="s">
        <v>0</v>
      </c>
      <c r="B68" s="24" t="s">
        <v>178</v>
      </c>
      <c r="C68" s="27" t="s">
        <v>179</v>
      </c>
      <c r="D68" s="28">
        <v>0</v>
      </c>
      <c r="E68" s="28">
        <v>0</v>
      </c>
    </row>
    <row r="69" spans="1:5" ht="13.5" customHeight="1">
      <c r="A69" s="24" t="s">
        <v>0</v>
      </c>
      <c r="B69" s="24" t="s">
        <v>180</v>
      </c>
      <c r="C69" s="27" t="s">
        <v>181</v>
      </c>
      <c r="D69" s="28">
        <v>0</v>
      </c>
      <c r="E69" s="28">
        <v>0</v>
      </c>
    </row>
    <row r="70" spans="1:5" ht="12" customHeight="1">
      <c r="A70" s="24" t="s">
        <v>0</v>
      </c>
      <c r="B70" s="24" t="s">
        <v>182</v>
      </c>
      <c r="C70" s="27" t="s">
        <v>183</v>
      </c>
      <c r="D70" s="28">
        <v>0</v>
      </c>
      <c r="E70" s="28">
        <v>0</v>
      </c>
    </row>
    <row r="71" spans="1:5" ht="12" customHeight="1">
      <c r="A71" s="24" t="s">
        <v>0</v>
      </c>
      <c r="B71" s="24" t="s">
        <v>149</v>
      </c>
      <c r="C71" s="27" t="s">
        <v>184</v>
      </c>
      <c r="D71" s="28">
        <v>260</v>
      </c>
      <c r="E71" s="28">
        <v>32</v>
      </c>
    </row>
    <row r="72" spans="1:5" ht="12" customHeight="1">
      <c r="A72" s="24" t="s">
        <v>0</v>
      </c>
      <c r="B72" s="24" t="s">
        <v>150</v>
      </c>
      <c r="C72" s="27" t="s">
        <v>185</v>
      </c>
      <c r="D72" s="28">
        <v>0</v>
      </c>
      <c r="E72" s="28">
        <v>0</v>
      </c>
    </row>
    <row r="73" spans="1:5" ht="24" customHeight="1">
      <c r="A73" s="24" t="s">
        <v>0</v>
      </c>
      <c r="B73" s="25" t="s">
        <v>186</v>
      </c>
      <c r="C73" s="26" t="s">
        <v>187</v>
      </c>
      <c r="D73" s="20">
        <f>SUM(D75:D85)</f>
        <v>0</v>
      </c>
      <c r="E73" s="20">
        <f>SUM(E75:E85)</f>
        <v>3761.6000000000004</v>
      </c>
    </row>
    <row r="74" spans="1:5" ht="12" customHeight="1">
      <c r="A74" s="24" t="s">
        <v>0</v>
      </c>
      <c r="B74" s="69" t="s">
        <v>113</v>
      </c>
      <c r="C74" s="70"/>
      <c r="D74" s="70"/>
      <c r="E74" s="71"/>
    </row>
    <row r="75" spans="1:5" ht="12" customHeight="1">
      <c r="A75" s="24" t="s">
        <v>0</v>
      </c>
      <c r="B75" s="24" t="s">
        <v>188</v>
      </c>
      <c r="C75" s="27" t="s">
        <v>189</v>
      </c>
      <c r="D75" s="28">
        <v>0</v>
      </c>
      <c r="E75" s="28">
        <v>0</v>
      </c>
    </row>
    <row r="76" spans="1:5" ht="12" customHeight="1">
      <c r="A76" s="24" t="s">
        <v>0</v>
      </c>
      <c r="B76" s="24" t="s">
        <v>190</v>
      </c>
      <c r="C76" s="27" t="s">
        <v>191</v>
      </c>
      <c r="D76" s="28">
        <v>0</v>
      </c>
      <c r="E76" s="28">
        <v>0</v>
      </c>
    </row>
    <row r="77" spans="1:5" ht="12" customHeight="1">
      <c r="A77" s="24" t="s">
        <v>0</v>
      </c>
      <c r="B77" s="24" t="s">
        <v>192</v>
      </c>
      <c r="C77" s="27" t="s">
        <v>193</v>
      </c>
      <c r="D77" s="28">
        <v>0</v>
      </c>
      <c r="E77" s="28">
        <v>0</v>
      </c>
    </row>
    <row r="78" spans="1:5" ht="24" customHeight="1">
      <c r="A78" s="24" t="s">
        <v>0</v>
      </c>
      <c r="B78" s="24" t="s">
        <v>194</v>
      </c>
      <c r="C78" s="27" t="s">
        <v>195</v>
      </c>
      <c r="D78" s="28">
        <v>0</v>
      </c>
      <c r="E78" s="28">
        <v>0</v>
      </c>
    </row>
    <row r="79" spans="1:5" ht="12" customHeight="1">
      <c r="A79" s="24" t="s">
        <v>0</v>
      </c>
      <c r="B79" s="24" t="s">
        <v>196</v>
      </c>
      <c r="C79" s="27" t="s">
        <v>197</v>
      </c>
      <c r="D79" s="28">
        <v>0</v>
      </c>
      <c r="E79" s="28">
        <v>0</v>
      </c>
    </row>
    <row r="80" spans="1:5" ht="12" customHeight="1">
      <c r="A80" s="24" t="s">
        <v>0</v>
      </c>
      <c r="B80" s="24" t="s">
        <v>198</v>
      </c>
      <c r="C80" s="27" t="s">
        <v>199</v>
      </c>
      <c r="D80" s="28">
        <v>0</v>
      </c>
      <c r="E80" s="28">
        <v>0</v>
      </c>
    </row>
    <row r="81" spans="1:5" ht="12" customHeight="1">
      <c r="A81" s="24" t="s">
        <v>0</v>
      </c>
      <c r="B81" s="24" t="s">
        <v>200</v>
      </c>
      <c r="C81" s="27" t="s">
        <v>201</v>
      </c>
      <c r="D81" s="28">
        <v>0</v>
      </c>
      <c r="E81" s="28">
        <v>3761.6000000000004</v>
      </c>
    </row>
    <row r="82" spans="1:5" ht="12" customHeight="1">
      <c r="A82" s="24" t="s">
        <v>0</v>
      </c>
      <c r="B82" s="24" t="s">
        <v>202</v>
      </c>
      <c r="C82" s="27" t="s">
        <v>203</v>
      </c>
      <c r="D82" s="28">
        <v>0</v>
      </c>
      <c r="E82" s="28">
        <v>0</v>
      </c>
    </row>
    <row r="83" spans="1:5" ht="13.5" customHeight="1">
      <c r="A83" s="24" t="s">
        <v>0</v>
      </c>
      <c r="B83" s="24" t="s">
        <v>180</v>
      </c>
      <c r="C83" s="27" t="s">
        <v>204</v>
      </c>
      <c r="D83" s="28">
        <v>0</v>
      </c>
      <c r="E83" s="28">
        <v>0</v>
      </c>
    </row>
    <row r="84" spans="1:5" ht="12" customHeight="1">
      <c r="A84" s="24" t="s">
        <v>0</v>
      </c>
      <c r="B84" s="24" t="s">
        <v>205</v>
      </c>
      <c r="C84" s="27" t="s">
        <v>206</v>
      </c>
      <c r="D84" s="28">
        <v>0</v>
      </c>
      <c r="E84" s="28">
        <v>0</v>
      </c>
    </row>
    <row r="85" spans="1:5" ht="12" customHeight="1">
      <c r="A85" s="24" t="s">
        <v>0</v>
      </c>
      <c r="B85" s="24" t="s">
        <v>159</v>
      </c>
      <c r="C85" s="27" t="s">
        <v>207</v>
      </c>
      <c r="D85" s="28">
        <v>0</v>
      </c>
      <c r="E85" s="28">
        <v>0</v>
      </c>
    </row>
    <row r="86" spans="1:5" ht="24" customHeight="1">
      <c r="A86" s="24" t="s">
        <v>0</v>
      </c>
      <c r="B86" s="25" t="s">
        <v>208</v>
      </c>
      <c r="C86" s="26" t="s">
        <v>209</v>
      </c>
      <c r="D86" s="20">
        <f>D60-D73</f>
        <v>260</v>
      </c>
      <c r="E86" s="20">
        <f>E60-E73</f>
        <v>-3729.6000000000004</v>
      </c>
    </row>
    <row r="87" spans="1:5" ht="12" customHeight="1">
      <c r="A87" s="24" t="s">
        <v>0</v>
      </c>
      <c r="B87" s="72" t="s">
        <v>210</v>
      </c>
      <c r="C87" s="73"/>
      <c r="D87" s="73"/>
      <c r="E87" s="74"/>
    </row>
    <row r="88" spans="1:5" ht="24" customHeight="1">
      <c r="A88" s="24" t="s">
        <v>0</v>
      </c>
      <c r="B88" s="25" t="s">
        <v>211</v>
      </c>
      <c r="C88" s="26" t="s">
        <v>212</v>
      </c>
      <c r="D88" s="20">
        <f>SUM(D90:D93)</f>
        <v>142623</v>
      </c>
      <c r="E88" s="20">
        <f>SUM(E90:E93)</f>
        <v>591274</v>
      </c>
    </row>
    <row r="89" spans="1:5" ht="12" customHeight="1">
      <c r="A89" s="24" t="s">
        <v>0</v>
      </c>
      <c r="B89" s="69" t="s">
        <v>113</v>
      </c>
      <c r="C89" s="70"/>
      <c r="D89" s="70"/>
      <c r="E89" s="71"/>
    </row>
    <row r="90" spans="1:5" ht="12" customHeight="1">
      <c r="A90" s="24" t="s">
        <v>0</v>
      </c>
      <c r="B90" s="24" t="s">
        <v>213</v>
      </c>
      <c r="C90" s="27" t="s">
        <v>214</v>
      </c>
      <c r="D90" s="28">
        <v>0</v>
      </c>
      <c r="E90" s="28">
        <v>0</v>
      </c>
    </row>
    <row r="91" spans="1:5" ht="12" customHeight="1">
      <c r="A91" s="24" t="s">
        <v>0</v>
      </c>
      <c r="B91" s="24" t="s">
        <v>215</v>
      </c>
      <c r="C91" s="27" t="s">
        <v>216</v>
      </c>
      <c r="D91" s="28">
        <v>0</v>
      </c>
      <c r="E91" s="28">
        <v>0</v>
      </c>
    </row>
    <row r="92" spans="1:5" ht="12" customHeight="1">
      <c r="A92" s="24" t="s">
        <v>0</v>
      </c>
      <c r="B92" s="24" t="s">
        <v>149</v>
      </c>
      <c r="C92" s="27" t="s">
        <v>217</v>
      </c>
      <c r="D92" s="28">
        <v>0</v>
      </c>
      <c r="E92" s="28">
        <v>0</v>
      </c>
    </row>
    <row r="93" spans="1:5" ht="12" customHeight="1">
      <c r="A93" s="24" t="s">
        <v>0</v>
      </c>
      <c r="B93" s="24" t="s">
        <v>150</v>
      </c>
      <c r="C93" s="27" t="s">
        <v>218</v>
      </c>
      <c r="D93" s="28">
        <v>142623</v>
      </c>
      <c r="E93" s="28">
        <v>591274</v>
      </c>
    </row>
    <row r="94" spans="1:5" ht="24" customHeight="1">
      <c r="A94" s="24" t="s">
        <v>0</v>
      </c>
      <c r="B94" s="25" t="s">
        <v>219</v>
      </c>
      <c r="C94" s="19">
        <v>100</v>
      </c>
      <c r="D94" s="20">
        <f>SUM(D96:D100)</f>
        <v>2529</v>
      </c>
      <c r="E94" s="20">
        <f>SUM(E96:E100)</f>
        <v>7335</v>
      </c>
    </row>
    <row r="95" spans="1:5" ht="12" customHeight="1">
      <c r="A95" s="24" t="s">
        <v>0</v>
      </c>
      <c r="B95" s="69" t="s">
        <v>113</v>
      </c>
      <c r="C95" s="70"/>
      <c r="D95" s="70"/>
      <c r="E95" s="71"/>
    </row>
    <row r="96" spans="1:5" ht="12" customHeight="1">
      <c r="A96" s="24" t="s">
        <v>0</v>
      </c>
      <c r="B96" s="24" t="s">
        <v>220</v>
      </c>
      <c r="C96" s="29">
        <v>101</v>
      </c>
      <c r="D96" s="28">
        <v>0</v>
      </c>
      <c r="E96" s="28">
        <v>0</v>
      </c>
    </row>
    <row r="97" spans="1:5" ht="12" customHeight="1">
      <c r="A97" s="24" t="s">
        <v>0</v>
      </c>
      <c r="B97" s="24" t="s">
        <v>155</v>
      </c>
      <c r="C97" s="29">
        <v>102</v>
      </c>
      <c r="D97" s="28">
        <v>65</v>
      </c>
      <c r="E97" s="28">
        <v>661</v>
      </c>
    </row>
    <row r="98" spans="1:5" ht="12" customHeight="1">
      <c r="A98" s="24" t="s">
        <v>0</v>
      </c>
      <c r="B98" s="24" t="s">
        <v>221</v>
      </c>
      <c r="C98" s="29">
        <v>103</v>
      </c>
      <c r="D98" s="28">
        <v>0</v>
      </c>
      <c r="E98" s="28">
        <v>0</v>
      </c>
    </row>
    <row r="99" spans="1:5" ht="12" customHeight="1">
      <c r="A99" s="24" t="s">
        <v>0</v>
      </c>
      <c r="B99" s="24" t="s">
        <v>222</v>
      </c>
      <c r="C99" s="29">
        <v>104</v>
      </c>
      <c r="D99" s="28">
        <v>0</v>
      </c>
      <c r="E99" s="28">
        <v>0</v>
      </c>
    </row>
    <row r="100" spans="1:5" ht="12" customHeight="1">
      <c r="A100" s="24" t="s">
        <v>0</v>
      </c>
      <c r="B100" s="24" t="s">
        <v>223</v>
      </c>
      <c r="C100" s="29">
        <v>105</v>
      </c>
      <c r="D100" s="28">
        <v>2464</v>
      </c>
      <c r="E100" s="28">
        <v>6674</v>
      </c>
    </row>
    <row r="101" spans="1:5" ht="24" customHeight="1">
      <c r="A101" s="24" t="s">
        <v>0</v>
      </c>
      <c r="B101" s="25" t="s">
        <v>224</v>
      </c>
      <c r="C101" s="19">
        <v>110</v>
      </c>
      <c r="D101" s="20">
        <f>D88-D94</f>
        <v>140094</v>
      </c>
      <c r="E101" s="20">
        <f>E88-E94</f>
        <v>583939</v>
      </c>
    </row>
    <row r="102" spans="1:5" ht="12" customHeight="1">
      <c r="A102" s="24" t="s">
        <v>0</v>
      </c>
      <c r="B102" s="25" t="s">
        <v>225</v>
      </c>
      <c r="C102" s="19">
        <v>120</v>
      </c>
      <c r="D102" s="28">
        <v>2724</v>
      </c>
      <c r="E102" s="28">
        <v>80933.6</v>
      </c>
    </row>
    <row r="103" spans="1:5" ht="24" customHeight="1">
      <c r="A103" s="24" t="s">
        <v>0</v>
      </c>
      <c r="B103" s="25" t="s">
        <v>226</v>
      </c>
      <c r="C103" s="19">
        <v>130</v>
      </c>
      <c r="D103" s="20">
        <f>D58+D86+D101+D102</f>
        <v>17199</v>
      </c>
      <c r="E103" s="20">
        <v>40972.00000000003</v>
      </c>
    </row>
    <row r="104" spans="1:9" ht="24" customHeight="1">
      <c r="A104" s="24" t="s">
        <v>0</v>
      </c>
      <c r="B104" s="25" t="s">
        <v>227</v>
      </c>
      <c r="C104" s="19">
        <v>140</v>
      </c>
      <c r="D104" s="20">
        <f>'BS'!F44+'BS'!F49</f>
        <v>269011</v>
      </c>
      <c r="E104" s="20">
        <v>435015</v>
      </c>
      <c r="I104" s="30"/>
    </row>
    <row r="105" spans="1:10" ht="24" customHeight="1">
      <c r="A105" s="24" t="s">
        <v>0</v>
      </c>
      <c r="B105" s="25" t="s">
        <v>228</v>
      </c>
      <c r="C105" s="19">
        <v>150</v>
      </c>
      <c r="D105" s="20">
        <f>'BS'!E44+'BS'!E49</f>
        <v>286210</v>
      </c>
      <c r="E105" s="20">
        <v>475987</v>
      </c>
      <c r="H105" s="30">
        <f>D103+D104-D105</f>
        <v>0</v>
      </c>
      <c r="I105" s="30"/>
      <c r="J105" s="30"/>
    </row>
    <row r="106" spans="2:6" ht="12" customHeight="1">
      <c r="B106" s="21" t="s">
        <v>0</v>
      </c>
      <c r="C106" s="21" t="s">
        <v>0</v>
      </c>
      <c r="D106" s="21" t="s">
        <v>0</v>
      </c>
      <c r="E106" s="21" t="s">
        <v>0</v>
      </c>
      <c r="F106" s="21"/>
    </row>
    <row r="107" spans="2:6" ht="12" customHeight="1">
      <c r="B107" s="21" t="s">
        <v>0</v>
      </c>
      <c r="C107" s="21" t="s">
        <v>0</v>
      </c>
      <c r="D107" s="21" t="s">
        <v>0</v>
      </c>
      <c r="E107" s="21" t="s">
        <v>0</v>
      </c>
      <c r="F107" s="21"/>
    </row>
    <row r="108" spans="2:6" ht="12" customHeight="1">
      <c r="B108" s="52" t="s">
        <v>278</v>
      </c>
      <c r="C108" s="15" t="s">
        <v>0</v>
      </c>
      <c r="D108" s="31" t="s">
        <v>0</v>
      </c>
      <c r="E108" s="21" t="s">
        <v>0</v>
      </c>
      <c r="F108" s="21"/>
    </row>
    <row r="109" spans="2:6" ht="12" customHeight="1">
      <c r="B109" s="15" t="s">
        <v>79</v>
      </c>
      <c r="C109" s="15" t="s">
        <v>0</v>
      </c>
      <c r="D109" s="33" t="s">
        <v>80</v>
      </c>
      <c r="E109" s="21" t="s">
        <v>0</v>
      </c>
      <c r="F109" s="21"/>
    </row>
    <row r="110" spans="2:6" ht="24.75" customHeight="1">
      <c r="B110" s="59" t="s">
        <v>279</v>
      </c>
      <c r="C110" s="59"/>
      <c r="D110" s="31" t="s">
        <v>0</v>
      </c>
      <c r="E110" s="21" t="s">
        <v>0</v>
      </c>
      <c r="F110" s="21"/>
    </row>
    <row r="111" spans="2:6" ht="12" customHeight="1">
      <c r="B111" s="32" t="s">
        <v>229</v>
      </c>
      <c r="C111" s="32" t="s">
        <v>0</v>
      </c>
      <c r="D111" s="33" t="s">
        <v>80</v>
      </c>
      <c r="E111" s="21" t="s">
        <v>0</v>
      </c>
      <c r="F111" s="21"/>
    </row>
    <row r="112" spans="2:6" ht="12" customHeight="1">
      <c r="B112" s="21" t="s">
        <v>82</v>
      </c>
      <c r="C112" s="21" t="s">
        <v>0</v>
      </c>
      <c r="D112" s="21" t="s">
        <v>0</v>
      </c>
      <c r="E112" s="21" t="s">
        <v>0</v>
      </c>
      <c r="F112" s="21"/>
    </row>
    <row r="113" ht="15" hidden="1"/>
    <row r="114" ht="15" hidden="1"/>
    <row r="115" ht="15" hidden="1"/>
    <row r="116" ht="15" hidden="1"/>
    <row r="117" ht="15" hidden="1"/>
    <row r="118" ht="15" hidden="1"/>
    <row r="119" ht="15" hidden="1"/>
  </sheetData>
  <sheetProtection/>
  <mergeCells count="24">
    <mergeCell ref="C1:E1"/>
    <mergeCell ref="C2:E2"/>
    <mergeCell ref="C3:E3"/>
    <mergeCell ref="C4:E4"/>
    <mergeCell ref="B8:E8"/>
    <mergeCell ref="B9:E9"/>
    <mergeCell ref="B11:E11"/>
    <mergeCell ref="B12:E12"/>
    <mergeCell ref="B13:E13"/>
    <mergeCell ref="B14:E14"/>
    <mergeCell ref="B15:E15"/>
    <mergeCell ref="B16:E16"/>
    <mergeCell ref="B17:E17"/>
    <mergeCell ref="B18:E18"/>
    <mergeCell ref="B40:E40"/>
    <mergeCell ref="B42:E42"/>
    <mergeCell ref="B50:E50"/>
    <mergeCell ref="B59:E59"/>
    <mergeCell ref="B110:C110"/>
    <mergeCell ref="B61:E61"/>
    <mergeCell ref="B74:E74"/>
    <mergeCell ref="B87:E87"/>
    <mergeCell ref="B89:E89"/>
    <mergeCell ref="B95:E95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61" r:id="rId3"/>
  <ignoredErrors>
    <ignoredError sqref="E88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zoomScalePageLayoutView="0" workbookViewId="0" topLeftCell="B62">
      <selection activeCell="D74" sqref="D74"/>
    </sheetView>
  </sheetViews>
  <sheetFormatPr defaultColWidth="9.140625" defaultRowHeight="15"/>
  <cols>
    <col min="1" max="1" width="2.8515625" style="22" hidden="1" customWidth="1"/>
    <col min="2" max="2" width="42.28125" style="22" customWidth="1"/>
    <col min="3" max="3" width="8.28125" style="22" customWidth="1"/>
    <col min="4" max="4" width="13.7109375" style="22" customWidth="1"/>
    <col min="5" max="5" width="12.8515625" style="22" customWidth="1"/>
    <col min="6" max="6" width="13.140625" style="22" customWidth="1"/>
    <col min="7" max="7" width="11.7109375" style="22" customWidth="1"/>
    <col min="8" max="8" width="16.140625" style="22" customWidth="1"/>
    <col min="9" max="9" width="12.8515625" style="22" customWidth="1"/>
    <col min="10" max="10" width="13.57421875" style="22" customWidth="1"/>
    <col min="11" max="11" width="3.28125" style="22" hidden="1" customWidth="1"/>
    <col min="12" max="14" width="9.140625" style="22" customWidth="1"/>
    <col min="15" max="15" width="12.421875" style="22" customWidth="1"/>
    <col min="16" max="16384" width="9.140625" style="22" customWidth="1"/>
  </cols>
  <sheetData>
    <row r="1" spans="1:256" ht="15">
      <c r="A1" s="21"/>
      <c r="B1" s="21"/>
      <c r="C1" s="21"/>
      <c r="D1" s="21"/>
      <c r="E1" s="21"/>
      <c r="F1" s="21"/>
      <c r="G1" s="21"/>
      <c r="H1" s="78"/>
      <c r="I1" s="78"/>
      <c r="J1" s="78"/>
      <c r="K1" s="2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21"/>
      <c r="B2" s="21"/>
      <c r="C2" s="21"/>
      <c r="D2" s="21"/>
      <c r="E2" s="21"/>
      <c r="F2" s="21"/>
      <c r="G2" s="21"/>
      <c r="H2" s="78"/>
      <c r="I2" s="78"/>
      <c r="J2" s="78"/>
      <c r="K2" s="2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21"/>
      <c r="B3" s="21"/>
      <c r="C3" s="21"/>
      <c r="D3" s="21"/>
      <c r="E3" s="21"/>
      <c r="F3" s="21"/>
      <c r="G3" s="21"/>
      <c r="H3" s="78"/>
      <c r="I3" s="78"/>
      <c r="J3" s="78"/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21"/>
      <c r="B4" s="21"/>
      <c r="C4" s="21"/>
      <c r="D4" s="21"/>
      <c r="E4" s="21"/>
      <c r="F4" s="21"/>
      <c r="G4" s="21"/>
      <c r="H4" s="78"/>
      <c r="I4" s="78"/>
      <c r="J4" s="78"/>
      <c r="K4" s="2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1"/>
      <c r="B5" s="21"/>
      <c r="C5" s="21"/>
      <c r="D5" s="21"/>
      <c r="E5" s="21"/>
      <c r="F5" s="21"/>
      <c r="G5" s="21"/>
      <c r="H5" s="21"/>
      <c r="I5" s="21"/>
      <c r="J5" s="34"/>
      <c r="K5" s="2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21"/>
      <c r="B6" s="21"/>
      <c r="C6" s="21"/>
      <c r="D6" s="21"/>
      <c r="E6" s="21"/>
      <c r="F6" s="21"/>
      <c r="G6" s="21"/>
      <c r="H6" s="21"/>
      <c r="I6" s="21"/>
      <c r="J6" s="34"/>
      <c r="K6" s="2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21" t="s">
        <v>0</v>
      </c>
      <c r="B7" s="79" t="s">
        <v>230</v>
      </c>
      <c r="C7" s="79"/>
      <c r="D7" s="79"/>
      <c r="E7" s="79"/>
      <c r="F7" s="79"/>
      <c r="G7" s="79"/>
      <c r="H7" s="79"/>
      <c r="I7" s="79"/>
      <c r="J7" s="79"/>
      <c r="K7" s="2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21" t="s">
        <v>0</v>
      </c>
      <c r="B8" s="65" t="s">
        <v>276</v>
      </c>
      <c r="C8" s="76"/>
      <c r="D8" s="76"/>
      <c r="E8" s="76"/>
      <c r="F8" s="76"/>
      <c r="G8" s="76"/>
      <c r="H8" s="76"/>
      <c r="I8" s="76"/>
      <c r="J8" s="76"/>
      <c r="K8" s="2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21" t="s">
        <v>0</v>
      </c>
      <c r="B9" s="80" t="s">
        <v>272</v>
      </c>
      <c r="C9" s="81"/>
      <c r="D9" s="81"/>
      <c r="E9" s="81"/>
      <c r="F9" s="81"/>
      <c r="G9" s="81"/>
      <c r="H9" s="81"/>
      <c r="I9" s="81"/>
      <c r="J9" s="81"/>
      <c r="K9" s="2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21" t="s">
        <v>0</v>
      </c>
      <c r="B10" s="82"/>
      <c r="C10" s="82"/>
      <c r="D10" s="82"/>
      <c r="E10" s="82"/>
      <c r="F10" s="82"/>
      <c r="G10" s="82"/>
      <c r="H10" s="82"/>
      <c r="I10" s="82"/>
      <c r="J10" s="82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21" t="s">
        <v>0</v>
      </c>
      <c r="B11" s="21" t="s">
        <v>140</v>
      </c>
      <c r="C11" s="21" t="s">
        <v>0</v>
      </c>
      <c r="D11" s="21" t="s">
        <v>0</v>
      </c>
      <c r="E11" s="21" t="s">
        <v>0</v>
      </c>
      <c r="F11" s="21" t="s">
        <v>0</v>
      </c>
      <c r="G11" s="21" t="s">
        <v>0</v>
      </c>
      <c r="H11" s="21" t="s">
        <v>0</v>
      </c>
      <c r="I11" s="21" t="s">
        <v>0</v>
      </c>
      <c r="J11" s="34" t="s">
        <v>0</v>
      </c>
      <c r="K11" s="2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24" t="s">
        <v>0</v>
      </c>
      <c r="B12" s="83" t="s">
        <v>231</v>
      </c>
      <c r="C12" s="83" t="s">
        <v>11</v>
      </c>
      <c r="D12" s="72" t="s">
        <v>232</v>
      </c>
      <c r="E12" s="73"/>
      <c r="F12" s="73"/>
      <c r="G12" s="73"/>
      <c r="H12" s="74"/>
      <c r="I12" s="83" t="s">
        <v>76</v>
      </c>
      <c r="J12" s="83" t="s">
        <v>233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8">
      <c r="A13" s="24" t="s">
        <v>0</v>
      </c>
      <c r="B13" s="84"/>
      <c r="C13" s="84"/>
      <c r="D13" s="19" t="s">
        <v>70</v>
      </c>
      <c r="E13" s="19" t="s">
        <v>71</v>
      </c>
      <c r="F13" s="19" t="s">
        <v>72</v>
      </c>
      <c r="G13" s="19" t="s">
        <v>73</v>
      </c>
      <c r="H13" s="19" t="s">
        <v>234</v>
      </c>
      <c r="I13" s="84"/>
      <c r="J13" s="8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6" spans="1:256" ht="15">
      <c r="A16" s="24" t="s">
        <v>0</v>
      </c>
      <c r="B16" s="24" t="s">
        <v>235</v>
      </c>
      <c r="C16" s="27" t="s">
        <v>17</v>
      </c>
      <c r="D16" s="28">
        <v>10751303</v>
      </c>
      <c r="E16" s="28"/>
      <c r="F16" s="28"/>
      <c r="G16" s="28"/>
      <c r="H16" s="28">
        <v>-3470271</v>
      </c>
      <c r="I16" s="28"/>
      <c r="J16" s="28">
        <f>D16+H16</f>
        <v>7281032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24" t="s">
        <v>0</v>
      </c>
      <c r="B17" s="24" t="s">
        <v>236</v>
      </c>
      <c r="C17" s="27" t="s">
        <v>19</v>
      </c>
      <c r="D17" s="28"/>
      <c r="E17" s="28"/>
      <c r="F17" s="28"/>
      <c r="G17" s="28"/>
      <c r="H17" s="28"/>
      <c r="I17" s="28"/>
      <c r="J17" s="2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24" t="s">
        <v>0</v>
      </c>
      <c r="B18" s="25" t="s">
        <v>237</v>
      </c>
      <c r="C18" s="19">
        <v>100</v>
      </c>
      <c r="D18" s="20">
        <v>10751303</v>
      </c>
      <c r="E18" s="20"/>
      <c r="F18" s="20"/>
      <c r="G18" s="20"/>
      <c r="H18" s="20">
        <v>-3177405</v>
      </c>
      <c r="I18" s="20"/>
      <c r="J18" s="13">
        <f>D18+H18</f>
        <v>7573898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>
      <c r="A19" s="24" t="s">
        <v>0</v>
      </c>
      <c r="B19" s="25" t="s">
        <v>238</v>
      </c>
      <c r="C19" s="19">
        <v>200</v>
      </c>
      <c r="D19" s="20"/>
      <c r="E19" s="20"/>
      <c r="F19" s="20"/>
      <c r="G19" s="20"/>
      <c r="H19" s="20">
        <v>-292866</v>
      </c>
      <c r="I19" s="20"/>
      <c r="J19" s="20">
        <f>H19</f>
        <v>-292866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24" t="s">
        <v>0</v>
      </c>
      <c r="B20" s="24" t="s">
        <v>239</v>
      </c>
      <c r="C20" s="29">
        <v>210</v>
      </c>
      <c r="D20" s="28"/>
      <c r="E20" s="28"/>
      <c r="F20" s="28"/>
      <c r="G20" s="28"/>
      <c r="H20" s="49">
        <f>H19</f>
        <v>-292866</v>
      </c>
      <c r="I20" s="49"/>
      <c r="J20" s="49">
        <f>H20</f>
        <v>-292866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>
      <c r="A21" s="24" t="s">
        <v>0</v>
      </c>
      <c r="B21" s="24" t="s">
        <v>240</v>
      </c>
      <c r="C21" s="29">
        <v>220</v>
      </c>
      <c r="D21" s="28"/>
      <c r="E21" s="28"/>
      <c r="F21" s="28"/>
      <c r="G21" s="28"/>
      <c r="H21" s="49"/>
      <c r="I21" s="49"/>
      <c r="J21" s="4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24" t="s">
        <v>0</v>
      </c>
      <c r="B22" s="69" t="s">
        <v>113</v>
      </c>
      <c r="C22" s="70"/>
      <c r="D22" s="70"/>
      <c r="E22" s="70"/>
      <c r="F22" s="70"/>
      <c r="G22" s="70"/>
      <c r="H22" s="70"/>
      <c r="I22" s="70"/>
      <c r="J22" s="7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>
      <c r="A23" s="24" t="s">
        <v>0</v>
      </c>
      <c r="B23" s="24" t="s">
        <v>241</v>
      </c>
      <c r="C23" s="29">
        <v>221</v>
      </c>
      <c r="D23" s="28"/>
      <c r="E23" s="28"/>
      <c r="F23" s="28"/>
      <c r="G23" s="28"/>
      <c r="H23" s="28"/>
      <c r="I23" s="28"/>
      <c r="J23" s="2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">
      <c r="A24" s="24" t="s">
        <v>0</v>
      </c>
      <c r="B24" s="24" t="s">
        <v>242</v>
      </c>
      <c r="C24" s="29">
        <v>222</v>
      </c>
      <c r="D24" s="28"/>
      <c r="E24" s="28"/>
      <c r="F24" s="28"/>
      <c r="G24" s="28"/>
      <c r="H24" s="28"/>
      <c r="I24" s="28"/>
      <c r="J24" s="28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">
      <c r="A25" s="24" t="s">
        <v>0</v>
      </c>
      <c r="B25" s="24" t="s">
        <v>243</v>
      </c>
      <c r="C25" s="29">
        <v>223</v>
      </c>
      <c r="D25" s="28"/>
      <c r="E25" s="28"/>
      <c r="F25" s="28"/>
      <c r="G25" s="28"/>
      <c r="H25" s="28"/>
      <c r="I25" s="28"/>
      <c r="J25" s="28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48">
      <c r="A26" s="24" t="s">
        <v>0</v>
      </c>
      <c r="B26" s="24" t="s">
        <v>116</v>
      </c>
      <c r="C26" s="29">
        <v>224</v>
      </c>
      <c r="D26" s="28"/>
      <c r="E26" s="28"/>
      <c r="F26" s="28"/>
      <c r="G26" s="28"/>
      <c r="H26" s="28"/>
      <c r="I26" s="28"/>
      <c r="J26" s="28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>
      <c r="A27" s="24" t="s">
        <v>0</v>
      </c>
      <c r="B27" s="24" t="s">
        <v>117</v>
      </c>
      <c r="C27" s="29">
        <v>225</v>
      </c>
      <c r="D27" s="28"/>
      <c r="E27" s="28"/>
      <c r="F27" s="28"/>
      <c r="G27" s="28"/>
      <c r="H27" s="28"/>
      <c r="I27" s="28"/>
      <c r="J27" s="28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4">
      <c r="A28" s="24" t="s">
        <v>0</v>
      </c>
      <c r="B28" s="24" t="s">
        <v>118</v>
      </c>
      <c r="C28" s="29">
        <v>226</v>
      </c>
      <c r="D28" s="28"/>
      <c r="E28" s="28"/>
      <c r="F28" s="28"/>
      <c r="G28" s="28"/>
      <c r="H28" s="28"/>
      <c r="I28" s="28"/>
      <c r="J28" s="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>
      <c r="A29" s="24" t="s">
        <v>0</v>
      </c>
      <c r="B29" s="24" t="s">
        <v>244</v>
      </c>
      <c r="C29" s="29">
        <v>227</v>
      </c>
      <c r="D29" s="28"/>
      <c r="E29" s="28"/>
      <c r="F29" s="28"/>
      <c r="G29" s="28"/>
      <c r="H29" s="28"/>
      <c r="I29" s="28"/>
      <c r="J29" s="2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>
      <c r="A30" s="24" t="s">
        <v>0</v>
      </c>
      <c r="B30" s="24" t="s">
        <v>120</v>
      </c>
      <c r="C30" s="29">
        <v>228</v>
      </c>
      <c r="D30" s="28"/>
      <c r="E30" s="28"/>
      <c r="F30" s="28"/>
      <c r="G30" s="28"/>
      <c r="H30" s="28"/>
      <c r="I30" s="28"/>
      <c r="J30" s="28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>
      <c r="A31" s="24" t="s">
        <v>0</v>
      </c>
      <c r="B31" s="24" t="s">
        <v>121</v>
      </c>
      <c r="C31" s="29">
        <v>229</v>
      </c>
      <c r="D31" s="28"/>
      <c r="E31" s="28"/>
      <c r="F31" s="28"/>
      <c r="G31" s="28"/>
      <c r="H31" s="28"/>
      <c r="I31" s="28"/>
      <c r="J31" s="28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>
      <c r="A32" s="24" t="s">
        <v>0</v>
      </c>
      <c r="B32" s="25" t="s">
        <v>245</v>
      </c>
      <c r="C32" s="19">
        <v>300</v>
      </c>
      <c r="D32" s="20"/>
      <c r="E32" s="20"/>
      <c r="F32" s="20"/>
      <c r="G32" s="20"/>
      <c r="H32" s="20"/>
      <c r="I32" s="20"/>
      <c r="J32" s="20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24" t="s">
        <v>0</v>
      </c>
      <c r="B33" s="69" t="s">
        <v>113</v>
      </c>
      <c r="C33" s="70"/>
      <c r="D33" s="70"/>
      <c r="E33" s="70"/>
      <c r="F33" s="70"/>
      <c r="G33" s="70"/>
      <c r="H33" s="70"/>
      <c r="I33" s="70"/>
      <c r="J33" s="71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24" t="s">
        <v>0</v>
      </c>
      <c r="B34" s="24" t="s">
        <v>246</v>
      </c>
      <c r="C34" s="29">
        <v>310</v>
      </c>
      <c r="D34" s="28"/>
      <c r="E34" s="28"/>
      <c r="F34" s="28"/>
      <c r="G34" s="28"/>
      <c r="H34" s="28"/>
      <c r="I34" s="28"/>
      <c r="J34" s="28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24" t="s">
        <v>0</v>
      </c>
      <c r="B35" s="69" t="s">
        <v>113</v>
      </c>
      <c r="C35" s="70"/>
      <c r="D35" s="70"/>
      <c r="E35" s="70"/>
      <c r="F35" s="70"/>
      <c r="G35" s="70"/>
      <c r="H35" s="70"/>
      <c r="I35" s="70"/>
      <c r="J35" s="7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24" t="s">
        <v>0</v>
      </c>
      <c r="B36" s="24" t="s">
        <v>247</v>
      </c>
      <c r="C36" s="29" t="s">
        <v>0</v>
      </c>
      <c r="D36" s="28"/>
      <c r="E36" s="28"/>
      <c r="F36" s="28"/>
      <c r="G36" s="28"/>
      <c r="H36" s="28"/>
      <c r="I36" s="28"/>
      <c r="J36" s="28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">
      <c r="A37" s="24" t="s">
        <v>0</v>
      </c>
      <c r="B37" s="24" t="s">
        <v>248</v>
      </c>
      <c r="C37" s="29" t="s">
        <v>0</v>
      </c>
      <c r="D37" s="28"/>
      <c r="E37" s="28"/>
      <c r="F37" s="28"/>
      <c r="G37" s="28"/>
      <c r="H37" s="28"/>
      <c r="I37" s="28"/>
      <c r="J37" s="28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">
      <c r="A38" s="24" t="s">
        <v>0</v>
      </c>
      <c r="B38" s="24" t="s">
        <v>249</v>
      </c>
      <c r="C38" s="29" t="s">
        <v>0</v>
      </c>
      <c r="D38" s="28"/>
      <c r="E38" s="28"/>
      <c r="F38" s="28"/>
      <c r="G38" s="28"/>
      <c r="H38" s="28"/>
      <c r="I38" s="28"/>
      <c r="J38" s="2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24" t="s">
        <v>0</v>
      </c>
      <c r="B39" s="24" t="s">
        <v>250</v>
      </c>
      <c r="C39" s="29">
        <v>311</v>
      </c>
      <c r="D39" s="28"/>
      <c r="E39" s="28"/>
      <c r="F39" s="28"/>
      <c r="G39" s="28"/>
      <c r="H39" s="28"/>
      <c r="I39" s="28"/>
      <c r="J39" s="28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 s="24" t="s">
        <v>0</v>
      </c>
      <c r="B40" s="24" t="s">
        <v>251</v>
      </c>
      <c r="C40" s="29">
        <v>312</v>
      </c>
      <c r="D40" s="28"/>
      <c r="E40" s="28"/>
      <c r="F40" s="28"/>
      <c r="G40" s="28"/>
      <c r="H40" s="28"/>
      <c r="I40" s="28"/>
      <c r="J40" s="2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4">
      <c r="A41" s="24" t="s">
        <v>0</v>
      </c>
      <c r="B41" s="24" t="s">
        <v>252</v>
      </c>
      <c r="C41" s="29">
        <v>313</v>
      </c>
      <c r="D41" s="28"/>
      <c r="E41" s="28"/>
      <c r="F41" s="28"/>
      <c r="G41" s="28"/>
      <c r="H41" s="28"/>
      <c r="I41" s="28"/>
      <c r="J41" s="28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">
      <c r="A42" s="24" t="s">
        <v>0</v>
      </c>
      <c r="B42" s="24" t="s">
        <v>253</v>
      </c>
      <c r="C42" s="29">
        <v>314</v>
      </c>
      <c r="D42" s="28"/>
      <c r="E42" s="28"/>
      <c r="F42" s="28"/>
      <c r="G42" s="28"/>
      <c r="H42" s="28"/>
      <c r="I42" s="28"/>
      <c r="J42" s="28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>
      <c r="A43" s="24" t="s">
        <v>0</v>
      </c>
      <c r="B43" s="24" t="s">
        <v>254</v>
      </c>
      <c r="C43" s="29">
        <v>315</v>
      </c>
      <c r="D43" s="28"/>
      <c r="E43" s="28"/>
      <c r="F43" s="28"/>
      <c r="G43" s="28"/>
      <c r="H43" s="28"/>
      <c r="I43" s="28"/>
      <c r="J43" s="28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24" t="s">
        <v>0</v>
      </c>
      <c r="B44" s="24" t="s">
        <v>255</v>
      </c>
      <c r="C44" s="29">
        <v>316</v>
      </c>
      <c r="D44" s="28"/>
      <c r="E44" s="28"/>
      <c r="F44" s="28"/>
      <c r="G44" s="28"/>
      <c r="H44" s="28"/>
      <c r="I44" s="28"/>
      <c r="J44" s="28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 s="24" t="s">
        <v>0</v>
      </c>
      <c r="B45" s="24" t="s">
        <v>256</v>
      </c>
      <c r="C45" s="29">
        <v>317</v>
      </c>
      <c r="D45" s="28"/>
      <c r="E45" s="28"/>
      <c r="F45" s="28"/>
      <c r="G45" s="28"/>
      <c r="H45" s="28"/>
      <c r="I45" s="28"/>
      <c r="J45" s="2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">
      <c r="A46" s="24" t="s">
        <v>0</v>
      </c>
      <c r="B46" s="24" t="s">
        <v>257</v>
      </c>
      <c r="C46" s="29">
        <v>318</v>
      </c>
      <c r="D46" s="28"/>
      <c r="E46" s="28"/>
      <c r="F46" s="28"/>
      <c r="G46" s="28"/>
      <c r="H46" s="28"/>
      <c r="I46" s="28"/>
      <c r="J46" s="28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>
      <c r="A47" s="24" t="s">
        <v>0</v>
      </c>
      <c r="B47" s="24" t="s">
        <v>258</v>
      </c>
      <c r="C47" s="29">
        <v>319</v>
      </c>
      <c r="D47" s="28"/>
      <c r="E47" s="28"/>
      <c r="F47" s="28"/>
      <c r="G47" s="28"/>
      <c r="H47" s="28"/>
      <c r="I47" s="28"/>
      <c r="J47" s="28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4">
      <c r="A48" s="24" t="s">
        <v>0</v>
      </c>
      <c r="B48" s="25" t="s">
        <v>259</v>
      </c>
      <c r="C48" s="19">
        <v>400</v>
      </c>
      <c r="D48" s="28">
        <v>10751303</v>
      </c>
      <c r="E48" s="20"/>
      <c r="F48" s="20"/>
      <c r="G48" s="20"/>
      <c r="H48" s="20">
        <v>-3470271</v>
      </c>
      <c r="I48" s="20"/>
      <c r="J48" s="20">
        <f>D48+H48</f>
        <v>7281032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>
      <c r="A49" s="24" t="s">
        <v>0</v>
      </c>
      <c r="B49" s="24" t="s">
        <v>236</v>
      </c>
      <c r="C49" s="29">
        <v>401</v>
      </c>
      <c r="D49" s="28"/>
      <c r="E49" s="28"/>
      <c r="F49" s="28"/>
      <c r="G49" s="28"/>
      <c r="H49" s="28"/>
      <c r="I49" s="28"/>
      <c r="J49" s="28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>
      <c r="A50" s="24" t="s">
        <v>0</v>
      </c>
      <c r="B50" s="25" t="s">
        <v>260</v>
      </c>
      <c r="C50" s="19">
        <v>500</v>
      </c>
      <c r="D50" s="28">
        <v>10751303</v>
      </c>
      <c r="E50" s="20"/>
      <c r="F50" s="20"/>
      <c r="G50" s="20"/>
      <c r="H50" s="20">
        <f>H48</f>
        <v>-3470271</v>
      </c>
      <c r="I50" s="20"/>
      <c r="J50" s="20">
        <f>J48</f>
        <v>7281032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>
      <c r="A51" s="24" t="s">
        <v>0</v>
      </c>
      <c r="B51" s="25" t="s">
        <v>261</v>
      </c>
      <c r="C51" s="19">
        <v>600</v>
      </c>
      <c r="D51" s="20"/>
      <c r="E51" s="20"/>
      <c r="F51" s="20"/>
      <c r="G51" s="20"/>
      <c r="H51" s="20">
        <f>H52</f>
        <v>-131569</v>
      </c>
      <c r="I51" s="20"/>
      <c r="J51" s="20">
        <f>H51</f>
        <v>-131569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>
      <c r="A52" s="24" t="s">
        <v>0</v>
      </c>
      <c r="B52" s="24" t="s">
        <v>239</v>
      </c>
      <c r="C52" s="29">
        <v>610</v>
      </c>
      <c r="D52" s="28"/>
      <c r="E52" s="28"/>
      <c r="F52" s="28"/>
      <c r="G52" s="28"/>
      <c r="H52" s="28">
        <v>-131569</v>
      </c>
      <c r="I52" s="28"/>
      <c r="J52" s="28">
        <f>H52</f>
        <v>-131569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>
      <c r="A53" s="24" t="s">
        <v>0</v>
      </c>
      <c r="B53" s="24" t="s">
        <v>262</v>
      </c>
      <c r="C53" s="29">
        <v>620</v>
      </c>
      <c r="D53" s="28"/>
      <c r="E53" s="28"/>
      <c r="F53" s="28"/>
      <c r="G53" s="28"/>
      <c r="H53" s="28"/>
      <c r="I53" s="28"/>
      <c r="J53" s="28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>
      <c r="A54" s="24" t="s">
        <v>0</v>
      </c>
      <c r="B54" s="69" t="s">
        <v>113</v>
      </c>
      <c r="C54" s="70"/>
      <c r="D54" s="70"/>
      <c r="E54" s="70"/>
      <c r="F54" s="70"/>
      <c r="G54" s="70"/>
      <c r="H54" s="70"/>
      <c r="I54" s="70"/>
      <c r="J54" s="7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">
      <c r="A55" s="24" t="s">
        <v>0</v>
      </c>
      <c r="B55" s="24" t="s">
        <v>241</v>
      </c>
      <c r="C55" s="29">
        <v>621</v>
      </c>
      <c r="D55" s="28"/>
      <c r="E55" s="28"/>
      <c r="F55" s="28"/>
      <c r="G55" s="28"/>
      <c r="H55" s="28"/>
      <c r="I55" s="28"/>
      <c r="J55" s="28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">
      <c r="A56" s="24" t="s">
        <v>0</v>
      </c>
      <c r="B56" s="24" t="s">
        <v>242</v>
      </c>
      <c r="C56" s="29">
        <v>622</v>
      </c>
      <c r="D56" s="28"/>
      <c r="E56" s="28"/>
      <c r="F56" s="28"/>
      <c r="G56" s="28"/>
      <c r="H56" s="28"/>
      <c r="I56" s="28"/>
      <c r="J56" s="28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6">
      <c r="A57" s="24" t="s">
        <v>0</v>
      </c>
      <c r="B57" s="24" t="s">
        <v>243</v>
      </c>
      <c r="C57" s="29">
        <v>623</v>
      </c>
      <c r="D57" s="28"/>
      <c r="E57" s="28"/>
      <c r="F57" s="28"/>
      <c r="G57" s="28"/>
      <c r="H57" s="28"/>
      <c r="I57" s="28"/>
      <c r="J57" s="2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8">
      <c r="A58" s="24" t="s">
        <v>0</v>
      </c>
      <c r="B58" s="24" t="s">
        <v>116</v>
      </c>
      <c r="C58" s="29">
        <v>624</v>
      </c>
      <c r="D58" s="28"/>
      <c r="E58" s="28"/>
      <c r="F58" s="28"/>
      <c r="G58" s="28"/>
      <c r="H58" s="28"/>
      <c r="I58" s="28"/>
      <c r="J58" s="2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>
      <c r="A59" s="24" t="s">
        <v>0</v>
      </c>
      <c r="B59" s="24" t="s">
        <v>117</v>
      </c>
      <c r="C59" s="29">
        <v>625</v>
      </c>
      <c r="D59" s="28"/>
      <c r="E59" s="28"/>
      <c r="F59" s="28"/>
      <c r="G59" s="28"/>
      <c r="H59" s="28"/>
      <c r="I59" s="28"/>
      <c r="J59" s="28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">
      <c r="A60" s="24" t="s">
        <v>0</v>
      </c>
      <c r="B60" s="24" t="s">
        <v>263</v>
      </c>
      <c r="C60" s="29">
        <v>626</v>
      </c>
      <c r="D60" s="28"/>
      <c r="E60" s="28"/>
      <c r="F60" s="28"/>
      <c r="G60" s="28"/>
      <c r="H60" s="28"/>
      <c r="I60" s="28"/>
      <c r="J60" s="28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">
      <c r="A61" s="24" t="s">
        <v>0</v>
      </c>
      <c r="B61" s="24" t="s">
        <v>244</v>
      </c>
      <c r="C61" s="29">
        <v>627</v>
      </c>
      <c r="D61" s="28"/>
      <c r="E61" s="28"/>
      <c r="F61" s="28"/>
      <c r="G61" s="28"/>
      <c r="H61" s="28"/>
      <c r="I61" s="28"/>
      <c r="J61" s="28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4">
      <c r="A62" s="24" t="s">
        <v>0</v>
      </c>
      <c r="B62" s="24" t="s">
        <v>120</v>
      </c>
      <c r="C62" s="29">
        <v>628</v>
      </c>
      <c r="D62" s="28"/>
      <c r="E62" s="28"/>
      <c r="F62" s="28"/>
      <c r="G62" s="28"/>
      <c r="H62" s="28"/>
      <c r="I62" s="28"/>
      <c r="J62" s="2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4">
      <c r="A63" s="24" t="s">
        <v>0</v>
      </c>
      <c r="B63" s="24" t="s">
        <v>121</v>
      </c>
      <c r="C63" s="29">
        <v>629</v>
      </c>
      <c r="D63" s="28"/>
      <c r="E63" s="28"/>
      <c r="F63" s="28"/>
      <c r="G63" s="28"/>
      <c r="H63" s="28"/>
      <c r="I63" s="28"/>
      <c r="J63" s="28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4">
      <c r="A64" s="24" t="s">
        <v>0</v>
      </c>
      <c r="B64" s="25" t="s">
        <v>264</v>
      </c>
      <c r="C64" s="19">
        <v>700</v>
      </c>
      <c r="D64" s="20"/>
      <c r="E64" s="20"/>
      <c r="F64" s="20"/>
      <c r="G64" s="20"/>
      <c r="H64" s="20"/>
      <c r="I64" s="20"/>
      <c r="J64" s="2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 s="24" t="s">
        <v>0</v>
      </c>
      <c r="B65" s="69" t="s">
        <v>113</v>
      </c>
      <c r="C65" s="70"/>
      <c r="D65" s="70"/>
      <c r="E65" s="70"/>
      <c r="F65" s="70"/>
      <c r="G65" s="70"/>
      <c r="H65" s="70"/>
      <c r="I65" s="70"/>
      <c r="J65" s="71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>
      <c r="A66" s="24" t="s">
        <v>0</v>
      </c>
      <c r="B66" s="24" t="s">
        <v>265</v>
      </c>
      <c r="C66" s="29">
        <v>710</v>
      </c>
      <c r="D66" s="28"/>
      <c r="E66" s="28"/>
      <c r="F66" s="28"/>
      <c r="G66" s="28"/>
      <c r="H66" s="28"/>
      <c r="I66" s="28"/>
      <c r="J66" s="2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>
      <c r="A67" s="24" t="s">
        <v>0</v>
      </c>
      <c r="B67" s="69" t="s">
        <v>113</v>
      </c>
      <c r="C67" s="70"/>
      <c r="D67" s="70"/>
      <c r="E67" s="70"/>
      <c r="F67" s="70"/>
      <c r="G67" s="70"/>
      <c r="H67" s="70"/>
      <c r="I67" s="70"/>
      <c r="J67" s="71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 s="24" t="s">
        <v>0</v>
      </c>
      <c r="B68" s="24" t="s">
        <v>247</v>
      </c>
      <c r="C68" s="29" t="s">
        <v>0</v>
      </c>
      <c r="D68" s="28"/>
      <c r="E68" s="28"/>
      <c r="F68" s="28"/>
      <c r="G68" s="28"/>
      <c r="H68" s="28"/>
      <c r="I68" s="28"/>
      <c r="J68" s="2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4">
      <c r="A69" s="24" t="s">
        <v>0</v>
      </c>
      <c r="B69" s="24" t="s">
        <v>248</v>
      </c>
      <c r="C69" s="29" t="s">
        <v>0</v>
      </c>
      <c r="D69" s="28"/>
      <c r="E69" s="28"/>
      <c r="F69" s="28"/>
      <c r="G69" s="28"/>
      <c r="H69" s="28"/>
      <c r="I69" s="28"/>
      <c r="J69" s="2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4">
      <c r="A70" s="24" t="s">
        <v>0</v>
      </c>
      <c r="B70" s="24" t="s">
        <v>249</v>
      </c>
      <c r="C70" s="29" t="s">
        <v>0</v>
      </c>
      <c r="D70" s="28"/>
      <c r="E70" s="28"/>
      <c r="F70" s="28"/>
      <c r="G70" s="28"/>
      <c r="H70" s="28"/>
      <c r="I70" s="28"/>
      <c r="J70" s="28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>
      <c r="A71" s="24" t="s">
        <v>0</v>
      </c>
      <c r="B71" s="24" t="s">
        <v>250</v>
      </c>
      <c r="C71" s="29">
        <v>711</v>
      </c>
      <c r="D71" s="28"/>
      <c r="E71" s="28"/>
      <c r="F71" s="28"/>
      <c r="G71" s="28"/>
      <c r="H71" s="28"/>
      <c r="I71" s="28"/>
      <c r="J71" s="28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>
      <c r="A72" s="24" t="s">
        <v>0</v>
      </c>
      <c r="B72" s="24" t="s">
        <v>251</v>
      </c>
      <c r="C72" s="29">
        <v>712</v>
      </c>
      <c r="D72" s="28"/>
      <c r="E72" s="28"/>
      <c r="F72" s="28"/>
      <c r="G72" s="28"/>
      <c r="H72" s="28"/>
      <c r="I72" s="28"/>
      <c r="J72" s="28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4">
      <c r="A73" s="24" t="s">
        <v>0</v>
      </c>
      <c r="B73" s="24" t="s">
        <v>266</v>
      </c>
      <c r="C73" s="29">
        <v>713</v>
      </c>
      <c r="D73" s="28"/>
      <c r="E73" s="28"/>
      <c r="F73" s="28"/>
      <c r="G73" s="28"/>
      <c r="H73" s="28"/>
      <c r="I73" s="28"/>
      <c r="J73" s="28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4">
      <c r="A74" s="24" t="s">
        <v>0</v>
      </c>
      <c r="B74" s="24" t="s">
        <v>253</v>
      </c>
      <c r="C74" s="29">
        <v>714</v>
      </c>
      <c r="D74" s="28"/>
      <c r="E74" s="28"/>
      <c r="F74" s="28"/>
      <c r="G74" s="28"/>
      <c r="H74" s="28"/>
      <c r="I74" s="28"/>
      <c r="J74" s="28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>
      <c r="A75" s="24" t="s">
        <v>0</v>
      </c>
      <c r="B75" s="24" t="s">
        <v>254</v>
      </c>
      <c r="C75" s="29">
        <v>715</v>
      </c>
      <c r="D75" s="28"/>
      <c r="E75" s="28"/>
      <c r="F75" s="28"/>
      <c r="G75" s="28"/>
      <c r="H75" s="28"/>
      <c r="I75" s="28"/>
      <c r="J75" s="28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>
      <c r="A76" s="24" t="s">
        <v>0</v>
      </c>
      <c r="B76" s="24" t="s">
        <v>255</v>
      </c>
      <c r="C76" s="29">
        <v>716</v>
      </c>
      <c r="D76" s="28"/>
      <c r="E76" s="28"/>
      <c r="F76" s="28"/>
      <c r="G76" s="28"/>
      <c r="H76" s="28"/>
      <c r="I76" s="28"/>
      <c r="J76" s="28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>
      <c r="A77" s="24" t="s">
        <v>0</v>
      </c>
      <c r="B77" s="24" t="s">
        <v>256</v>
      </c>
      <c r="C77" s="29">
        <v>717</v>
      </c>
      <c r="D77" s="28"/>
      <c r="E77" s="28"/>
      <c r="F77" s="28"/>
      <c r="G77" s="28"/>
      <c r="H77" s="28"/>
      <c r="I77" s="28"/>
      <c r="J77" s="28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4">
      <c r="A78" s="24" t="s">
        <v>0</v>
      </c>
      <c r="B78" s="24" t="s">
        <v>257</v>
      </c>
      <c r="C78" s="29">
        <v>718</v>
      </c>
      <c r="D78" s="28"/>
      <c r="E78" s="28"/>
      <c r="F78" s="28"/>
      <c r="G78" s="28"/>
      <c r="H78" s="28"/>
      <c r="I78" s="28"/>
      <c r="J78" s="2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>
      <c r="A79" s="24" t="s">
        <v>0</v>
      </c>
      <c r="B79" s="24" t="s">
        <v>258</v>
      </c>
      <c r="C79" s="29">
        <v>719</v>
      </c>
      <c r="D79" s="28"/>
      <c r="E79" s="28"/>
      <c r="F79" s="28"/>
      <c r="G79" s="28"/>
      <c r="H79" s="28"/>
      <c r="I79" s="28"/>
      <c r="J79" s="28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4">
      <c r="A80" s="24" t="s">
        <v>0</v>
      </c>
      <c r="B80" s="25" t="s">
        <v>269</v>
      </c>
      <c r="C80" s="19">
        <v>800</v>
      </c>
      <c r="D80" s="28">
        <v>10751303</v>
      </c>
      <c r="E80" s="20"/>
      <c r="F80" s="20"/>
      <c r="G80" s="20"/>
      <c r="H80" s="20">
        <v>-3601840</v>
      </c>
      <c r="I80" s="20"/>
      <c r="J80" s="20">
        <f>D80+H80</f>
        <v>7149463</v>
      </c>
      <c r="M80" s="30">
        <f>J80-'BS'!E102</f>
        <v>-1</v>
      </c>
      <c r="O80" s="3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ht="15">
      <c r="B81" s="21" t="s">
        <v>0</v>
      </c>
      <c r="C81" s="21" t="s">
        <v>0</v>
      </c>
      <c r="D81" s="21" t="s">
        <v>0</v>
      </c>
      <c r="E81" s="21" t="s">
        <v>0</v>
      </c>
      <c r="F81" s="21" t="s">
        <v>0</v>
      </c>
      <c r="G81" s="21" t="s">
        <v>0</v>
      </c>
      <c r="H81" s="21" t="s">
        <v>0</v>
      </c>
      <c r="I81" s="21" t="s">
        <v>0</v>
      </c>
      <c r="J81" s="21" t="s">
        <v>0</v>
      </c>
      <c r="K81" s="2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ht="15">
      <c r="B82" s="21" t="s">
        <v>0</v>
      </c>
      <c r="C82" s="21" t="s">
        <v>0</v>
      </c>
      <c r="D82" s="21" t="s">
        <v>0</v>
      </c>
      <c r="E82" s="21" t="s">
        <v>0</v>
      </c>
      <c r="F82" s="21" t="s">
        <v>0</v>
      </c>
      <c r="G82" s="21" t="s">
        <v>0</v>
      </c>
      <c r="H82" s="21" t="s">
        <v>0</v>
      </c>
      <c r="I82" s="21" t="s">
        <v>0</v>
      </c>
      <c r="J82" s="21" t="s">
        <v>0</v>
      </c>
      <c r="K82" s="21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ht="15">
      <c r="B83" s="52" t="s">
        <v>278</v>
      </c>
      <c r="C83" s="15" t="s">
        <v>0</v>
      </c>
      <c r="D83" s="31" t="s">
        <v>0</v>
      </c>
      <c r="E83" s="21" t="s">
        <v>0</v>
      </c>
      <c r="F83" s="36"/>
      <c r="G83" s="21" t="s">
        <v>0</v>
      </c>
      <c r="H83" s="21" t="s">
        <v>0</v>
      </c>
      <c r="I83" s="21" t="s">
        <v>0</v>
      </c>
      <c r="J83" s="21" t="s">
        <v>0</v>
      </c>
      <c r="K83" s="21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ht="15">
      <c r="B84" s="15" t="s">
        <v>79</v>
      </c>
      <c r="C84" s="15" t="s">
        <v>0</v>
      </c>
      <c r="D84" s="33" t="s">
        <v>80</v>
      </c>
      <c r="E84" s="21" t="s">
        <v>0</v>
      </c>
      <c r="F84" s="37"/>
      <c r="G84" s="21" t="s">
        <v>0</v>
      </c>
      <c r="H84" s="21" t="s">
        <v>0</v>
      </c>
      <c r="I84" s="21" t="s">
        <v>0</v>
      </c>
      <c r="J84" s="21" t="s">
        <v>0</v>
      </c>
      <c r="K84" s="21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ht="15">
      <c r="B85" s="59" t="s">
        <v>279</v>
      </c>
      <c r="C85" s="59"/>
      <c r="D85" s="31" t="s">
        <v>0</v>
      </c>
      <c r="E85" s="21" t="s">
        <v>0</v>
      </c>
      <c r="F85" s="36"/>
      <c r="G85" s="21" t="s">
        <v>0</v>
      </c>
      <c r="H85" s="21" t="s">
        <v>0</v>
      </c>
      <c r="I85" s="21" t="s">
        <v>0</v>
      </c>
      <c r="J85" s="21" t="s">
        <v>0</v>
      </c>
      <c r="K85" s="21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ht="15">
      <c r="B86" s="38" t="s">
        <v>267</v>
      </c>
      <c r="C86" s="39"/>
      <c r="D86" s="33" t="s">
        <v>80</v>
      </c>
      <c r="E86" s="21" t="s">
        <v>0</v>
      </c>
      <c r="F86" s="37"/>
      <c r="G86" s="21" t="s">
        <v>0</v>
      </c>
      <c r="H86" s="21" t="s">
        <v>0</v>
      </c>
      <c r="I86" s="21" t="s">
        <v>0</v>
      </c>
      <c r="J86" s="21" t="s">
        <v>0</v>
      </c>
      <c r="K86" s="21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ht="15">
      <c r="B87" s="21" t="s">
        <v>82</v>
      </c>
      <c r="C87" s="21" t="s">
        <v>0</v>
      </c>
      <c r="D87" s="21" t="s">
        <v>0</v>
      </c>
      <c r="E87" s="21" t="s">
        <v>0</v>
      </c>
      <c r="F87" s="21" t="s">
        <v>0</v>
      </c>
      <c r="G87" s="21" t="s">
        <v>0</v>
      </c>
      <c r="H87" s="21" t="s">
        <v>0</v>
      </c>
      <c r="I87" s="21" t="s">
        <v>0</v>
      </c>
      <c r="J87" s="21" t="s">
        <v>0</v>
      </c>
      <c r="K87" s="21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</sheetData>
  <sheetProtection/>
  <mergeCells count="20">
    <mergeCell ref="H1:J1"/>
    <mergeCell ref="H2:J2"/>
    <mergeCell ref="H3:J3"/>
    <mergeCell ref="H4:J4"/>
    <mergeCell ref="B7:J7"/>
    <mergeCell ref="B8:J8"/>
    <mergeCell ref="B9:J9"/>
    <mergeCell ref="B10:J10"/>
    <mergeCell ref="B12:B13"/>
    <mergeCell ref="C12:C13"/>
    <mergeCell ref="D12:H12"/>
    <mergeCell ref="I12:I13"/>
    <mergeCell ref="J12:J13"/>
    <mergeCell ref="B85:C85"/>
    <mergeCell ref="B22:J22"/>
    <mergeCell ref="B33:J33"/>
    <mergeCell ref="B35:J35"/>
    <mergeCell ref="B54:J54"/>
    <mergeCell ref="B65:J65"/>
    <mergeCell ref="B67:J67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Evdokimova</dc:creator>
  <cp:keywords/>
  <dc:description/>
  <cp:lastModifiedBy>Zhanar Shynybekova</cp:lastModifiedBy>
  <cp:lastPrinted>2020-05-27T10:45:51Z</cp:lastPrinted>
  <dcterms:created xsi:type="dcterms:W3CDTF">2019-04-26T10:13:50Z</dcterms:created>
  <dcterms:modified xsi:type="dcterms:W3CDTF">2021-05-26T15:13:48Z</dcterms:modified>
  <cp:category/>
  <cp:version/>
  <cp:contentType/>
  <cp:contentStatus/>
</cp:coreProperties>
</file>