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3"/>
  </bookViews>
  <sheets>
    <sheet name="Баланс" sheetId="1" r:id="rId1"/>
    <sheet name="ОПИУ" sheetId="2" r:id="rId2"/>
    <sheet name="ДДС" sheetId="3" r:id="rId3"/>
    <sheet name="Капитал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<sst xmlns="http://schemas.openxmlformats.org/spreadsheetml/2006/main" count="202" uniqueCount="142">
  <si>
    <t>АО "Шубарколь Премиум"</t>
  </si>
  <si>
    <t>Наименование</t>
  </si>
  <si>
    <t>Вид деятельности</t>
  </si>
  <si>
    <t>Добыча каменного угля открытым способом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</si>
  <si>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</si>
  <si>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</si>
  <si>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Республика Казахстан, Карагандинская область, г.Караганда, проспект Бухар Жырау, строение 49/6, БИН: 130440022185</t>
  </si>
  <si>
    <t>Показатели</t>
  </si>
  <si>
    <t>Запасы</t>
  </si>
  <si>
    <t>Текущие налоговые активы</t>
  </si>
  <si>
    <t>Прочие краткосрочные активы</t>
  </si>
  <si>
    <t>Основные средства</t>
  </si>
  <si>
    <t>Нематериальные активы</t>
  </si>
  <si>
    <t>Прочие долгосрочные активы</t>
  </si>
  <si>
    <t>Краткосрочные оценочные обязательства</t>
  </si>
  <si>
    <t>Прочие краткосрочные обязательства</t>
  </si>
  <si>
    <t>Долгосрочные оценочные обязательства</t>
  </si>
  <si>
    <t>Прочие долгосрочные обязательства</t>
  </si>
  <si>
    <t>Уставный капитал</t>
  </si>
  <si>
    <t>Доходы от финансирования</t>
  </si>
  <si>
    <t>Прочие доходы</t>
  </si>
  <si>
    <t>Прочие расходы</t>
  </si>
  <si>
    <t>Расходы по корпоративному подоходному налогу</t>
  </si>
  <si>
    <t>ОТЧЕТ О ДВИЖЕНИИ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</si>
  <si>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</si>
  <si>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</si>
  <si>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Итого капитал</t>
  </si>
  <si>
    <t>Нераспределенная прибыль</t>
  </si>
  <si>
    <t>Активы</t>
  </si>
  <si>
    <t>ОТЧЕТ О ФИНАНСОВОМ ПОЛОЖЕНИИ</t>
  </si>
  <si>
    <t>Примечание</t>
  </si>
  <si>
    <t>Краткосрочные активы</t>
  </si>
  <si>
    <t>Денежные средства и их эквиваленты</t>
  </si>
  <si>
    <t>Торговая и другая дебиторская задолженность</t>
  </si>
  <si>
    <t>Актив по вскрышным работам</t>
  </si>
  <si>
    <t>Предоплата по подоходному налогу</t>
  </si>
  <si>
    <t>Итого краткосрочные активы</t>
  </si>
  <si>
    <t>Долгосрочные активы</t>
  </si>
  <si>
    <t>Горнорудные активы</t>
  </si>
  <si>
    <t>Незавершенное строительство</t>
  </si>
  <si>
    <t>Финансовые активы, имеющиеся в наличии для продажи</t>
  </si>
  <si>
    <t>Активы по разведке и оценке</t>
  </si>
  <si>
    <t>Итого долгосрочные активы</t>
  </si>
  <si>
    <t>Всего активы</t>
  </si>
  <si>
    <t>Капитал и обязательства</t>
  </si>
  <si>
    <t>Текущие обязательства</t>
  </si>
  <si>
    <t>Торговая  и другая кредиторская задолженность</t>
  </si>
  <si>
    <t>Текущие займы и вознаграждения</t>
  </si>
  <si>
    <t>Текущие налоговые обязательства</t>
  </si>
  <si>
    <t>Обязательства по другим обязательным платежам</t>
  </si>
  <si>
    <t>Итого текущие обязательства</t>
  </si>
  <si>
    <t>Долгосрочные обязательства</t>
  </si>
  <si>
    <t>Торговая кредиторская задолженность</t>
  </si>
  <si>
    <t>Долгосрочные займы и вознаграждения</t>
  </si>
  <si>
    <t>Итого долгосрочные обязательства</t>
  </si>
  <si>
    <t>Итого обязательства</t>
  </si>
  <si>
    <t xml:space="preserve">Капитал </t>
  </si>
  <si>
    <t>Дополнительный изъятый капитал</t>
  </si>
  <si>
    <t>Непокрытый убыток</t>
  </si>
  <si>
    <t>Всего капитал и обязательства</t>
  </si>
  <si>
    <t>Балансовая стоимость 1 акции, тенге</t>
  </si>
  <si>
    <t>Отчет составлен в соответствии с требованиями к содержанию и раскрытию информации МСФО  для предприятий</t>
  </si>
  <si>
    <t>ОТЧЕТ О ПРИБЫЛЯХ И УБЫТКАХ И ПРОЧЕМ  СОВОКУПНОМ ДОХОДЕ</t>
  </si>
  <si>
    <t>Выручка</t>
  </si>
  <si>
    <t>Себестоимость продаж</t>
  </si>
  <si>
    <t xml:space="preserve">Валовая прибыль </t>
  </si>
  <si>
    <t>Общие и административные расходы</t>
  </si>
  <si>
    <t>Расходы по реализации</t>
  </si>
  <si>
    <t>Прибыль (убыток) от операционной деятельности</t>
  </si>
  <si>
    <t>Финансовые доходы</t>
  </si>
  <si>
    <t>Финансовые расходы</t>
  </si>
  <si>
    <t>Прибыль (убыток) до налогообложения</t>
  </si>
  <si>
    <t>Итоговая прибыль (убыток) за год</t>
  </si>
  <si>
    <t>Прочий совокупный доход (убыток)</t>
  </si>
  <si>
    <t>Совокупная прибыль (убыток) за год</t>
  </si>
  <si>
    <t>1. Движение денежных средств от операционной деятельности</t>
  </si>
  <si>
    <t>Прибыль до налогообложения</t>
  </si>
  <si>
    <t>Корректировки:</t>
  </si>
  <si>
    <t>Амортизация основных средств</t>
  </si>
  <si>
    <t>Резерв по неиспользованным отпускам</t>
  </si>
  <si>
    <t>Нереализованная курсовая разница</t>
  </si>
  <si>
    <t>Расходы по финансированию</t>
  </si>
  <si>
    <t>Денежные средства отоперационной деятельности до изменений в оборотном капитале</t>
  </si>
  <si>
    <t>Изменение торговой и прочей дебиторской задолженности</t>
  </si>
  <si>
    <t>авансы</t>
  </si>
  <si>
    <t>Изменение текущих налоговых активов</t>
  </si>
  <si>
    <t>Изменение запасов</t>
  </si>
  <si>
    <t>Изменение прочих краткосрочных активов</t>
  </si>
  <si>
    <t>Изменение торговой и прочей кредторской задолженности</t>
  </si>
  <si>
    <t>долгосрочный НДС</t>
  </si>
  <si>
    <t>Изменение обязательств по налогам и другим обязательным платежам</t>
  </si>
  <si>
    <t>прочие платежи</t>
  </si>
  <si>
    <t>Чистая сумма денежных средств, полученная от операционной деятельности до уплаты подоходного налога</t>
  </si>
  <si>
    <t>Уплаченный подоходный налог</t>
  </si>
  <si>
    <t>Вознаграждения полученные</t>
  </si>
  <si>
    <t>Чистая сумма денежных средств, полученная от операционной деятельности</t>
  </si>
  <si>
    <t>2. Движение денежных средств от инвестиционной  деятельности</t>
  </si>
  <si>
    <t>2.1 Поступление денежных средств всего, в том числе:</t>
  </si>
  <si>
    <t>Возврат депозита</t>
  </si>
  <si>
    <t>2.2 Выбытие денежных средств всего, в том числе:</t>
  </si>
  <si>
    <t>Приобретение основных средств, горнорудных и других долгосрочных активов</t>
  </si>
  <si>
    <t>Приобретение нематериальных активов</t>
  </si>
  <si>
    <t>Авансы, выплаченные под долгосрочные активы</t>
  </si>
  <si>
    <t>Размещение депозита</t>
  </si>
  <si>
    <t>Погашение обязательств по контракту на недропользование, перечисление на специальный счет по ликвидационному фонду</t>
  </si>
  <si>
    <t>Чистая сумма денежных средств, полученная от инвестиционной деятельности</t>
  </si>
  <si>
    <t>3. Движение денежных средств от финансовой  деятельности</t>
  </si>
  <si>
    <t>3.1 Поступление денежных средств всего, в том числе:</t>
  </si>
  <si>
    <t>Получение займов</t>
  </si>
  <si>
    <t>Вклады участников</t>
  </si>
  <si>
    <t>3.2 Выбытие денежных средств всего, в том числе:</t>
  </si>
  <si>
    <t>Погашение займов и вознаграждений</t>
  </si>
  <si>
    <t>Прочие выплаты</t>
  </si>
  <si>
    <t>Чистая сумма денежных средств, полученная от финансовой деятельности</t>
  </si>
  <si>
    <t>Чистое увеличение (уменьшение) денежных средств</t>
  </si>
  <si>
    <t>Влияние курсовой разницы на денежные средства и их эквиваленты</t>
  </si>
  <si>
    <t>прочие долгосрочные обязательство</t>
  </si>
  <si>
    <t>прочие краткосрочные обязательства</t>
  </si>
  <si>
    <t>ПРОМЕЖУТОЧНЫЙ СОКРАЩЕННЫЙ ОТЧЕТ ОБ ИЗМЕНЕНИЯХ В КАПИТАЛЕ</t>
  </si>
  <si>
    <t>Изъятый капитал</t>
  </si>
  <si>
    <t>Итого</t>
  </si>
  <si>
    <t>Прибыль и совокупный доход за год</t>
  </si>
  <si>
    <t>Сальдо на 01.01.2018 г.</t>
  </si>
  <si>
    <t>                            (фамилия, имя, отчество (при его наличии)       (подпись)</t>
  </si>
  <si>
    <t>                               (фамилия, имя, отчество (при его наличии)    (подпись)</t>
  </si>
  <si>
    <t>Место печати</t>
  </si>
  <si>
    <t xml:space="preserve">Индексация полученного займа </t>
  </si>
  <si>
    <t>Прибыль и совокупный доход за квартал</t>
  </si>
  <si>
    <t>Сальдо на 01.01.2019 г.</t>
  </si>
  <si>
    <t>На 31.12.2018 г.</t>
  </si>
  <si>
    <t>-</t>
  </si>
  <si>
    <t>Долгосрочные активы, предназначенные для продажи</t>
  </si>
  <si>
    <t>Главный бухгалтер Игибаев Бауржан Галымович</t>
  </si>
  <si>
    <t>Руководитель          Салиев Аймурат Саматович</t>
  </si>
  <si>
    <t>за девять месяцев, закончившийся 30.09.2019 г.</t>
  </si>
  <si>
    <t>за девять месяцев, закончившийся 30.09.2019 г.  (косвенный метод)</t>
  </si>
  <si>
    <t>9 мес. 2019 г.</t>
  </si>
  <si>
    <t xml:space="preserve">9 мес. 2018 г. </t>
  </si>
  <si>
    <t>На 30.09.2019 г.</t>
  </si>
  <si>
    <t xml:space="preserve">Сальдо на 30.09.2018 г. </t>
  </si>
  <si>
    <t>Операции с собственниками по формированию уставного капитала (Примечание 24)</t>
  </si>
  <si>
    <t>Сальдо на 30.09.2019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</si>
</sst>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\ hh:mm"/>
    <numFmt numFmtId="173" formatCode="0.000"/>
    <numFmt numFmtId="174" formatCode="00"/>
    <numFmt numFmtId="175" formatCode="#,##0,"/>
    <numFmt numFmtId="176" formatCode="[=0]&quot;-&quot;;General"/>
    <numFmt numFmtId="177" formatCode="000"/>
    <numFmt numFmtId="178" formatCode="[=-327337679.89]&quot;(327 338)&quot;;General"/>
    <numFmt numFmtId="179" formatCode="[=-10054251703.4]&quot;(10 054 252)&quot;;General"/>
    <numFmt numFmtId="180" formatCode="[=-2549464389.07]&quot;(2 549 464)&quot;;General"/>
    <numFmt numFmtId="181" formatCode="[=-388565577.53]&quot;(388 566)&quot;;General"/>
    <numFmt numFmtId="182" formatCode="[=-3303342645.52]&quot;(3 303 343)&quot;;General"/>
    <numFmt numFmtId="183" formatCode="[=-1027401814.54]&quot;(1 027 402)&quot;;General"/>
    <numFmt numFmtId="184" formatCode="[=-987401814.54]&quot;(987 402)&quot;;General"/>
    <numFmt numFmtId="185" formatCode="0.0000"/>
    <numFmt numFmtId="186" formatCode="_(* #,##0_);_(* \(#,##0\);_(* &quot;-&quot;_);_(@_)"/>
    <numFmt numFmtId="187" formatCode="_-* #,##0\ _₽_-;\-* #,##0\ _₽_-;_-* &quot;-&quot;??\ _₽_-;_-@_-"/>
  </numFmts>
  <fonts count="6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Arial"/>
      <family val="2"/>
    </font>
    <font>
      <sz val="6"/>
      <name val="Times New Roman"/>
      <family val="1"/>
    </font>
    <font>
      <sz val="9"/>
      <name val="Times New Roman"/>
      <family val="1"/>
    </font>
    <font>
      <sz val="10"/>
      <color indexed="52"/>
      <name val="Times New Roman"/>
      <family val="1"/>
    </font>
    <font>
      <i/>
      <sz val="10"/>
      <name val="Times New Roman"/>
      <family val="1"/>
    </font>
    <font>
      <i/>
      <sz val="10"/>
      <color indexed="5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B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top"/>
      <protection/>
    </xf>
    <xf numFmtId="0" fontId="1" fillId="0" borderId="0">
      <alignment horizontal="left"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54" fillId="32" borderId="0" applyNumberFormat="0" applyBorder="0" applyAlignment="0" applyProtection="0"/>
  </cellStyleXfs>
  <cellXfs count="86">
    <xf numFmtId="0" fontId="0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14" fontId="55" fillId="0" borderId="0" xfId="54" applyNumberFormat="1" applyFont="1" applyFill="1" applyAlignment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5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wrapText="1"/>
    </xf>
    <xf numFmtId="186" fontId="4" fillId="0" borderId="10" xfId="0" applyNumberFormat="1" applyFont="1" applyFill="1" applyBorder="1" applyAlignment="1">
      <alignment horizontal="right" wrapText="1"/>
    </xf>
    <xf numFmtId="186" fontId="5" fillId="0" borderId="10" xfId="0" applyNumberFormat="1" applyFont="1" applyFill="1" applyBorder="1" applyAlignment="1">
      <alignment horizontal="right" wrapText="1"/>
    </xf>
    <xf numFmtId="187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0" xfId="55" applyFont="1" applyFill="1" applyBorder="1">
      <alignment horizontal="left"/>
      <protection/>
    </xf>
    <xf numFmtId="3" fontId="56" fillId="0" borderId="0" xfId="53" applyNumberFormat="1" applyFont="1">
      <alignment/>
      <protection/>
    </xf>
    <xf numFmtId="0" fontId="4" fillId="0" borderId="0" xfId="0" applyNumberFormat="1" applyFont="1" applyFill="1" applyBorder="1" applyAlignment="1">
      <alignment/>
    </xf>
    <xf numFmtId="0" fontId="8" fillId="0" borderId="0" xfId="0" applyFont="1" applyAlignment="1">
      <alignment vertical="center" wrapText="1"/>
    </xf>
    <xf numFmtId="0" fontId="5" fillId="0" borderId="10" xfId="53" applyFont="1" applyFill="1" applyBorder="1" applyAlignment="1">
      <alignment wrapText="1"/>
      <protection/>
    </xf>
    <xf numFmtId="3" fontId="5" fillId="0" borderId="10" xfId="53" applyNumberFormat="1" applyFont="1" applyFill="1" applyBorder="1" applyAlignment="1">
      <alignment horizontal="right" wrapText="1"/>
      <protection/>
    </xf>
    <xf numFmtId="0" fontId="4" fillId="0" borderId="10" xfId="53" applyFont="1" applyFill="1" applyBorder="1" applyAlignment="1">
      <alignment wrapText="1"/>
      <protection/>
    </xf>
    <xf numFmtId="186" fontId="4" fillId="0" borderId="10" xfId="53" applyNumberFormat="1" applyFont="1" applyFill="1" applyBorder="1" applyAlignment="1">
      <alignment horizontal="right" wrapText="1"/>
      <protection/>
    </xf>
    <xf numFmtId="186" fontId="5" fillId="0" borderId="10" xfId="53" applyNumberFormat="1" applyFont="1" applyFill="1" applyBorder="1" applyAlignment="1">
      <alignment horizontal="right" wrapText="1"/>
      <protection/>
    </xf>
    <xf numFmtId="3" fontId="4" fillId="0" borderId="10" xfId="53" applyNumberFormat="1" applyFont="1" applyFill="1" applyBorder="1" applyAlignment="1">
      <alignment horizontal="right" wrapText="1"/>
      <protection/>
    </xf>
    <xf numFmtId="0" fontId="57" fillId="0" borderId="10" xfId="53" applyFont="1" applyFill="1" applyBorder="1" applyAlignment="1">
      <alignment wrapText="1"/>
      <protection/>
    </xf>
    <xf numFmtId="3" fontId="57" fillId="0" borderId="10" xfId="53" applyNumberFormat="1" applyFont="1" applyFill="1" applyBorder="1" applyAlignment="1">
      <alignment horizontal="right" wrapText="1"/>
      <protection/>
    </xf>
    <xf numFmtId="0" fontId="55" fillId="0" borderId="10" xfId="53" applyFont="1" applyFill="1" applyBorder="1" applyAlignment="1">
      <alignment wrapText="1"/>
      <protection/>
    </xf>
    <xf numFmtId="186" fontId="55" fillId="0" borderId="10" xfId="53" applyNumberFormat="1" applyFont="1" applyFill="1" applyBorder="1" applyAlignment="1">
      <alignment horizontal="right" wrapText="1"/>
      <protection/>
    </xf>
    <xf numFmtId="186" fontId="57" fillId="0" borderId="10" xfId="53" applyNumberFormat="1" applyFont="1" applyFill="1" applyBorder="1" applyAlignment="1">
      <alignment horizontal="right" wrapText="1"/>
      <protection/>
    </xf>
    <xf numFmtId="186" fontId="57" fillId="33" borderId="10" xfId="53" applyNumberFormat="1" applyFont="1" applyFill="1" applyBorder="1" applyAlignment="1">
      <alignment horizontal="right" wrapText="1"/>
      <protection/>
    </xf>
    <xf numFmtId="3" fontId="57" fillId="33" borderId="10" xfId="53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0" xfId="55" applyFont="1" applyFill="1" applyBorder="1" applyAlignment="1">
      <alignment/>
      <protection/>
    </xf>
    <xf numFmtId="0" fontId="5" fillId="0" borderId="10" xfId="53" applyFont="1" applyBorder="1" applyAlignment="1">
      <alignment wrapText="1"/>
      <protection/>
    </xf>
    <xf numFmtId="0" fontId="58" fillId="0" borderId="0" xfId="53" applyFont="1" applyAlignment="1">
      <alignment/>
      <protection/>
    </xf>
    <xf numFmtId="0" fontId="9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86" fontId="5" fillId="0" borderId="10" xfId="0" applyNumberFormat="1" applyFont="1" applyBorder="1" applyAlignment="1">
      <alignment horizontal="right"/>
    </xf>
    <xf numFmtId="186" fontId="4" fillId="0" borderId="10" xfId="0" applyNumberFormat="1" applyFont="1" applyBorder="1" applyAlignment="1">
      <alignment horizontal="right"/>
    </xf>
    <xf numFmtId="186" fontId="4" fillId="0" borderId="10" xfId="0" applyNumberFormat="1" applyFont="1" applyFill="1" applyBorder="1" applyAlignment="1">
      <alignment horizontal="right"/>
    </xf>
    <xf numFmtId="186" fontId="4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186" fontId="56" fillId="0" borderId="0" xfId="55" applyNumberFormat="1" applyFont="1" applyFill="1" applyBorder="1">
      <alignment horizontal="left"/>
      <protection/>
    </xf>
    <xf numFmtId="3" fontId="58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Alignment="1">
      <alignment vertical="top"/>
    </xf>
    <xf numFmtId="0" fontId="59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left" vertical="center"/>
    </xf>
    <xf numFmtId="186" fontId="5" fillId="33" borderId="10" xfId="0" applyNumberFormat="1" applyFont="1" applyFill="1" applyBorder="1" applyAlignment="1">
      <alignment horizontal="right"/>
    </xf>
    <xf numFmtId="186" fontId="55" fillId="0" borderId="0" xfId="0" applyNumberFormat="1" applyFont="1" applyFill="1" applyBorder="1" applyAlignment="1">
      <alignment horizontal="right" vertical="center" wrapText="1"/>
    </xf>
    <xf numFmtId="186" fontId="55" fillId="0" borderId="11" xfId="0" applyNumberFormat="1" applyFont="1" applyFill="1" applyBorder="1" applyAlignment="1">
      <alignment horizontal="right" vertical="center" wrapText="1"/>
    </xf>
    <xf numFmtId="0" fontId="59" fillId="0" borderId="12" xfId="0" applyFont="1" applyBorder="1" applyAlignment="1">
      <alignment vertical="top"/>
    </xf>
    <xf numFmtId="0" fontId="5" fillId="0" borderId="0" xfId="0" applyFont="1" applyFill="1" applyAlignment="1">
      <alignment horizontal="center"/>
    </xf>
    <xf numFmtId="1" fontId="8" fillId="34" borderId="13" xfId="0" applyNumberFormat="1" applyFont="1" applyFill="1" applyBorder="1" applyAlignment="1">
      <alignment horizontal="left" vertical="center"/>
    </xf>
    <xf numFmtId="0" fontId="8" fillId="34" borderId="14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8" fillId="34" borderId="15" xfId="0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5" fillId="0" borderId="0" xfId="55" applyFont="1" applyFill="1" applyBorder="1" applyAlignment="1">
      <alignment horizontal="center"/>
      <protection/>
    </xf>
    <xf numFmtId="0" fontId="8" fillId="34" borderId="16" xfId="0" applyFont="1" applyFill="1" applyBorder="1" applyAlignment="1">
      <alignment horizontal="left" vertical="top" wrapText="1"/>
    </xf>
    <xf numFmtId="0" fontId="60" fillId="0" borderId="0" xfId="0" applyFont="1" applyFill="1" applyAlignment="1">
      <alignment horizontal="center" wrapText="1"/>
    </xf>
    <xf numFmtId="0" fontId="8" fillId="34" borderId="12" xfId="0" applyFont="1" applyFill="1" applyBorder="1" applyAlignment="1">
      <alignment horizontal="left" vertical="top" wrapText="1"/>
    </xf>
    <xf numFmtId="0" fontId="8" fillId="34" borderId="16" xfId="0" applyFont="1" applyFill="1" applyBorder="1" applyAlignment="1">
      <alignment horizontal="left" vertical="center"/>
    </xf>
    <xf numFmtId="1" fontId="8" fillId="34" borderId="16" xfId="0" applyNumberFormat="1" applyFont="1" applyFill="1" applyBorder="1" applyAlignment="1">
      <alignment horizontal="lef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9" xfId="53"/>
    <cellStyle name="Обычный 9" xfId="54"/>
    <cellStyle name="Обычный_Копия ОДДС_РГП АММТП_24.03.1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_2018_3%20&#1084;&#1077;&#10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%20&#1084;&#1077;&#1089;%20&#1092;&#1086;\1_2019_9%20&#1084;&#1077;&#1089;_10.05.19%20v1%20-&#1086;&#1082;&#1086;&#1085;&#1095;&#1072;&#1090;&#1077;&#1083;&#1100;&#1085;&#1099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В"/>
      <sheetName val="ОСВ(2)"/>
      <sheetName val="Пробный баланс"/>
      <sheetName val="ФО+Кор-ки"/>
      <sheetName val="F1"/>
      <sheetName val="F2"/>
      <sheetName val="F3(1)"/>
      <sheetName val="F3"/>
      <sheetName val="F4"/>
      <sheetName val="5"/>
      <sheetName val="6"/>
      <sheetName val="7"/>
      <sheetName val="8"/>
      <sheetName val="налоги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8 (2)"/>
      <sheetName val="18 (3)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6"/>
    </sheetNames>
    <sheetDataSet>
      <sheetData sheetId="0">
        <row r="62">
          <cell r="H62">
            <v>0</v>
          </cell>
        </row>
        <row r="64">
          <cell r="C6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СВ"/>
      <sheetName val="ОСВ(2)"/>
      <sheetName val="Пробный баланс"/>
      <sheetName val="ФО+Кор-ки"/>
      <sheetName val="TS"/>
      <sheetName val="F1"/>
      <sheetName val="F2"/>
      <sheetName val="F3(1)"/>
      <sheetName val="F4"/>
      <sheetName val="5"/>
      <sheetName val="6"/>
      <sheetName val="7"/>
      <sheetName val="8"/>
      <sheetName val="налоги"/>
      <sheetName val="9"/>
      <sheetName val="10"/>
      <sheetName val="11"/>
      <sheetName val="12"/>
      <sheetName val="13"/>
      <sheetName val="14"/>
      <sheetName val="16"/>
      <sheetName val="17"/>
      <sheetName val="18"/>
      <sheetName val="18 (2)"/>
      <sheetName val="18 (3)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45.8515625" style="26" customWidth="1"/>
    <col min="2" max="2" width="12.140625" style="0" customWidth="1"/>
    <col min="3" max="3" width="17.421875" style="0" customWidth="1"/>
    <col min="4" max="4" width="14.28125" style="0" bestFit="1" customWidth="1"/>
  </cols>
  <sheetData>
    <row r="1" spans="1:4" ht="27" customHeight="1">
      <c r="A1" s="1"/>
      <c r="B1" s="1"/>
      <c r="C1" s="76" t="s">
        <v>61</v>
      </c>
      <c r="D1" s="76"/>
    </row>
    <row r="2" spans="1:4" ht="12.75" customHeight="1">
      <c r="A2" s="68" t="s">
        <v>1</v>
      </c>
      <c r="B2" s="77" t="s">
        <v>0</v>
      </c>
      <c r="C2" s="77"/>
      <c r="D2" s="77"/>
    </row>
    <row r="3" spans="1:4" ht="12.75">
      <c r="A3" s="68" t="s">
        <v>2</v>
      </c>
      <c r="B3" s="78" t="s">
        <v>3</v>
      </c>
      <c r="C3" s="78"/>
      <c r="D3" s="78"/>
    </row>
    <row r="4" spans="1:4" ht="12.75">
      <c r="A4" s="68" t="s">
        <v>4</v>
      </c>
      <c r="B4" s="74">
        <v>333</v>
      </c>
      <c r="C4" s="74"/>
      <c r="D4" s="74"/>
    </row>
    <row r="5" spans="1:4" ht="24" customHeight="1">
      <c r="A5" s="33" t="s">
        <v>5</v>
      </c>
      <c r="B5" s="75" t="s">
        <v>6</v>
      </c>
      <c r="C5" s="75"/>
      <c r="D5" s="75"/>
    </row>
    <row r="6" spans="1:4" ht="12.75">
      <c r="A6" s="27"/>
      <c r="B6" s="27"/>
      <c r="C6" s="27"/>
      <c r="D6" s="27"/>
    </row>
    <row r="7" spans="1:4" ht="12.75">
      <c r="A7" s="73" t="s">
        <v>29</v>
      </c>
      <c r="B7" s="73"/>
      <c r="C7" s="73"/>
      <c r="D7" s="73"/>
    </row>
    <row r="8" spans="1:4" ht="12.75">
      <c r="A8" s="73" t="s">
        <v>134</v>
      </c>
      <c r="B8" s="73"/>
      <c r="C8" s="73"/>
      <c r="D8" s="73"/>
    </row>
    <row r="9" spans="1:4" ht="12.75">
      <c r="A9" s="22"/>
      <c r="B9" s="3"/>
      <c r="C9" s="3"/>
      <c r="D9" s="3"/>
    </row>
    <row r="10" spans="1:4" ht="12.75">
      <c r="A10" s="11" t="s">
        <v>7</v>
      </c>
      <c r="B10" s="11" t="s">
        <v>30</v>
      </c>
      <c r="C10" s="11" t="s">
        <v>138</v>
      </c>
      <c r="D10" s="11" t="s">
        <v>129</v>
      </c>
    </row>
    <row r="11" spans="1:4" ht="12.75">
      <c r="A11" s="8" t="s">
        <v>28</v>
      </c>
      <c r="B11" s="12"/>
      <c r="C11" s="13"/>
      <c r="D11" s="13"/>
    </row>
    <row r="12" spans="1:4" ht="12.75">
      <c r="A12" s="23" t="s">
        <v>31</v>
      </c>
      <c r="B12" s="12"/>
      <c r="C12" s="14"/>
      <c r="D12" s="15"/>
    </row>
    <row r="13" spans="1:4" ht="12.75">
      <c r="A13" s="24" t="s">
        <v>32</v>
      </c>
      <c r="B13" s="12">
        <v>5</v>
      </c>
      <c r="C13" s="16">
        <v>207119</v>
      </c>
      <c r="D13" s="15">
        <v>3746654</v>
      </c>
    </row>
    <row r="14" spans="1:4" ht="12.75">
      <c r="A14" s="24" t="s">
        <v>33</v>
      </c>
      <c r="B14" s="12">
        <v>6</v>
      </c>
      <c r="C14" s="16">
        <v>583534</v>
      </c>
      <c r="D14" s="15">
        <v>58860</v>
      </c>
    </row>
    <row r="15" spans="1:4" ht="12.75">
      <c r="A15" s="24" t="s">
        <v>34</v>
      </c>
      <c r="B15" s="12">
        <v>7</v>
      </c>
      <c r="C15" s="16" t="s">
        <v>130</v>
      </c>
      <c r="D15" s="15" t="s">
        <v>130</v>
      </c>
    </row>
    <row r="16" spans="1:4" ht="12.75">
      <c r="A16" s="24" t="s">
        <v>8</v>
      </c>
      <c r="B16" s="12">
        <v>8</v>
      </c>
      <c r="C16" s="16">
        <v>5744229</v>
      </c>
      <c r="D16" s="15">
        <v>4696405</v>
      </c>
    </row>
    <row r="17" spans="1:4" ht="12.75">
      <c r="A17" s="24" t="s">
        <v>35</v>
      </c>
      <c r="B17" s="12"/>
      <c r="C17" s="16">
        <v>-163949</v>
      </c>
      <c r="D17" s="15">
        <v>35409</v>
      </c>
    </row>
    <row r="18" spans="1:4" ht="12.75">
      <c r="A18" s="7" t="s">
        <v>9</v>
      </c>
      <c r="B18" s="12"/>
      <c r="C18" s="16">
        <v>869</v>
      </c>
      <c r="D18" s="15">
        <v>915</v>
      </c>
    </row>
    <row r="19" spans="1:4" ht="12.75">
      <c r="A19" s="7" t="s">
        <v>10</v>
      </c>
      <c r="B19" s="12">
        <v>9</v>
      </c>
      <c r="C19" s="16">
        <v>3500282.88077</v>
      </c>
      <c r="D19" s="15">
        <v>1499099</v>
      </c>
    </row>
    <row r="20" spans="1:4" ht="12.75">
      <c r="A20" s="23" t="s">
        <v>36</v>
      </c>
      <c r="B20" s="12"/>
      <c r="C20" s="17">
        <f>SUM(C13:C19)</f>
        <v>9872084.88077</v>
      </c>
      <c r="D20" s="17">
        <f>SUM(D13:D19)</f>
        <v>10037342</v>
      </c>
    </row>
    <row r="21" spans="1:4" ht="12.75">
      <c r="A21" s="6" t="s">
        <v>131</v>
      </c>
      <c r="B21" s="71"/>
      <c r="C21" s="16">
        <v>7471</v>
      </c>
      <c r="D21" s="16">
        <v>5146</v>
      </c>
    </row>
    <row r="22" spans="1:4" ht="12.75">
      <c r="A22" s="5" t="s">
        <v>36</v>
      </c>
      <c r="B22" s="70"/>
      <c r="C22" s="17">
        <f>C20+C21</f>
        <v>9879555.88077</v>
      </c>
      <c r="D22" s="17">
        <f>D20+D21</f>
        <v>10042488</v>
      </c>
    </row>
    <row r="23" spans="1:4" ht="12.75">
      <c r="A23" s="9" t="s">
        <v>37</v>
      </c>
      <c r="B23" s="12"/>
      <c r="C23" s="16"/>
      <c r="D23" s="15"/>
    </row>
    <row r="24" spans="1:4" ht="12.75">
      <c r="A24" s="24" t="s">
        <v>38</v>
      </c>
      <c r="B24" s="12">
        <v>10</v>
      </c>
      <c r="C24" s="16">
        <v>6258347</v>
      </c>
      <c r="D24" s="15">
        <v>6312859</v>
      </c>
    </row>
    <row r="25" spans="1:4" ht="12.75">
      <c r="A25" s="24" t="s">
        <v>11</v>
      </c>
      <c r="B25" s="12">
        <v>11</v>
      </c>
      <c r="C25" s="16">
        <v>6616719</v>
      </c>
      <c r="D25" s="15">
        <v>5736277</v>
      </c>
    </row>
    <row r="26" spans="1:4" ht="12.75">
      <c r="A26" s="24" t="s">
        <v>39</v>
      </c>
      <c r="B26" s="12">
        <v>12</v>
      </c>
      <c r="C26" s="16">
        <v>494665</v>
      </c>
      <c r="D26" s="15">
        <v>1433622</v>
      </c>
    </row>
    <row r="27" spans="1:4" ht="12.75">
      <c r="A27" s="24" t="s">
        <v>12</v>
      </c>
      <c r="B27" s="12">
        <v>13</v>
      </c>
      <c r="C27" s="16">
        <v>193049</v>
      </c>
      <c r="D27" s="15">
        <v>201472</v>
      </c>
    </row>
    <row r="28" spans="1:4" ht="25.5">
      <c r="A28" s="24" t="s">
        <v>40</v>
      </c>
      <c r="B28" s="12">
        <v>14</v>
      </c>
      <c r="C28" s="16">
        <v>48000</v>
      </c>
      <c r="D28" s="15">
        <v>48000</v>
      </c>
    </row>
    <row r="29" spans="1:4" ht="12.75">
      <c r="A29" s="24" t="s">
        <v>41</v>
      </c>
      <c r="B29" s="12">
        <v>15</v>
      </c>
      <c r="C29" s="16" t="s">
        <v>130</v>
      </c>
      <c r="D29" s="15" t="s">
        <v>130</v>
      </c>
    </row>
    <row r="30" spans="1:4" ht="12.75">
      <c r="A30" s="24" t="s">
        <v>13</v>
      </c>
      <c r="B30" s="12">
        <v>16</v>
      </c>
      <c r="C30" s="16">
        <v>2891833.2645699997</v>
      </c>
      <c r="D30" s="15">
        <v>4775075</v>
      </c>
    </row>
    <row r="31" spans="1:4" ht="12.75">
      <c r="A31" s="23" t="s">
        <v>42</v>
      </c>
      <c r="B31" s="12"/>
      <c r="C31" s="17">
        <f>SUM(C24:C30)</f>
        <v>16502613.26457</v>
      </c>
      <c r="D31" s="17">
        <f>SUM(D24:D30)</f>
        <v>18507305</v>
      </c>
    </row>
    <row r="32" spans="1:4" ht="12.75">
      <c r="A32" s="8" t="s">
        <v>43</v>
      </c>
      <c r="B32" s="12"/>
      <c r="C32" s="17">
        <f>C22+C31</f>
        <v>26382169.14534</v>
      </c>
      <c r="D32" s="17">
        <f>D22+D31</f>
        <v>28549793</v>
      </c>
    </row>
    <row r="33" spans="1:4" ht="12.75">
      <c r="A33" s="23" t="s">
        <v>44</v>
      </c>
      <c r="B33" s="12"/>
      <c r="C33" s="17"/>
      <c r="D33" s="17"/>
    </row>
    <row r="34" spans="1:4" ht="12.75">
      <c r="A34" s="23" t="s">
        <v>45</v>
      </c>
      <c r="B34" s="12"/>
      <c r="C34" s="17"/>
      <c r="D34" s="18"/>
    </row>
    <row r="35" spans="1:4" ht="12.75">
      <c r="A35" s="24" t="s">
        <v>46</v>
      </c>
      <c r="B35" s="12">
        <v>17</v>
      </c>
      <c r="C35" s="16">
        <v>8836066</v>
      </c>
      <c r="D35" s="15">
        <v>7743950</v>
      </c>
    </row>
    <row r="36" spans="1:4" ht="12.75">
      <c r="A36" s="24" t="s">
        <v>47</v>
      </c>
      <c r="B36" s="12">
        <v>18</v>
      </c>
      <c r="C36" s="16">
        <v>8016522</v>
      </c>
      <c r="D36" s="15">
        <v>20704498</v>
      </c>
    </row>
    <row r="37" spans="1:4" ht="12.75">
      <c r="A37" s="24" t="s">
        <v>48</v>
      </c>
      <c r="B37" s="12">
        <v>19</v>
      </c>
      <c r="C37" s="16">
        <v>116641.14534</v>
      </c>
      <c r="D37" s="15">
        <v>882120</v>
      </c>
    </row>
    <row r="38" spans="1:4" ht="12.75">
      <c r="A38" s="24" t="s">
        <v>49</v>
      </c>
      <c r="B38" s="12">
        <v>20</v>
      </c>
      <c r="C38" s="16">
        <v>18996</v>
      </c>
      <c r="D38" s="15">
        <v>15212</v>
      </c>
    </row>
    <row r="39" spans="1:4" ht="12.75">
      <c r="A39" s="24" t="s">
        <v>14</v>
      </c>
      <c r="B39" s="12">
        <v>21</v>
      </c>
      <c r="C39" s="16">
        <v>154006</v>
      </c>
      <c r="D39" s="15">
        <v>23286</v>
      </c>
    </row>
    <row r="40" spans="1:4" ht="12.75">
      <c r="A40" s="24" t="s">
        <v>15</v>
      </c>
      <c r="B40" s="12">
        <v>22</v>
      </c>
      <c r="C40" s="16">
        <v>258957</v>
      </c>
      <c r="D40" s="15">
        <v>2337575</v>
      </c>
    </row>
    <row r="41" spans="1:4" ht="12.75">
      <c r="A41" s="8" t="s">
        <v>50</v>
      </c>
      <c r="B41" s="12"/>
      <c r="C41" s="17">
        <f>SUM(C35:C40)</f>
        <v>17401188.14534</v>
      </c>
      <c r="D41" s="17">
        <f>SUM(D35:D40)</f>
        <v>31706641</v>
      </c>
    </row>
    <row r="42" spans="1:4" ht="12.75">
      <c r="A42" s="23" t="s">
        <v>51</v>
      </c>
      <c r="B42" s="12"/>
      <c r="C42" s="16"/>
      <c r="D42" s="15"/>
    </row>
    <row r="43" spans="1:4" ht="12.75">
      <c r="A43" s="24" t="s">
        <v>52</v>
      </c>
      <c r="B43" s="12">
        <v>17</v>
      </c>
      <c r="C43" s="16">
        <v>1065156</v>
      </c>
      <c r="D43" s="15">
        <v>1784679</v>
      </c>
    </row>
    <row r="44" spans="1:4" ht="12.75">
      <c r="A44" s="24" t="s">
        <v>53</v>
      </c>
      <c r="B44" s="12">
        <v>18</v>
      </c>
      <c r="C44" s="16">
        <v>5124018</v>
      </c>
      <c r="D44" s="15">
        <v>1912499</v>
      </c>
    </row>
    <row r="45" spans="1:4" ht="12.75">
      <c r="A45" s="24" t="s">
        <v>16</v>
      </c>
      <c r="B45" s="12">
        <v>23</v>
      </c>
      <c r="C45" s="16">
        <v>1319891</v>
      </c>
      <c r="D45" s="15">
        <v>1319225</v>
      </c>
    </row>
    <row r="46" spans="1:4" ht="12.75">
      <c r="A46" s="24" t="s">
        <v>17</v>
      </c>
      <c r="B46" s="12">
        <v>24</v>
      </c>
      <c r="C46" s="16" t="s">
        <v>130</v>
      </c>
      <c r="D46" s="15" t="s">
        <v>130</v>
      </c>
    </row>
    <row r="47" spans="1:4" ht="12.75">
      <c r="A47" s="8" t="s">
        <v>54</v>
      </c>
      <c r="B47" s="12"/>
      <c r="C47" s="17">
        <f>SUM(C43:C46)</f>
        <v>7509065</v>
      </c>
      <c r="D47" s="17">
        <f>SUM(D43:D46)</f>
        <v>5016403</v>
      </c>
    </row>
    <row r="48" spans="1:4" ht="12.75">
      <c r="A48" s="23" t="s">
        <v>55</v>
      </c>
      <c r="B48" s="12"/>
      <c r="C48" s="17">
        <f>C41+C47</f>
        <v>24910253.14534</v>
      </c>
      <c r="D48" s="17">
        <f>D41+D47</f>
        <v>36723044</v>
      </c>
    </row>
    <row r="49" spans="1:4" ht="12.75">
      <c r="A49" s="8" t="s">
        <v>56</v>
      </c>
      <c r="B49" s="12"/>
      <c r="C49" s="16"/>
      <c r="D49" s="15"/>
    </row>
    <row r="50" spans="1:4" ht="12.75">
      <c r="A50" s="24" t="s">
        <v>18</v>
      </c>
      <c r="B50" s="12">
        <v>25</v>
      </c>
      <c r="C50" s="16">
        <v>9501015</v>
      </c>
      <c r="D50" s="15">
        <v>222194</v>
      </c>
    </row>
    <row r="51" spans="1:4" ht="12.75">
      <c r="A51" s="24" t="s">
        <v>57</v>
      </c>
      <c r="B51" s="12">
        <v>25</v>
      </c>
      <c r="C51" s="19" t="s">
        <v>130</v>
      </c>
      <c r="D51" s="19">
        <v>-4523447</v>
      </c>
    </row>
    <row r="52" spans="1:4" ht="12.75">
      <c r="A52" s="7" t="s">
        <v>58</v>
      </c>
      <c r="B52" s="12"/>
      <c r="C52" s="19">
        <v>-8029099</v>
      </c>
      <c r="D52" s="19">
        <v>-3871998</v>
      </c>
    </row>
    <row r="53" spans="1:4" ht="12.75">
      <c r="A53" s="23" t="s">
        <v>26</v>
      </c>
      <c r="B53" s="12"/>
      <c r="C53" s="20">
        <f>SUM(C50:C52)</f>
        <v>1471916</v>
      </c>
      <c r="D53" s="20">
        <f>SUM(D50:D52)</f>
        <v>-8173251</v>
      </c>
    </row>
    <row r="54" spans="1:4" ht="12.75">
      <c r="A54" s="9" t="s">
        <v>59</v>
      </c>
      <c r="B54" s="12"/>
      <c r="C54" s="17">
        <f>C48+C53</f>
        <v>26382169.14534</v>
      </c>
      <c r="D54" s="20">
        <f>D48+D53</f>
        <v>28549793</v>
      </c>
    </row>
    <row r="55" spans="1:4" ht="12.75">
      <c r="A55" s="25" t="s">
        <v>60</v>
      </c>
      <c r="B55" s="13"/>
      <c r="C55" s="21">
        <f>(C53-C27)/4276000*1000</f>
        <v>299.08021515434984</v>
      </c>
      <c r="D55" s="21">
        <f>(D53-D27)/100000*1000</f>
        <v>-83747.23</v>
      </c>
    </row>
    <row r="58" spans="1:2" ht="12.75">
      <c r="A58" s="72" t="s">
        <v>133</v>
      </c>
      <c r="B58" s="66"/>
    </row>
    <row r="59" spans="1:2" ht="12.75">
      <c r="A59" s="65" t="s">
        <v>123</v>
      </c>
      <c r="B59" s="66"/>
    </row>
    <row r="60" spans="1:2" ht="12.75">
      <c r="A60" s="72" t="s">
        <v>132</v>
      </c>
      <c r="B60" s="66"/>
    </row>
    <row r="61" spans="1:2" ht="12.75">
      <c r="A61" s="65" t="s">
        <v>124</v>
      </c>
      <c r="B61" s="66"/>
    </row>
    <row r="62" spans="1:2" ht="12.75">
      <c r="A62" s="65" t="s">
        <v>125</v>
      </c>
      <c r="B62" s="66"/>
    </row>
  </sheetData>
  <sheetProtection/>
  <mergeCells count="7">
    <mergeCell ref="A8:D8"/>
    <mergeCell ref="B4:D4"/>
    <mergeCell ref="B5:D5"/>
    <mergeCell ref="C1:D1"/>
    <mergeCell ref="B2:D2"/>
    <mergeCell ref="B3:D3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45.57421875" style="0" customWidth="1"/>
    <col min="2" max="2" width="11.00390625" style="0" customWidth="1"/>
    <col min="3" max="3" width="18.421875" style="0" customWidth="1"/>
    <col min="4" max="4" width="18.28125" style="0" customWidth="1"/>
  </cols>
  <sheetData>
    <row r="1" spans="1:4" ht="24" customHeight="1">
      <c r="A1" s="1"/>
      <c r="B1" s="1"/>
      <c r="C1" s="76" t="s">
        <v>61</v>
      </c>
      <c r="D1" s="76"/>
    </row>
    <row r="2" spans="1:4" ht="12.75">
      <c r="A2" s="68" t="s">
        <v>1</v>
      </c>
      <c r="B2" s="77" t="s">
        <v>0</v>
      </c>
      <c r="C2" s="77"/>
      <c r="D2" s="77"/>
    </row>
    <row r="3" spans="1:4" ht="12.75">
      <c r="A3" s="68" t="s">
        <v>2</v>
      </c>
      <c r="B3" s="78" t="s">
        <v>3</v>
      </c>
      <c r="C3" s="78"/>
      <c r="D3" s="78"/>
    </row>
    <row r="4" spans="1:4" ht="12.75">
      <c r="A4" s="68" t="s">
        <v>4</v>
      </c>
      <c r="B4" s="74">
        <v>333</v>
      </c>
      <c r="C4" s="74"/>
      <c r="D4" s="74"/>
    </row>
    <row r="5" spans="1:4" ht="24">
      <c r="A5" s="33" t="s">
        <v>5</v>
      </c>
      <c r="B5" s="75" t="s">
        <v>6</v>
      </c>
      <c r="C5" s="75"/>
      <c r="D5" s="75"/>
    </row>
    <row r="6" spans="1:4" ht="12.75">
      <c r="A6" s="27"/>
      <c r="B6" s="27"/>
      <c r="C6" s="27"/>
      <c r="D6" s="27"/>
    </row>
    <row r="7" spans="1:4" ht="12.75">
      <c r="A7" s="73" t="s">
        <v>62</v>
      </c>
      <c r="B7" s="73"/>
      <c r="C7" s="73"/>
      <c r="D7" s="73"/>
    </row>
    <row r="8" spans="1:4" ht="12.75">
      <c r="A8" s="73" t="s">
        <v>134</v>
      </c>
      <c r="B8" s="73"/>
      <c r="C8" s="73"/>
      <c r="D8" s="73"/>
    </row>
    <row r="9" spans="1:4" ht="12.75">
      <c r="A9" s="3"/>
      <c r="B9" s="3"/>
      <c r="C9" s="3"/>
      <c r="D9" s="3"/>
    </row>
    <row r="10" spans="1:4" ht="12.75">
      <c r="A10" s="11" t="s">
        <v>7</v>
      </c>
      <c r="B10" s="11" t="s">
        <v>30</v>
      </c>
      <c r="C10" s="11" t="s">
        <v>136</v>
      </c>
      <c r="D10" s="11" t="s">
        <v>137</v>
      </c>
    </row>
    <row r="11" spans="1:4" ht="12.75">
      <c r="A11" s="25" t="s">
        <v>63</v>
      </c>
      <c r="B11" s="12">
        <v>26</v>
      </c>
      <c r="C11" s="19">
        <v>16981210</v>
      </c>
      <c r="D11" s="19">
        <v>24843823</v>
      </c>
    </row>
    <row r="12" spans="1:4" ht="12.75">
      <c r="A12" s="28" t="s">
        <v>64</v>
      </c>
      <c r="B12" s="12">
        <v>27</v>
      </c>
      <c r="C12" s="19">
        <v>-8259838</v>
      </c>
      <c r="D12" s="19">
        <v>-9550300</v>
      </c>
    </row>
    <row r="13" spans="1:4" ht="12.75">
      <c r="A13" s="9" t="s">
        <v>65</v>
      </c>
      <c r="B13" s="12"/>
      <c r="C13" s="20">
        <f>SUM(C11:C12)</f>
        <v>8721372</v>
      </c>
      <c r="D13" s="20">
        <f>SUM(D11:D12)</f>
        <v>15293523</v>
      </c>
    </row>
    <row r="14" spans="1:4" ht="12.75">
      <c r="A14" s="25" t="s">
        <v>66</v>
      </c>
      <c r="B14" s="12">
        <v>28</v>
      </c>
      <c r="C14" s="19">
        <v>-1157622</v>
      </c>
      <c r="D14" s="19">
        <v>-634413</v>
      </c>
    </row>
    <row r="15" spans="1:4" ht="12.75">
      <c r="A15" s="6" t="s">
        <v>67</v>
      </c>
      <c r="B15" s="12">
        <v>29</v>
      </c>
      <c r="C15" s="19">
        <v>-10747985</v>
      </c>
      <c r="D15" s="19">
        <v>-16561453</v>
      </c>
    </row>
    <row r="16" spans="1:4" ht="12.75">
      <c r="A16" s="6" t="s">
        <v>21</v>
      </c>
      <c r="B16" s="12">
        <v>30</v>
      </c>
      <c r="C16" s="19">
        <v>-2069319</v>
      </c>
      <c r="D16" s="19">
        <v>-1391555</v>
      </c>
    </row>
    <row r="17" spans="1:4" ht="12.75">
      <c r="A17" s="6" t="s">
        <v>20</v>
      </c>
      <c r="B17" s="12"/>
      <c r="C17" s="19">
        <v>1577485</v>
      </c>
      <c r="D17" s="19">
        <v>821846</v>
      </c>
    </row>
    <row r="18" spans="1:4" ht="12.75">
      <c r="A18" s="5" t="s">
        <v>68</v>
      </c>
      <c r="B18" s="29"/>
      <c r="C18" s="20">
        <f>SUM(C13:C17)</f>
        <v>-3676069</v>
      </c>
      <c r="D18" s="20">
        <f>SUM(D13:D17)</f>
        <v>-2472052</v>
      </c>
    </row>
    <row r="19" spans="1:4" ht="12.75">
      <c r="A19" s="13" t="s">
        <v>69</v>
      </c>
      <c r="B19" s="12">
        <v>31</v>
      </c>
      <c r="C19" s="19">
        <v>773819</v>
      </c>
      <c r="D19" s="19">
        <v>10163</v>
      </c>
    </row>
    <row r="20" spans="1:4" ht="12.75">
      <c r="A20" s="6" t="s">
        <v>70</v>
      </c>
      <c r="B20" s="12">
        <v>32</v>
      </c>
      <c r="C20" s="19">
        <v>-1254802</v>
      </c>
      <c r="D20" s="19">
        <v>-993537</v>
      </c>
    </row>
    <row r="21" spans="1:4" ht="12.75">
      <c r="A21" s="9" t="s">
        <v>71</v>
      </c>
      <c r="B21" s="12"/>
      <c r="C21" s="20">
        <f>SUM(C18:C20)</f>
        <v>-4157052</v>
      </c>
      <c r="D21" s="20">
        <f>SUM(D18:D20)</f>
        <v>-3455426</v>
      </c>
    </row>
    <row r="22" spans="1:4" ht="12.75">
      <c r="A22" s="25" t="s">
        <v>22</v>
      </c>
      <c r="B22" s="12">
        <v>33</v>
      </c>
      <c r="C22" s="19">
        <v>-49</v>
      </c>
      <c r="D22" s="19">
        <f>'[1]ОСВ'!H62</f>
        <v>0</v>
      </c>
    </row>
    <row r="23" spans="1:4" ht="12.75">
      <c r="A23" s="9" t="s">
        <v>72</v>
      </c>
      <c r="B23" s="12"/>
      <c r="C23" s="20">
        <f>SUM(C21:C22)</f>
        <v>-4157101</v>
      </c>
      <c r="D23" s="20">
        <f>SUM(D21:D22)</f>
        <v>-3455426</v>
      </c>
    </row>
    <row r="24" spans="1:4" ht="12.75">
      <c r="A24" s="25" t="s">
        <v>73</v>
      </c>
      <c r="B24" s="12"/>
      <c r="C24" s="19">
        <v>0</v>
      </c>
      <c r="D24" s="19">
        <f>'[1]ОСВ'!C64</f>
        <v>0</v>
      </c>
    </row>
    <row r="25" spans="1:4" ht="12.75">
      <c r="A25" s="9" t="s">
        <v>74</v>
      </c>
      <c r="B25" s="12"/>
      <c r="C25" s="20">
        <f>C23+C24</f>
        <v>-4157101</v>
      </c>
      <c r="D25" s="20">
        <f>D23+D24</f>
        <v>-3455426</v>
      </c>
    </row>
    <row r="28" spans="1:3" ht="12.75">
      <c r="A28" s="72" t="s">
        <v>133</v>
      </c>
      <c r="B28" s="66"/>
      <c r="C28" s="66"/>
    </row>
    <row r="29" spans="1:3" ht="12.75">
      <c r="A29" s="65" t="s">
        <v>123</v>
      </c>
      <c r="B29" s="66"/>
      <c r="C29" s="66"/>
    </row>
    <row r="30" spans="1:3" ht="12.75">
      <c r="A30" s="72" t="s">
        <v>132</v>
      </c>
      <c r="B30" s="66"/>
      <c r="C30" s="66"/>
    </row>
    <row r="31" spans="1:3" ht="12.75">
      <c r="A31" s="65" t="s">
        <v>124</v>
      </c>
      <c r="B31" s="66"/>
      <c r="C31" s="66"/>
    </row>
    <row r="32" spans="1:3" ht="12.75">
      <c r="A32" s="65" t="s">
        <v>125</v>
      </c>
      <c r="B32" s="66"/>
      <c r="C32" s="66"/>
    </row>
  </sheetData>
  <sheetProtection/>
  <mergeCells count="7">
    <mergeCell ref="A8:D8"/>
    <mergeCell ref="C1:D1"/>
    <mergeCell ref="B2:D2"/>
    <mergeCell ref="B3:D3"/>
    <mergeCell ref="B4:D4"/>
    <mergeCell ref="B5:D5"/>
    <mergeCell ref="A7:D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1">
      <selection activeCell="F1" sqref="F1:H16384"/>
    </sheetView>
  </sheetViews>
  <sheetFormatPr defaultColWidth="9.140625" defaultRowHeight="12.75"/>
  <cols>
    <col min="1" max="1" width="41.421875" style="32" customWidth="1"/>
    <col min="2" max="2" width="22.00390625" style="32" customWidth="1"/>
    <col min="3" max="3" width="21.28125" style="32" customWidth="1"/>
    <col min="4" max="16384" width="9.140625" style="32" customWidth="1"/>
  </cols>
  <sheetData>
    <row r="1" spans="1:3" ht="24" customHeight="1">
      <c r="A1" s="47"/>
      <c r="B1" s="79" t="s">
        <v>61</v>
      </c>
      <c r="C1" s="79"/>
    </row>
    <row r="2" spans="1:3" ht="12.75">
      <c r="A2" s="48" t="s">
        <v>1</v>
      </c>
      <c r="B2" s="77" t="s">
        <v>0</v>
      </c>
      <c r="C2" s="77"/>
    </row>
    <row r="3" spans="1:3" ht="12.75">
      <c r="A3" s="48" t="s">
        <v>2</v>
      </c>
      <c r="B3" s="78" t="s">
        <v>3</v>
      </c>
      <c r="C3" s="78"/>
    </row>
    <row r="4" spans="1:3" ht="12.75">
      <c r="A4" s="48" t="s">
        <v>4</v>
      </c>
      <c r="B4" s="74">
        <v>333</v>
      </c>
      <c r="C4" s="74"/>
    </row>
    <row r="5" spans="1:3" ht="24">
      <c r="A5" s="33" t="s">
        <v>5</v>
      </c>
      <c r="B5" s="75" t="s">
        <v>6</v>
      </c>
      <c r="C5" s="75"/>
    </row>
    <row r="6" spans="1:3" ht="12.75">
      <c r="A6" s="33"/>
      <c r="B6" s="33"/>
      <c r="C6" s="33"/>
    </row>
    <row r="7" spans="1:3" ht="12.75">
      <c r="A7" s="80" t="s">
        <v>23</v>
      </c>
      <c r="B7" s="80"/>
      <c r="C7" s="80"/>
    </row>
    <row r="8" spans="1:3" ht="12.75">
      <c r="A8" s="80" t="s">
        <v>135</v>
      </c>
      <c r="B8" s="80"/>
      <c r="C8" s="80"/>
    </row>
    <row r="9" spans="1:3" ht="12.75">
      <c r="A9" s="49"/>
      <c r="B9" s="30"/>
      <c r="C9" s="30"/>
    </row>
    <row r="10" spans="1:3" ht="12.75">
      <c r="A10" s="50" t="s">
        <v>7</v>
      </c>
      <c r="B10" s="11" t="s">
        <v>136</v>
      </c>
      <c r="C10" s="11" t="s">
        <v>137</v>
      </c>
    </row>
    <row r="11" spans="1:3" ht="25.5">
      <c r="A11" s="40" t="s">
        <v>75</v>
      </c>
      <c r="B11" s="41"/>
      <c r="C11" s="41"/>
    </row>
    <row r="12" spans="1:3" ht="12.75">
      <c r="A12" s="42" t="s">
        <v>76</v>
      </c>
      <c r="B12" s="37">
        <v>-4157052</v>
      </c>
      <c r="C12" s="37">
        <v>-3455426</v>
      </c>
    </row>
    <row r="13" spans="1:3" ht="12.75">
      <c r="A13" s="42" t="s">
        <v>77</v>
      </c>
      <c r="B13" s="37"/>
      <c r="C13" s="37"/>
    </row>
    <row r="14" spans="1:3" ht="12.75">
      <c r="A14" s="42" t="s">
        <v>78</v>
      </c>
      <c r="B14" s="37">
        <v>627451.1493799998</v>
      </c>
      <c r="C14" s="37">
        <v>531754.14526</v>
      </c>
    </row>
    <row r="15" spans="1:3" ht="12.75">
      <c r="A15" s="42" t="s">
        <v>79</v>
      </c>
      <c r="B15" s="37">
        <v>130719.79568000001</v>
      </c>
      <c r="C15" s="37">
        <v>26655.45796</v>
      </c>
    </row>
    <row r="16" spans="1:3" ht="12.75">
      <c r="A16" s="42" t="s">
        <v>80</v>
      </c>
      <c r="B16" s="37">
        <v>65216.867260000006</v>
      </c>
      <c r="C16" s="37">
        <v>-38907.87731999999</v>
      </c>
    </row>
    <row r="17" spans="1:3" ht="12.75">
      <c r="A17" s="42" t="s">
        <v>81</v>
      </c>
      <c r="B17" s="37">
        <v>1254801.52937</v>
      </c>
      <c r="C17" s="37">
        <v>993536.70263</v>
      </c>
    </row>
    <row r="18" spans="1:3" ht="12.75">
      <c r="A18" s="42" t="s">
        <v>19</v>
      </c>
      <c r="B18" s="37">
        <v>-773819</v>
      </c>
      <c r="C18" s="37">
        <v>-10162.78501</v>
      </c>
    </row>
    <row r="19" spans="1:3" ht="38.25">
      <c r="A19" s="40" t="s">
        <v>82</v>
      </c>
      <c r="B19" s="44">
        <f>SUM(B12:B18)</f>
        <v>-2852681.65831</v>
      </c>
      <c r="C19" s="44">
        <f>SUM(C12:C18)</f>
        <v>-1952550.35648</v>
      </c>
    </row>
    <row r="20" spans="1:3" ht="25.5">
      <c r="A20" s="42" t="s">
        <v>83</v>
      </c>
      <c r="B20" s="37">
        <v>-524674</v>
      </c>
      <c r="C20" s="37">
        <v>1988563</v>
      </c>
    </row>
    <row r="21" spans="1:3" ht="12.75">
      <c r="A21" s="42" t="s">
        <v>84</v>
      </c>
      <c r="B21" s="37">
        <v>-1990117</v>
      </c>
      <c r="C21" s="37">
        <v>423122</v>
      </c>
    </row>
    <row r="22" spans="1:3" ht="12.75">
      <c r="A22" s="42" t="s">
        <v>85</v>
      </c>
      <c r="B22" s="37">
        <v>46</v>
      </c>
      <c r="C22" s="37">
        <v>1386</v>
      </c>
    </row>
    <row r="23" spans="1:3" ht="12.75">
      <c r="A23" s="42" t="s">
        <v>86</v>
      </c>
      <c r="B23" s="37">
        <v>-1047824</v>
      </c>
      <c r="C23" s="37">
        <v>-2544804</v>
      </c>
    </row>
    <row r="24" spans="1:3" ht="12.75">
      <c r="A24" s="42" t="s">
        <v>87</v>
      </c>
      <c r="B24" s="37">
        <v>4172</v>
      </c>
      <c r="C24" s="37">
        <v>460662</v>
      </c>
    </row>
    <row r="25" spans="1:3" ht="25.5">
      <c r="A25" s="42" t="s">
        <v>88</v>
      </c>
      <c r="B25" s="37">
        <v>372594</v>
      </c>
      <c r="C25" s="37">
        <v>1805055</v>
      </c>
    </row>
    <row r="26" spans="1:3" ht="12.75">
      <c r="A26" s="42" t="s">
        <v>89</v>
      </c>
      <c r="B26" s="37">
        <v>-1045871.29549</v>
      </c>
      <c r="C26" s="37">
        <v>-994980.78276</v>
      </c>
    </row>
    <row r="27" spans="1:3" ht="12.75">
      <c r="A27" s="42" t="s">
        <v>116</v>
      </c>
      <c r="B27" s="37"/>
      <c r="C27" s="37">
        <v>12008.011</v>
      </c>
    </row>
    <row r="28" spans="1:3" ht="12.75">
      <c r="A28" s="42" t="s">
        <v>117</v>
      </c>
      <c r="B28" s="37">
        <v>-2078618</v>
      </c>
      <c r="C28" s="37">
        <v>157367</v>
      </c>
    </row>
    <row r="29" spans="1:3" ht="25.5">
      <c r="A29" s="42" t="s">
        <v>90</v>
      </c>
      <c r="B29" s="37">
        <v>-765479</v>
      </c>
      <c r="C29" s="37">
        <v>581809</v>
      </c>
    </row>
    <row r="30" spans="1:3" ht="12.75">
      <c r="A30" s="42" t="s">
        <v>89</v>
      </c>
      <c r="B30" s="37">
        <v>-22509.521370000002</v>
      </c>
      <c r="C30" s="37">
        <v>-18799.37037</v>
      </c>
    </row>
    <row r="31" spans="1:3" ht="12.75">
      <c r="A31" s="42" t="s">
        <v>91</v>
      </c>
      <c r="B31" s="37">
        <v>3784</v>
      </c>
      <c r="C31" s="37">
        <v>2923</v>
      </c>
    </row>
    <row r="32" spans="1:3" ht="38.25">
      <c r="A32" s="40" t="s">
        <v>92</v>
      </c>
      <c r="B32" s="44">
        <f>SUM(B19:B31)</f>
        <v>-9947178.47517</v>
      </c>
      <c r="C32" s="44">
        <f>SUM(C19:C31)</f>
        <v>-78239.49861</v>
      </c>
    </row>
    <row r="33" spans="1:3" ht="12.75">
      <c r="A33" s="42" t="s">
        <v>93</v>
      </c>
      <c r="B33" s="43">
        <v>0</v>
      </c>
      <c r="C33" s="43"/>
    </row>
    <row r="34" spans="1:3" ht="12.75">
      <c r="A34" s="42" t="s">
        <v>94</v>
      </c>
      <c r="B34" s="37">
        <v>6362.36047</v>
      </c>
      <c r="C34" s="37">
        <v>8638.36724</v>
      </c>
    </row>
    <row r="35" spans="1:3" ht="25.5">
      <c r="A35" s="40" t="s">
        <v>95</v>
      </c>
      <c r="B35" s="45">
        <f>SUM(B32:B34)</f>
        <v>-9940816.114699999</v>
      </c>
      <c r="C35" s="45">
        <f>SUM(C32:C34)</f>
        <v>-69601.13136999999</v>
      </c>
    </row>
    <row r="36" spans="1:3" ht="25.5">
      <c r="A36" s="40" t="s">
        <v>96</v>
      </c>
      <c r="B36" s="46"/>
      <c r="C36" s="41"/>
    </row>
    <row r="37" spans="1:3" ht="25.5">
      <c r="A37" s="40" t="s">
        <v>97</v>
      </c>
      <c r="B37" s="45">
        <f>B38</f>
        <v>27342810.44763</v>
      </c>
      <c r="C37" s="45">
        <f>C38</f>
        <v>8717125.553</v>
      </c>
    </row>
    <row r="38" spans="1:3" ht="12.75">
      <c r="A38" s="42" t="s">
        <v>98</v>
      </c>
      <c r="B38" s="37">
        <v>27342810.44763</v>
      </c>
      <c r="C38" s="37">
        <v>8717125.553</v>
      </c>
    </row>
    <row r="39" spans="1:3" ht="25.5">
      <c r="A39" s="40" t="s">
        <v>99</v>
      </c>
      <c r="B39" s="45">
        <f>SUM(B40:B44)</f>
        <v>-23467618.3827712</v>
      </c>
      <c r="C39" s="45">
        <f>SUM(C40:C44)</f>
        <v>-11596076.192996802</v>
      </c>
    </row>
    <row r="40" spans="1:3" ht="25.5">
      <c r="A40" s="42" t="s">
        <v>100</v>
      </c>
      <c r="B40" s="37">
        <v>3866902.7522288</v>
      </c>
      <c r="C40" s="37">
        <v>-2758864.1999968</v>
      </c>
    </row>
    <row r="41" spans="1:3" ht="12.75">
      <c r="A41" s="42" t="s">
        <v>101</v>
      </c>
      <c r="B41" s="37">
        <v>0</v>
      </c>
      <c r="C41" s="37">
        <v>0</v>
      </c>
    </row>
    <row r="42" spans="1:3" ht="12.75">
      <c r="A42" s="36" t="s">
        <v>102</v>
      </c>
      <c r="B42" s="37">
        <v>0</v>
      </c>
      <c r="C42" s="37">
        <v>0</v>
      </c>
    </row>
    <row r="43" spans="1:3" ht="12.75">
      <c r="A43" s="36" t="s">
        <v>103</v>
      </c>
      <c r="B43" s="37">
        <v>-27334521.135</v>
      </c>
      <c r="C43" s="37">
        <v>-8777168.773</v>
      </c>
    </row>
    <row r="44" spans="1:3" ht="38.25">
      <c r="A44" s="36" t="s">
        <v>104</v>
      </c>
      <c r="B44" s="37"/>
      <c r="C44" s="37">
        <v>-60043.22</v>
      </c>
    </row>
    <row r="45" spans="1:3" ht="25.5">
      <c r="A45" s="34" t="s">
        <v>105</v>
      </c>
      <c r="B45" s="38">
        <f>B37+B39</f>
        <v>3875192.064858798</v>
      </c>
      <c r="C45" s="38">
        <f>C37+C39</f>
        <v>-2878950.6399968024</v>
      </c>
    </row>
    <row r="46" spans="1:3" ht="25.5">
      <c r="A46" s="34" t="s">
        <v>106</v>
      </c>
      <c r="B46" s="35"/>
      <c r="C46" s="35"/>
    </row>
    <row r="47" spans="1:3" ht="25.5">
      <c r="A47" s="34" t="s">
        <v>107</v>
      </c>
      <c r="B47" s="38">
        <f>SUM(B48:B49)</f>
        <v>3034364.83799</v>
      </c>
      <c r="C47" s="38">
        <f>SUM(C48:C49)</f>
        <v>8231532.631620001</v>
      </c>
    </row>
    <row r="48" spans="1:3" ht="12.75">
      <c r="A48" s="36" t="s">
        <v>108</v>
      </c>
      <c r="B48" s="37">
        <v>3034364.83799</v>
      </c>
      <c r="C48" s="37">
        <v>8231532.631620001</v>
      </c>
    </row>
    <row r="49" spans="1:3" ht="12.75">
      <c r="A49" s="36" t="s">
        <v>109</v>
      </c>
      <c r="B49" s="39" t="s">
        <v>130</v>
      </c>
      <c r="C49" s="39" t="s">
        <v>130</v>
      </c>
    </row>
    <row r="50" spans="1:3" ht="25.5">
      <c r="A50" s="34" t="s">
        <v>110</v>
      </c>
      <c r="B50" s="38">
        <f>SUM(B51:B52)</f>
        <v>-441614.30682</v>
      </c>
      <c r="C50" s="38">
        <f>SUM(C51:C52)</f>
        <v>-5231073.108229999</v>
      </c>
    </row>
    <row r="51" spans="1:3" ht="12.75">
      <c r="A51" s="36" t="s">
        <v>111</v>
      </c>
      <c r="B51" s="37">
        <v>-441614.30682</v>
      </c>
      <c r="C51" s="37">
        <v>-5231073.108229999</v>
      </c>
    </row>
    <row r="52" spans="1:3" ht="12.75">
      <c r="A52" s="36" t="s">
        <v>112</v>
      </c>
      <c r="B52" s="37">
        <v>0</v>
      </c>
      <c r="C52" s="37" t="s">
        <v>130</v>
      </c>
    </row>
    <row r="53" spans="1:3" ht="25.5">
      <c r="A53" s="34" t="s">
        <v>113</v>
      </c>
      <c r="B53" s="38">
        <f>B47+B50</f>
        <v>2592750.53117</v>
      </c>
      <c r="C53" s="38">
        <f>C47+C50</f>
        <v>3000459.5233900016</v>
      </c>
    </row>
    <row r="54" spans="1:3" ht="25.5">
      <c r="A54" s="34" t="s">
        <v>114</v>
      </c>
      <c r="B54" s="38">
        <f>B35+B45+B53</f>
        <v>-3472873.518671201</v>
      </c>
      <c r="C54" s="38">
        <f>C35+C45+C53</f>
        <v>51907.75202319911</v>
      </c>
    </row>
    <row r="55" spans="1:3" ht="25.5">
      <c r="A55" s="36" t="s">
        <v>115</v>
      </c>
      <c r="B55" s="37">
        <v>-66661.34252</v>
      </c>
      <c r="C55" s="37">
        <v>-59336.054449999996</v>
      </c>
    </row>
    <row r="56" spans="1:3" ht="25.5">
      <c r="A56" s="34" t="s">
        <v>24</v>
      </c>
      <c r="B56" s="35">
        <v>3746653.67713</v>
      </c>
      <c r="C56" s="20">
        <v>5899</v>
      </c>
    </row>
    <row r="57" spans="1:3" ht="25.5">
      <c r="A57" s="34" t="s">
        <v>25</v>
      </c>
      <c r="B57" s="38">
        <v>207119.28513</v>
      </c>
      <c r="C57" s="35">
        <v>58514.29458</v>
      </c>
    </row>
    <row r="58" spans="1:3" ht="12.75">
      <c r="A58" s="51"/>
      <c r="B58" s="31"/>
      <c r="C58" s="31"/>
    </row>
    <row r="59" spans="1:3" ht="12.75">
      <c r="A59" s="51"/>
      <c r="B59" s="30"/>
      <c r="C59" s="31"/>
    </row>
    <row r="60" spans="1:3" ht="12.75">
      <c r="A60" s="72" t="s">
        <v>133</v>
      </c>
      <c r="B60" s="66"/>
      <c r="C60" s="66"/>
    </row>
    <row r="61" spans="1:3" ht="12.75">
      <c r="A61" s="65" t="s">
        <v>123</v>
      </c>
      <c r="B61" s="66"/>
      <c r="C61" s="66"/>
    </row>
    <row r="62" spans="1:3" ht="12.75">
      <c r="A62" s="72" t="s">
        <v>132</v>
      </c>
      <c r="B62" s="66"/>
      <c r="C62" s="66"/>
    </row>
    <row r="63" spans="1:3" ht="12.75">
      <c r="A63" s="65" t="s">
        <v>124</v>
      </c>
      <c r="B63" s="66"/>
      <c r="C63" s="66"/>
    </row>
    <row r="64" spans="1:3" ht="12.75">
      <c r="A64" s="65" t="s">
        <v>125</v>
      </c>
      <c r="B64" s="66"/>
      <c r="C64" s="66"/>
    </row>
  </sheetData>
  <sheetProtection/>
  <mergeCells count="7">
    <mergeCell ref="B2:C2"/>
    <mergeCell ref="B1:C1"/>
    <mergeCell ref="A7:C7"/>
    <mergeCell ref="A8:C8"/>
    <mergeCell ref="B5:C5"/>
    <mergeCell ref="B4:C4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42.140625" style="3" customWidth="1"/>
    <col min="2" max="2" width="13.57421875" style="3" customWidth="1"/>
    <col min="3" max="3" width="14.140625" style="3" customWidth="1"/>
    <col min="4" max="4" width="15.8515625" style="52" customWidth="1"/>
    <col min="5" max="5" width="13.140625" style="3" customWidth="1"/>
    <col min="6" max="11" width="9.140625" style="3" customWidth="1"/>
    <col min="12" max="15" width="9.421875" style="3" customWidth="1"/>
    <col min="16" max="16384" width="9.140625" style="3" customWidth="1"/>
  </cols>
  <sheetData>
    <row r="1" spans="1:5" ht="26.25" customHeight="1">
      <c r="A1" s="47"/>
      <c r="B1" s="67"/>
      <c r="C1" s="67"/>
      <c r="D1" s="82" t="s">
        <v>61</v>
      </c>
      <c r="E1" s="82"/>
    </row>
    <row r="2" spans="1:4" ht="12.75" customHeight="1">
      <c r="A2" s="48" t="s">
        <v>1</v>
      </c>
      <c r="B2" s="83" t="s">
        <v>0</v>
      </c>
      <c r="C2" s="83"/>
      <c r="D2" s="83"/>
    </row>
    <row r="3" spans="1:4" ht="12.75">
      <c r="A3" s="48" t="s">
        <v>2</v>
      </c>
      <c r="B3" s="84" t="s">
        <v>3</v>
      </c>
      <c r="C3" s="84"/>
      <c r="D3" s="84"/>
    </row>
    <row r="4" spans="1:4" ht="12.75">
      <c r="A4" s="48" t="s">
        <v>4</v>
      </c>
      <c r="B4" s="85">
        <v>333</v>
      </c>
      <c r="C4" s="85"/>
      <c r="D4" s="85"/>
    </row>
    <row r="5" spans="1:4" ht="24" customHeight="1">
      <c r="A5" s="33" t="s">
        <v>5</v>
      </c>
      <c r="B5" s="81" t="s">
        <v>6</v>
      </c>
      <c r="C5" s="81"/>
      <c r="D5" s="81"/>
    </row>
    <row r="6" ht="12.75">
      <c r="A6" s="2"/>
    </row>
    <row r="8" spans="1:5" ht="12.75">
      <c r="A8" s="73" t="s">
        <v>118</v>
      </c>
      <c r="B8" s="73"/>
      <c r="C8" s="73"/>
      <c r="D8" s="73"/>
      <c r="E8" s="73"/>
    </row>
    <row r="9" spans="1:5" ht="12.75">
      <c r="A9" s="73" t="s">
        <v>134</v>
      </c>
      <c r="B9" s="73"/>
      <c r="C9" s="73"/>
      <c r="D9" s="73"/>
      <c r="E9" s="73"/>
    </row>
    <row r="10" spans="1:5" ht="12.75">
      <c r="A10" s="4"/>
      <c r="B10" s="4"/>
      <c r="C10" s="4"/>
      <c r="D10" s="3"/>
      <c r="E10" s="52"/>
    </row>
    <row r="11" spans="1:5" ht="25.5">
      <c r="A11" s="54" t="s">
        <v>7</v>
      </c>
      <c r="B11" s="53" t="s">
        <v>18</v>
      </c>
      <c r="C11" s="53" t="s">
        <v>119</v>
      </c>
      <c r="D11" s="53" t="s">
        <v>27</v>
      </c>
      <c r="E11" s="54" t="s">
        <v>120</v>
      </c>
    </row>
    <row r="12" spans="1:5" ht="12.75">
      <c r="A12" s="23" t="s">
        <v>122</v>
      </c>
      <c r="B12" s="69">
        <v>222194</v>
      </c>
      <c r="C12" s="69">
        <v>-3313497</v>
      </c>
      <c r="D12" s="69">
        <v>-1457493</v>
      </c>
      <c r="E12" s="69">
        <v>-4548796</v>
      </c>
    </row>
    <row r="13" spans="1:5" ht="12.75">
      <c r="A13" s="13" t="s">
        <v>121</v>
      </c>
      <c r="B13" s="56">
        <v>0</v>
      </c>
      <c r="C13" s="56"/>
      <c r="D13" s="56">
        <v>-3455426</v>
      </c>
      <c r="E13" s="56">
        <f>D13</f>
        <v>-3455426</v>
      </c>
    </row>
    <row r="14" spans="1:5" ht="12.75">
      <c r="A14" s="23" t="s">
        <v>139</v>
      </c>
      <c r="B14" s="55">
        <v>222194</v>
      </c>
      <c r="C14" s="55">
        <v>-3313497</v>
      </c>
      <c r="D14" s="55">
        <v>-4946022</v>
      </c>
      <c r="E14" s="55">
        <f>E12+E13</f>
        <v>-8004222</v>
      </c>
    </row>
    <row r="15" spans="1:5" ht="12.75">
      <c r="A15" s="23"/>
      <c r="B15" s="55"/>
      <c r="C15" s="55"/>
      <c r="D15" s="55"/>
      <c r="E15" s="55"/>
    </row>
    <row r="16" spans="1:5" ht="12.75">
      <c r="A16" s="23" t="s">
        <v>128</v>
      </c>
      <c r="B16" s="55">
        <v>222194</v>
      </c>
      <c r="C16" s="55">
        <v>-4523447</v>
      </c>
      <c r="D16" s="55">
        <v>-3871998</v>
      </c>
      <c r="E16" s="55">
        <v>-8173251</v>
      </c>
    </row>
    <row r="17" spans="1:5" ht="12.75">
      <c r="A17" s="24" t="s">
        <v>126</v>
      </c>
      <c r="B17" s="57"/>
      <c r="C17" s="56">
        <v>4523447</v>
      </c>
      <c r="D17" s="57"/>
      <c r="E17" s="56">
        <v>4523447</v>
      </c>
    </row>
    <row r="18" spans="1:5" ht="12.75">
      <c r="A18" s="13" t="s">
        <v>127</v>
      </c>
      <c r="B18" s="56">
        <v>0</v>
      </c>
      <c r="C18" s="56"/>
      <c r="D18" s="56">
        <v>-4157101</v>
      </c>
      <c r="E18" s="56">
        <v>-4157101</v>
      </c>
    </row>
    <row r="19" spans="1:5" ht="25.5">
      <c r="A19" s="25" t="s">
        <v>140</v>
      </c>
      <c r="B19" s="56">
        <v>9278821</v>
      </c>
      <c r="C19" s="56"/>
      <c r="D19" s="56"/>
      <c r="E19" s="56">
        <f>B19</f>
        <v>9278821</v>
      </c>
    </row>
    <row r="20" spans="1:8" ht="12.75">
      <c r="A20" s="23" t="s">
        <v>141</v>
      </c>
      <c r="B20" s="55">
        <f>B16+B19</f>
        <v>9501015</v>
      </c>
      <c r="C20" s="55" t="s">
        <v>130</v>
      </c>
      <c r="D20" s="55">
        <f>D16+D18</f>
        <v>-8029099</v>
      </c>
      <c r="E20" s="55">
        <f>E16+E17+E18+E19</f>
        <v>1471916</v>
      </c>
      <c r="G20" s="58"/>
      <c r="H20" s="58"/>
    </row>
    <row r="21" spans="2:5" s="59" customFormat="1" ht="12.75">
      <c r="B21" s="60"/>
      <c r="C21" s="60"/>
      <c r="D21" s="60"/>
      <c r="E21" s="61"/>
    </row>
    <row r="22" spans="1:5" s="62" customFormat="1" ht="12.75">
      <c r="A22" s="59"/>
      <c r="D22" s="60"/>
      <c r="E22" s="63"/>
    </row>
    <row r="23" spans="1:5" s="10" customFormat="1" ht="12.75">
      <c r="A23" s="72" t="s">
        <v>133</v>
      </c>
      <c r="B23" s="66"/>
      <c r="C23" s="66"/>
      <c r="D23" s="66"/>
      <c r="E23" s="64"/>
    </row>
    <row r="24" spans="1:5" ht="12.75">
      <c r="A24" s="65" t="s">
        <v>123</v>
      </c>
      <c r="B24" s="66"/>
      <c r="C24" s="66"/>
      <c r="D24" s="66"/>
      <c r="E24" s="64"/>
    </row>
    <row r="25" spans="1:5" ht="12.75">
      <c r="A25" s="72" t="s">
        <v>132</v>
      </c>
      <c r="B25" s="66"/>
      <c r="C25" s="66"/>
      <c r="D25" s="66"/>
      <c r="E25" s="64"/>
    </row>
    <row r="26" spans="1:5" ht="12.75">
      <c r="A26" s="65" t="s">
        <v>124</v>
      </c>
      <c r="B26" s="66"/>
      <c r="C26" s="66"/>
      <c r="D26" s="66"/>
      <c r="E26" s="64"/>
    </row>
    <row r="27" spans="1:5" ht="12.75">
      <c r="A27" s="65" t="s">
        <v>125</v>
      </c>
      <c r="B27" s="66"/>
      <c r="C27" s="66"/>
      <c r="D27" s="66"/>
      <c r="E27" s="64"/>
    </row>
  </sheetData>
  <sheetProtection/>
  <mergeCells count="7">
    <mergeCell ref="A9:E9"/>
    <mergeCell ref="B5:D5"/>
    <mergeCell ref="D1:E1"/>
    <mergeCell ref="B2:D2"/>
    <mergeCell ref="B3:D3"/>
    <mergeCell ref="B4:D4"/>
    <mergeCell ref="A8:E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Айкерим Кунанбаева</dc:creator>
  <cp:keywords/>
  <dc:description/>
  <cp:lastModifiedBy>Админ</cp:lastModifiedBy>
  <cp:lastPrinted>2019-08-09T05:26:37Z</cp:lastPrinted>
  <dcterms:created xsi:type="dcterms:W3CDTF">2017-09-13T13:31:32Z</dcterms:created>
  <dcterms:modified xsi:type="dcterms:W3CDTF">2019-11-13T03:46:08Z</dcterms:modified>
  <cp:category/>
  <cp:version/>
  <cp:contentType/>
  <cp:contentStatus/>
</cp:coreProperties>
</file>