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3 Формы МСФО биржа KASE\2023\2 кв 2023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C55" i="1" l="1"/>
  <c r="C44" i="1"/>
  <c r="C31" i="1"/>
  <c r="C21" i="1"/>
  <c r="C13" i="1"/>
  <c r="C23" i="1" l="1"/>
  <c r="C57" i="1"/>
  <c r="C59" i="1" s="1"/>
  <c r="F10" i="2"/>
  <c r="F17" i="2" s="1"/>
  <c r="F23" i="2" s="1"/>
  <c r="F27" i="2" s="1"/>
  <c r="F31" i="2" s="1"/>
  <c r="E10" i="2"/>
  <c r="E17" i="2" s="1"/>
  <c r="E23" i="2" s="1"/>
  <c r="E27" i="2" s="1"/>
  <c r="E31" i="2" s="1"/>
  <c r="F26" i="3" l="1"/>
  <c r="F14" i="3"/>
  <c r="C36" i="4" l="1"/>
  <c r="D18" i="4" l="1"/>
  <c r="C18" i="4"/>
  <c r="C23" i="4" s="1"/>
  <c r="C29" i="4" s="1"/>
  <c r="D23" i="4" l="1"/>
  <c r="D29" i="4" s="1"/>
  <c r="C42" i="4"/>
  <c r="D32" i="3" l="1"/>
  <c r="D35" i="3" s="1"/>
  <c r="F30" i="3" l="1"/>
  <c r="F29" i="3"/>
  <c r="F18" i="3"/>
  <c r="F17" i="3"/>
  <c r="F32" i="3" l="1"/>
  <c r="F35" i="3" s="1"/>
  <c r="E32" i="3"/>
  <c r="E35" i="3" s="1"/>
  <c r="D42" i="4" l="1"/>
  <c r="D36" i="4"/>
  <c r="D55" i="1"/>
  <c r="D44" i="1"/>
  <c r="D13" i="1"/>
  <c r="D21" i="1"/>
  <c r="D31" i="1"/>
  <c r="D44" i="4" l="1"/>
  <c r="D46" i="4" s="1"/>
  <c r="D57" i="1"/>
  <c r="D59" i="1" s="1"/>
  <c r="D23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4" i="4"/>
  <c r="C46" i="4" s="1"/>
</calcChain>
</file>

<file path=xl/sharedStrings.xml><?xml version="1.0" encoding="utf-8"?>
<sst xmlns="http://schemas.openxmlformats.org/spreadsheetml/2006/main" count="189" uniqueCount="136">
  <si>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</si>
  <si>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</si>
  <si>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</si>
  <si>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</si>
  <si>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</si>
  <si>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</si>
  <si>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</si>
  <si>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</si>
  <si>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</si>
  <si>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</si>
  <si>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</si>
  <si>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</si>
  <si>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</si>
  <si>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</si>
  <si>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</si>
  <si>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</si>
  <si>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</si>
  <si>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</si>
  <si>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</si>
  <si>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</si>
  <si>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</si>
  <si>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</si>
  <si>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</si>
  <si>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</si>
  <si>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</si>
  <si>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</si>
  <si>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</si>
  <si>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</si>
  <si>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</si>
  <si>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</si>
  <si>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</si>
  <si>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</si>
  <si>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</si>
  <si>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</si>
  <si>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</si>
  <si>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</si>
  <si>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</si>
  <si>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</si>
  <si>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</si>
  <si>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</si>
  <si>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</si>
  <si>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</si>
  <si>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</si>
  <si>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</si>
  <si>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</si>
  <si>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</si>
  <si>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</si>
  <si>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</si>
  <si>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</si>
  <si>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</si>
  <si>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</si>
  <si>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</si>
  <si>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</si>
  <si>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</si>
  <si>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</si>
  <si>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</si>
  <si>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</si>
  <si>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</si>
  <si>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</si>
  <si>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</si>
  <si>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</si>
  <si>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</si>
  <si>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</si>
  <si>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</si>
  <si>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</si>
  <si>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</si>
  <si>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</si>
  <si>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</si>
  <si>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</si>
  <si>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</si>
  <si>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</si>
  <si>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</si>
  <si>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</si>
  <si>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</si>
  <si>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</si>
  <si>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Вадим Лысенко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</si>
  <si>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</si>
  <si>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</si>
  <si>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</si>
  <si>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</si>
  <si>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</si>
  <si>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</si>
  <si>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</si>
  <si>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</si>
  <si>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</si>
  <si>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</si>
  <si>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</si>
  <si>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</si>
  <si>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</si>
  <si>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</si>
  <si>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</si>
  <si>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</si>
  <si>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</si>
  <si>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</si>
  <si>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</si>
  <si>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</si>
  <si>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</si>
  <si>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</si>
  <si>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</si>
  <si>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</si>
  <si>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</si>
  <si>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</si>
  <si>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</si>
  <si>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</si>
  <si>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</si>
  <si>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</si>
  <si>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</si>
  <si>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 2022 г.</t>
  </si>
  <si>
    <t>2022 г.</t>
  </si>
  <si>
    <t>Три месяца, закончившихся 30 июня</t>
  </si>
  <si>
    <t>Шесть месяцев, закончившихся 30 июня</t>
  </si>
  <si>
    <t xml:space="preserve">Шесть месяцев, закончившихся 30 июня </t>
  </si>
  <si>
    <t>Размещение денежных средств с ограничением по снятию</t>
  </si>
  <si>
    <t>Промежуточный неаудированный бухгалтерский баланс по состоянию на 30 июня 2023 г.</t>
  </si>
  <si>
    <t>30 июня 2023 г.</t>
  </si>
  <si>
    <t>Сергей Ким</t>
  </si>
  <si>
    <t xml:space="preserve"> 31 декабря 2022 г.</t>
  </si>
  <si>
    <t>за шесть месяцев,закончившихся 30 июня 2023 года</t>
  </si>
  <si>
    <t>2023 г.</t>
  </si>
  <si>
    <t>Руководитель: Ким Сергей Павлович</t>
  </si>
  <si>
    <t>Базовая прибыль на акцию за период( тенге)</t>
  </si>
  <si>
    <t xml:space="preserve"> за шесть месяцев, закончившихся 30 июня 2023 года</t>
  </si>
  <si>
    <t xml:space="preserve">Остаток на 1 января 2022 года </t>
  </si>
  <si>
    <t xml:space="preserve">Остаток на 30 июня 2022 года </t>
  </si>
  <si>
    <t xml:space="preserve">Остаток на 01 января 2023 года </t>
  </si>
  <si>
    <t>Остаток на 30 июня 2023 года</t>
  </si>
  <si>
    <t>за шесть месяцев, закончившихся 30 июня 2023  года</t>
  </si>
  <si>
    <t xml:space="preserve"> 2023 г.</t>
  </si>
  <si>
    <t>Актив по отсроченному подоходному налогу</t>
  </si>
  <si>
    <t>1,008</t>
  </si>
  <si>
    <t>4,535</t>
  </si>
  <si>
    <t xml:space="preserve">8 августа 2023 года </t>
  </si>
  <si>
    <t xml:space="preserve"> 8 августа 2023 года </t>
  </si>
  <si>
    <t>8 августа 2023 г.</t>
  </si>
  <si>
    <t>3,703</t>
  </si>
  <si>
    <t>11,501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</si>
</sst>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_(* #,##0_);_(* \(#,##0\);_(* &quot;-&quot;_);_(@_)"/>
    <numFmt numFmtId="168" formatCode="#,##0;\(#,##0\);\ \ \-;_(@_)"/>
    <numFmt numFmtId="169" formatCode="_(* #,##0.00_);_(* \(#,##0.00\);_(* &quot;-&quot;??_);_(@_)"/>
    <numFmt numFmtId="170" formatCode="_-* #,##0.00&quot;?.&quot;_-;\-* #,##0.00&quot;?.&quot;_-;_-* &quot;-&quot;??&quot;?.&quot;_-;_-@_-"/>
    <numFmt numFmtId="171" formatCode="#,###.00;[Red]\(#,###.00\);\-"/>
    <numFmt numFmtId="172" formatCode="#,###.00;[Red]\(#,##0.00\);\-"/>
    <numFmt numFmtId="173" formatCode="dd\ mmm\ yyyy"/>
    <numFmt numFmtId="174" formatCode="0.0"/>
    <numFmt numFmtId="175" formatCode="_-* #,##0\ &quot;руб&quot;_-;\-* #,##0\ &quot;руб&quot;_-;_-* &quot;-&quot;\ &quot;руб&quot;_-;_-@_-"/>
    <numFmt numFmtId="176" formatCode="[$$-409]#,##0"/>
    <numFmt numFmtId="177" formatCode="0.000"/>
    <numFmt numFmtId="178" formatCode="&quot;?.&quot;#,##0_);[Red]\(&quot;?.&quot;#,##0\)"/>
    <numFmt numFmtId="179" formatCode="&quot;?.&quot;#,##0.00_);[Red]\(&quot;?.&quot;#,##0.00\)"/>
    <numFmt numFmtId="180" formatCode="#,##0;\(#,##0\);&quot;-&quot;"/>
    <numFmt numFmtId="181" formatCode="#,##0;\(#,##0\)\,&quot;-&quot;"/>
    <numFmt numFmtId="182" formatCode="#,##0.0_);\(#,##0.0\)"/>
    <numFmt numFmtId="183" formatCode="_(* #,##0.0000_);_(* \(#,##0.0000\);_(* &quot;-&quot;??_);_(@_)"/>
    <numFmt numFmtId="184" formatCode="mmmm\ d\,\ yyyy"/>
    <numFmt numFmtId="185" formatCode="#,##0\ &quot;FB&quot;;\-#,##0\ &quot;FB&quot;"/>
    <numFmt numFmtId="186" formatCode="_(&quot;$&quot;* #,##0.00_);_(&quot;$&quot;* \(#,##0.00\);_(&quot;$&quot;* &quot;-&quot;??_);_(@_)"/>
    <numFmt numFmtId="187" formatCode="0.0%;\(0.0%\)"/>
    <numFmt numFmtId="188" formatCode="&quot;\&quot;#,##0;[Red]&quot;\&quot;&quot;\&quot;&quot;\&quot;&quot;\&quot;&quot;\&quot;&quot;\&quot;&quot;\&quot;\-#,##0"/>
    <numFmt numFmtId="189" formatCode="_-* #,##0.00_-;_-* #,##0.00\-;_-* &quot;-&quot;??_-;_-@_-"/>
    <numFmt numFmtId="190" formatCode="_-* #,##0.00_р_._-;\-* #,##0.00_р_._-;_-* &quot;-&quot;??_р_._-;_-@_-"/>
    <numFmt numFmtId="191" formatCode="_ * #,##0.00_ ;_ * \-#,##0.00_ ;_ * &quot;-&quot;??_ ;_ @_ "/>
    <numFmt numFmtId="192" formatCode="[$-409]mmm\-yy;@"/>
    <numFmt numFmtId="193" formatCode="_-* #,##0.00_?_._-;\-* #,##0.00_?_._-;_-* &quot;-&quot;??_?_._-;_-@_-"/>
    <numFmt numFmtId="194" formatCode="[&gt;=0]#,##0.00;\(#,##0.00\)"/>
    <numFmt numFmtId="195" formatCode="&quot;£&quot;#,##0;\-&quot;£&quot;#,##0"/>
    <numFmt numFmtId="196" formatCode="&quot;R&quot;\ #,##0;[Red]&quot;R&quot;\ \-#,##0"/>
    <numFmt numFmtId="197" formatCode="#,##0.0000000000"/>
    <numFmt numFmtId="198" formatCode="000"/>
    <numFmt numFmtId="199" formatCode="_-&quot;£&quot;* #,##0_-;\-&quot;£&quot;* #,##0_-;_-&quot;£&quot;* &quot;-&quot;_-;_-@_-"/>
    <numFmt numFmtId="200" formatCode="_-* #,##0.00&quot;р.&quot;_-;\-* #,##0.00&quot;р.&quot;_-;_-* &quot;-&quot;??&quot;р.&quot;_-;_-@_-"/>
    <numFmt numFmtId="201" formatCode="yyyy/mm/dd&quot;  &quot;hh\:mm\:ss\ AM/PM"/>
    <numFmt numFmtId="202" formatCode="_-&quot;£&quot;* #,##0.00_-;\-&quot;£&quot;* #,##0.00_-;_-&quot;£&quot;* &quot;-&quot;??_-;_-@_-"/>
    <numFmt numFmtId="203" formatCode="&quot;$&quot;#,##0\ ;\(&quot;$&quot;#,##0\)"/>
    <numFmt numFmtId="204" formatCode="dd\ mmm\ yy"/>
    <numFmt numFmtId="205" formatCode="#,##0.000000"/>
    <numFmt numFmtId="206" formatCode="_-* #,##0.00\ [$€]_-;\-* #,##0.00\ [$€]_-;_-* &quot;-&quot;??\ [$€]_-;_-@_-"/>
    <numFmt numFmtId="207" formatCode="_-* #,##0.00[$€-1]_-;\-* #,##0.00[$€-1]_-;_-* &quot;-&quot;??[$€-1]_-"/>
    <numFmt numFmtId="208" formatCode="_-&quot;€&quot;\ * #,##0.00_-;\-&quot;€&quot;\ * #,##0.00_-;_-&quot;€&quot;\ * &quot;-&quot;??_-;_-@_-"/>
    <numFmt numFmtId="209" formatCode="_(\ #,##0.0_%_);_(\ \(#,##0.0_%\);_(\ &quot; - &quot;_%_);_(@_)"/>
    <numFmt numFmtId="210" formatCode="_(\ #,##0.0%_);_(\ \(#,##0.0%\);_(\ &quot; - &quot;\%_);_(@_)"/>
    <numFmt numFmtId="211" formatCode="#,##0_);\(#,##0\);&quot; - &quot;_);@_)"/>
    <numFmt numFmtId="212" formatCode="\ #,##0.0_);\(#,##0.0\);&quot; - &quot;_);@_)"/>
    <numFmt numFmtId="213" formatCode="\ #,##0.00_);\(#,##0.00\);&quot; - &quot;_);@_)"/>
    <numFmt numFmtId="214" formatCode="\ #,##0.000_);\(#,##0.000\);&quot; - &quot;_);@_)"/>
    <numFmt numFmtId="215" formatCode="d\ mmmm\ yyyy"/>
    <numFmt numFmtId="216" formatCode="#,##0;[Red]\(#,##0\);0"/>
    <numFmt numFmtId="217" formatCode="&quot;$&quot;#,##0_);\(&quot;$&quot;#,##0\)"/>
    <numFmt numFmtId="218" formatCode="#,##0;\-#,##0;;@"/>
    <numFmt numFmtId="219" formatCode="#,##0;\(#,##0\)"/>
    <numFmt numFmtId="220" formatCode="#,##0.0;\(#,##0.0\)"/>
    <numFmt numFmtId="221" formatCode="\$#,##0;\(\$#,##0\)"/>
    <numFmt numFmtId="222" formatCode="###0.0%;\(###0.0%\)"/>
    <numFmt numFmtId="223" formatCode="0.0%_);\(0.0%\)"/>
    <numFmt numFmtId="224" formatCode="_-* #,##0_-;\-* #,##0_-;_-* &quot;-&quot;??_-;_-@_-"/>
    <numFmt numFmtId="225" formatCode="0.00\ %"/>
    <numFmt numFmtId="226" formatCode="_-* #,##0\ &quot;р.&quot;_-;\-* #,##0\ &quot;р.&quot;_-;_-* &quot;-&quot;\ &quot;р.&quot;_-;_-@_-"/>
    <numFmt numFmtId="227" formatCode="_(&quot;kr&quot;\ * #,##0_);_(&quot;kr&quot;\ * \(#,##0\);_(&quot;kr&quot;\ * &quot;-&quot;_);_(@_)"/>
    <numFmt numFmtId="228" formatCode="&quot;$&quot;0.00"/>
    <numFmt numFmtId="229" formatCode="dd\.mm\.yy;@"/>
    <numFmt numFmtId="230" formatCode="_(&quot;MT&quot;* #,##0.00_);\(&quot;MT&quot;* #,##0.00\)"/>
    <numFmt numFmtId="231" formatCode="_-* #,##0.00_-;\-* #,##0.00_-;_-* \-??_-;_-@_-"/>
    <numFmt numFmtId="232" formatCode="&quot;£&quot;#,##0;[Red]\-&quot;£&quot;#,##0"/>
    <numFmt numFmtId="233" formatCode="&quot;$&quot;#,##0_);[Red]\(&quot;$&quot;#,##0\)"/>
    <numFmt numFmtId="234" formatCode="&quot;$&quot;#,##0.00_);[Red]\(&quot;$&quot;#,##0.00\)"/>
    <numFmt numFmtId="235" formatCode="0.00_)"/>
    <numFmt numFmtId="236" formatCode="0.000000E+00"/>
    <numFmt numFmtId="237" formatCode="[$-40C]mmm\-yy;@"/>
    <numFmt numFmtId="238" formatCode="_(* #,##0_);\(* #,##0\)"/>
    <numFmt numFmtId="239" formatCode="_ #,##0__;[Red]_ \(#,##0\)\ ;\ \-\ "/>
    <numFmt numFmtId="240" formatCode="&quot;See Note &quot;\ #"/>
    <numFmt numFmtId="241" formatCode="0%_);\(0%\)"/>
    <numFmt numFmtId="242" formatCode="_-* #,##0.00\ _B_E_F_-;\-* #,##0.00\ _B_E_F_-;_-* &quot;-&quot;??\ _B_E_F_-;_-@_-"/>
    <numFmt numFmtId="243" formatCode="0%_);[Red]\(0%\)"/>
    <numFmt numFmtId="244" formatCode="0.00%_);[Red]\(0.00%\)"/>
    <numFmt numFmtId="245" formatCode="\$\ #,##0"/>
    <numFmt numFmtId="246" formatCode="&quot;$&quot;#,##0;\-&quot;$&quot;#,##0"/>
    <numFmt numFmtId="247" formatCode="#,##0&quot; $&quot;;[Red]\-#,##0&quot; $&quot;"/>
    <numFmt numFmtId="248" formatCode="dd/mm/yy;@"/>
    <numFmt numFmtId="249" formatCode="0.00;[Red]0.00"/>
    <numFmt numFmtId="250" formatCode="_-* #,##0_р_._-;\-* #,##0_р_._-;_-* &quot;-&quot;_р_._-;_-@_-"/>
    <numFmt numFmtId="251" formatCode="#,##0.00\ &quot;FB&quot;;\-#,##0.00\ &quot;FB&quot;"/>
    <numFmt numFmtId="252" formatCode="#,##0.00\ &quot;FB&quot;;[Red]\-#,##0.00\ &quot;FB&quot;"/>
    <numFmt numFmtId="253" formatCode="_-&quot;Ј&quot;* #,##0_-;\-&quot;Ј&quot;* #,##0_-;_-&quot;Ј&quot;* &quot;-&quot;_-;_-@_-"/>
    <numFmt numFmtId="254" formatCode="_-&quot;Ј&quot;* #,##0.00_-;\-&quot;Ј&quot;* #,##0.00_-;_-&quot;Ј&quot;* &quot;-&quot;??_-;_-@_-"/>
    <numFmt numFmtId="255" formatCode="0.0\x"/>
    <numFmt numFmtId="256" formatCode="_-* #,##0\ _р_._-;\-* #,##0\ _р_._-;_-* &quot;-&quot;\ _р_._-;_-@_-"/>
    <numFmt numFmtId="257" formatCode="_-* #,##0.00\ _р_._-;\-* #,##0.00\ _р_._-;_-* &quot;-&quot;??\ _р_._-;_-@_-"/>
    <numFmt numFmtId="258" formatCode="_ * #,##0.0000_ ;_ * \-#,##0.0000_ ;_ * &quot;-&quot;??_ ;_ @_ "/>
    <numFmt numFmtId="259" formatCode="&quot;(&quot;0%&quot;)   &quot;;[Red]\-&quot;(&quot;0%&quot;)   &quot;;&quot;－    &quot;"/>
    <numFmt numFmtId="260" formatCode="&quot;(&quot;0.00%&quot;)   &quot;;[Red]\-&quot;(&quot;0.00%&quot;)   &quot;;&quot;－    &quot;"/>
    <numFmt numFmtId="261" formatCode="0.00%;[Red]\-0.00%;&quot;－&quot;"/>
    <numFmt numFmtId="262" formatCode="_ * #,##0_ ;_ * \-#,##0_ ;_ * &quot;-&quot;_ ;_ @_ "/>
    <numFmt numFmtId="263" formatCode="_-&quot;\&quot;* #,##0.00_-;&quot;\&quot;&quot;\&quot;\-&quot;\&quot;* #,##0.00_-;_-&quot;\&quot;* &quot;-&quot;??_-;_-@_-"/>
    <numFmt numFmtId="264" formatCode="&quot;\&quot;#,##0.00;&quot;\&quot;&quot;\&quot;&quot;\&quot;&quot;\&quot;\-#,##0.00"/>
    <numFmt numFmtId="265" formatCode="_-* #,##0.00_-;&quot;\&quot;&quot;\&quot;\-* #,##0.00_-;_-* &quot;-&quot;??_-;_-@_-"/>
    <numFmt numFmtId="266" formatCode="&quot;\&quot;#,##0.00;[Red]&quot;\&quot;\-#,##0.00"/>
    <numFmt numFmtId="267" formatCode="&quot;\&quot;#,##0;[Red]&quot;\&quot;\-#,##0"/>
    <numFmt numFmtId="268" formatCode="&quot;\&quot;#,##0;[Red]&quot;\&quot;&quot;\&quot;&quot;\&quot;&quot;\&quot;\-#,##0"/>
    <numFmt numFmtId="269" formatCode="#,##0;[Red]&quot;-&quot;#,##0"/>
    <numFmt numFmtId="270" formatCode="&quot;\&quot;#,##0;&quot;\&quot;&quot;\&quot;&quot;\&quot;&quot;\&quot;\-#,##0"/>
    <numFmt numFmtId="271" formatCode="_ &quot;\&quot;* #,##0_ ;_ &quot;\&quot;* \-#,##0_ ;_ &quot;\&quot;* &quot;-&quot;_ ;_ @_ "/>
    <numFmt numFmtId="272" formatCode="_ &quot;\&quot;* #,##0.00_ ;_ &quot;\&quot;* \-#,##0.00_ ;_ &quot;\&quot;* &quot;-&quot;??_ ;_ @_ "/>
    <numFmt numFmtId="273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8" fontId="38" fillId="42" borderId="69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9" fillId="42" borderId="71">
      <alignment horizontal="right"/>
    </xf>
    <xf numFmtId="168" fontId="39" fillId="43" borderId="72">
      <alignment horizontal="right"/>
    </xf>
    <xf numFmtId="169" fontId="40" fillId="0" borderId="0" applyFont="0" applyFill="0" applyBorder="0" applyAlignment="0" applyProtection="0"/>
    <xf numFmtId="0" fontId="41" fillId="0" borderId="73" applyNumberFormat="0" applyFill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3" fillId="44" borderId="75" applyNumberFormat="0" applyAlignment="0" applyProtection="0"/>
    <xf numFmtId="0" fontId="44" fillId="0" borderId="0" applyNumberFormat="0" applyFill="0" applyBorder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0" fontId="52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80" applyNumberFormat="0" applyFont="0" applyAlignment="0" applyProtection="0"/>
    <xf numFmtId="167" fontId="40" fillId="0" borderId="0" applyFon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4" fillId="38" borderId="0" applyNumberFormat="0" applyBorder="0" applyAlignment="0" applyProtection="0"/>
    <xf numFmtId="0" fontId="55" fillId="46" borderId="81" applyNumberFormat="0" applyAlignment="0" applyProtection="0"/>
    <xf numFmtId="0" fontId="56" fillId="44" borderId="74" applyNumberFormat="0" applyAlignment="0" applyProtection="0"/>
    <xf numFmtId="170" fontId="57" fillId="0" borderId="0" applyFont="0" applyFill="0" applyBorder="0" applyAlignment="0" applyProtection="0"/>
    <xf numFmtId="0" fontId="40" fillId="0" borderId="0"/>
    <xf numFmtId="169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1" fontId="61" fillId="42" borderId="82">
      <alignment horizontal="right" vertical="center"/>
    </xf>
    <xf numFmtId="172" fontId="62" fillId="52" borderId="82">
      <alignment horizontal="right" vertical="center"/>
      <protection locked="0"/>
    </xf>
    <xf numFmtId="173" fontId="62" fillId="52" borderId="82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83" applyBorder="0"/>
    <xf numFmtId="0" fontId="40" fillId="0" borderId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4" fontId="73" fillId="0" borderId="0"/>
    <xf numFmtId="0" fontId="74" fillId="0" borderId="0"/>
    <xf numFmtId="2" fontId="72" fillId="0" borderId="0"/>
    <xf numFmtId="175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9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7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6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6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6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8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80" fontId="40" fillId="68" borderId="84"/>
    <xf numFmtId="180" fontId="40" fillId="76" borderId="85"/>
    <xf numFmtId="180" fontId="92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76" borderId="85"/>
    <xf numFmtId="180" fontId="40" fillId="68" borderId="84"/>
    <xf numFmtId="180" fontId="40" fillId="76" borderId="85"/>
    <xf numFmtId="180" fontId="40" fillId="76" borderId="85"/>
    <xf numFmtId="180" fontId="40" fillId="76" borderId="85"/>
    <xf numFmtId="180" fontId="40" fillId="76" borderId="85"/>
    <xf numFmtId="180" fontId="40" fillId="76" borderId="85"/>
    <xf numFmtId="180" fontId="70" fillId="68" borderId="74"/>
    <xf numFmtId="9" fontId="40" fillId="76" borderId="85"/>
    <xf numFmtId="180" fontId="40" fillId="76" borderId="86"/>
    <xf numFmtId="180" fontId="40" fillId="76" borderId="87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80" fontId="92" fillId="82" borderId="84"/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8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8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1" fontId="40" fillId="74" borderId="85">
      <protection locked="0"/>
    </xf>
    <xf numFmtId="181" fontId="40" fillId="74" borderId="85">
      <protection locked="0"/>
    </xf>
    <xf numFmtId="180" fontId="40" fillId="83" borderId="74">
      <protection locked="0"/>
    </xf>
    <xf numFmtId="10" fontId="40" fillId="74" borderId="85">
      <protection locked="0"/>
    </xf>
    <xf numFmtId="10" fontId="40" fillId="74" borderId="85">
      <protection locked="0"/>
    </xf>
    <xf numFmtId="181" fontId="40" fillId="74" borderId="4">
      <protection locked="0"/>
    </xf>
    <xf numFmtId="181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3" fontId="61" fillId="52" borderId="89">
      <alignment horizontal="center" vertical="center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10" fontId="61" fillId="52" borderId="89">
      <alignment horizontal="center" vertical="center"/>
    </xf>
    <xf numFmtId="0" fontId="99" fillId="0" borderId="88" applyNumberFormat="0" applyFill="0" applyAlignment="0" applyProtection="0"/>
    <xf numFmtId="180" fontId="100" fillId="68" borderId="4">
      <alignment horizontal="right"/>
    </xf>
    <xf numFmtId="180" fontId="40" fillId="76" borderId="86"/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90">
      <alignment horizontal="right"/>
    </xf>
    <xf numFmtId="180" fontId="100" fillId="68" borderId="90">
      <alignment horizontal="right"/>
    </xf>
    <xf numFmtId="180" fontId="100" fillId="68" borderId="86">
      <alignment horizontal="right"/>
    </xf>
    <xf numFmtId="9" fontId="100" fillId="68" borderId="86">
      <alignment horizontal="right"/>
    </xf>
    <xf numFmtId="180" fontId="100" fillId="68" borderId="91">
      <alignment horizontal="right" wrapText="1"/>
    </xf>
    <xf numFmtId="180" fontId="100" fillId="76" borderId="10"/>
    <xf numFmtId="180" fontId="100" fillId="68" borderId="91">
      <alignment horizontal="right" wrapText="1"/>
    </xf>
    <xf numFmtId="180" fontId="100" fillId="68" borderId="87">
      <alignment horizontal="right" wrapText="1"/>
    </xf>
    <xf numFmtId="180" fontId="100" fillId="76" borderId="10"/>
    <xf numFmtId="9" fontId="100" fillId="76" borderId="10"/>
    <xf numFmtId="9" fontId="100" fillId="76" borderId="10"/>
    <xf numFmtId="9" fontId="100" fillId="76" borderId="87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2" fontId="103" fillId="0" borderId="0" applyFill="0" applyBorder="0" applyAlignment="0" applyProtection="0"/>
    <xf numFmtId="182" fontId="104" fillId="0" borderId="0"/>
    <xf numFmtId="0" fontId="38" fillId="68" borderId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92" applyNumberFormat="0" applyFill="0" applyAlignment="0" applyProtection="0"/>
    <xf numFmtId="0" fontId="109" fillId="0" borderId="93" applyNumberFormat="0" applyFill="0" applyAlignment="0" applyProtection="0"/>
    <xf numFmtId="0" fontId="110" fillId="0" borderId="94" applyNumberFormat="0" applyFill="0" applyAlignment="0" applyProtection="0"/>
    <xf numFmtId="0" fontId="111" fillId="0" borderId="95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116" fillId="85" borderId="98">
      <alignment horizontal="center" vertic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7" fillId="45" borderId="0" applyNumberFormat="0" applyBorder="0" applyAlignment="0" applyProtection="0"/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90" fillId="68" borderId="0"/>
    <xf numFmtId="3" fontId="61" fillId="87" borderId="89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2" fontId="63" fillId="0" borderId="0" applyFill="0" applyBorder="0" applyAlignment="0"/>
    <xf numFmtId="10" fontId="61" fillId="87" borderId="89">
      <alignment horizontal="center" vertical="center"/>
    </xf>
    <xf numFmtId="183" fontId="63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180" fontId="40" fillId="68" borderId="84"/>
    <xf numFmtId="180" fontId="40" fillId="68" borderId="84"/>
    <xf numFmtId="0" fontId="40" fillId="87" borderId="100" applyFont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02" fillId="0" borderId="92" applyNumberFormat="0" applyFill="0" applyAlignment="0" applyProtection="0"/>
    <xf numFmtId="0" fontId="102" fillId="0" borderId="92" applyNumberFormat="0" applyFill="0" applyAlignment="0" applyProtection="0"/>
    <xf numFmtId="0" fontId="124" fillId="0" borderId="102" applyNumberFormat="0" applyFill="0" applyAlignment="0" applyProtection="0"/>
    <xf numFmtId="0" fontId="102" fillId="0" borderId="92" applyNumberFormat="0" applyFill="0" applyAlignment="0" applyProtection="0"/>
    <xf numFmtId="0" fontId="125" fillId="0" borderId="76" applyNumberFormat="0" applyFill="0" applyAlignment="0" applyProtection="0"/>
    <xf numFmtId="0" fontId="102" fillId="0" borderId="92" applyNumberFormat="0" applyFill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81" applyNumberFormat="0" applyAlignment="0" applyProtection="0"/>
    <xf numFmtId="176" fontId="127" fillId="7" borderId="66" applyNumberFormat="0" applyAlignment="0" applyProtection="0"/>
    <xf numFmtId="176" fontId="127" fillId="7" borderId="66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176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176" fontId="127" fillId="7" borderId="66" applyNumberFormat="0" applyAlignment="0" applyProtection="0"/>
    <xf numFmtId="0" fontId="126" fillId="89" borderId="103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0" fontId="126" fillId="80" borderId="81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86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0" fillId="0" borderId="0" applyFont="0" applyFill="0" applyBorder="0" applyAlignment="0" applyProtection="0">
      <alignment vertical="top"/>
    </xf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70" fillId="0" borderId="0"/>
    <xf numFmtId="16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7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2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98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40" fillId="0" borderId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9" fontId="40" fillId="0" borderId="0" applyFont="0" applyFill="0" applyBorder="0" applyAlignment="0" applyProtection="0"/>
    <xf numFmtId="0" fontId="40" fillId="0" borderId="0"/>
    <xf numFmtId="199" fontId="40" fillId="0" borderId="0" applyFont="0" applyFill="0" applyBorder="0" applyAlignment="0" applyProtection="0"/>
    <xf numFmtId="182" fontId="63" fillId="0" borderId="0" applyFont="0" applyFill="0" applyBorder="0" applyAlignment="0" applyProtection="0"/>
    <xf numFmtId="186" fontId="10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186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17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186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40" fillId="0" borderId="0"/>
    <xf numFmtId="202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3" fontId="131" fillId="0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40" fillId="91" borderId="0" applyFont="0" applyFill="0" applyBorder="0" applyAlignment="0" applyProtection="0"/>
    <xf numFmtId="203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4" fontId="138" fillId="0" borderId="0" applyFont="0" applyFill="0" applyBorder="0" applyAlignment="0" applyProtection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5" fontId="40" fillId="0" borderId="0">
      <protection locked="0"/>
    </xf>
    <xf numFmtId="17" fontId="141" fillId="93" borderId="59">
      <alignment horizontal="center"/>
    </xf>
    <xf numFmtId="17" fontId="141" fillId="93" borderId="59">
      <alignment horizontal="center"/>
    </xf>
    <xf numFmtId="0" fontId="40" fillId="0" borderId="0"/>
    <xf numFmtId="182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0" fontId="40" fillId="0" borderId="0"/>
    <xf numFmtId="182" fontId="40" fillId="0" borderId="0"/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6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207" fontId="152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9" fontId="154" fillId="0" borderId="0" applyBorder="0">
      <alignment horizontal="right" vertical="top"/>
    </xf>
    <xf numFmtId="210" fontId="132" fillId="0" borderId="0" applyBorder="0">
      <alignment horizontal="right" vertical="top"/>
    </xf>
    <xf numFmtId="210" fontId="154" fillId="0" borderId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214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0" fontId="157" fillId="0" borderId="0">
      <alignment vertical="center"/>
    </xf>
    <xf numFmtId="215" fontId="157" fillId="0" borderId="0">
      <alignment horizontal="left" vertical="center"/>
    </xf>
    <xf numFmtId="216" fontId="158" fillId="0" borderId="0">
      <alignment vertical="center"/>
    </xf>
    <xf numFmtId="0" fontId="159" fillId="0" borderId="0">
      <alignment vertical="center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32" fillId="0" borderId="0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215" fontId="161" fillId="0" borderId="0">
      <alignment horizontal="left" vertical="center"/>
    </xf>
    <xf numFmtId="180" fontId="161" fillId="0" borderId="0"/>
    <xf numFmtId="180" fontId="162" fillId="0" borderId="0"/>
    <xf numFmtId="180" fontId="163" fillId="0" borderId="0"/>
    <xf numFmtId="180" fontId="40" fillId="0" borderId="0"/>
    <xf numFmtId="180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7" fontId="40" fillId="0" borderId="0"/>
    <xf numFmtId="0" fontId="142" fillId="0" borderId="0">
      <protection locked="0"/>
    </xf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7" fontId="168" fillId="0" borderId="0"/>
    <xf numFmtId="0" fontId="142" fillId="0" borderId="0">
      <protection locked="0"/>
    </xf>
    <xf numFmtId="217" fontId="168" fillId="0" borderId="0"/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8" fontId="170" fillId="92" borderId="106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17" fillId="45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7" applyNumberFormat="0" applyBorder="0" applyAlignment="0">
      <alignment horizontal="centerContinuous"/>
    </xf>
    <xf numFmtId="0" fontId="178" fillId="96" borderId="107" applyNumberFormat="0" applyBorder="0" applyAlignment="0">
      <alignment horizontal="centerContinuous"/>
    </xf>
    <xf numFmtId="0" fontId="40" fillId="0" borderId="0"/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9" applyProtection="0">
      <alignment horizontal="center"/>
    </xf>
    <xf numFmtId="0" fontId="181" fillId="0" borderId="77" applyNumberFormat="0" applyFill="0" applyAlignment="0" applyProtection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40" fillId="0" borderId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8" applyNumberFormat="0" applyFill="0" applyAlignment="0" applyProtection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40" fillId="0" borderId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40" fillId="0" borderId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9" applyProtection="0">
      <alignment horizontal="center"/>
    </xf>
    <xf numFmtId="0" fontId="40" fillId="0" borderId="0"/>
    <xf numFmtId="0" fontId="191" fillId="0" borderId="0"/>
    <xf numFmtId="205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5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4" fontId="211" fillId="0" borderId="112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4" fillId="5" borderId="63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2" fontId="215" fillId="59" borderId="0"/>
    <xf numFmtId="224" fontId="216" fillId="0" borderId="0" applyNumberFormat="0" applyBorder="0" applyProtection="0"/>
    <xf numFmtId="224" fontId="216" fillId="0" borderId="0" applyNumberFormat="0" applyBorder="0" applyProtection="0"/>
    <xf numFmtId="0" fontId="40" fillId="0" borderId="0"/>
    <xf numFmtId="224" fontId="217" fillId="0" borderId="0"/>
    <xf numFmtId="224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0" fontId="40" fillId="0" borderId="0"/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5" fontId="219" fillId="0" borderId="113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81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14" applyNumberFormat="0" applyAlignment="0" applyProtection="0"/>
    <xf numFmtId="0" fontId="62" fillId="0" borderId="114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14" applyNumberFormat="0" applyAlignment="0" applyProtection="0"/>
    <xf numFmtId="0" fontId="225" fillId="0" borderId="114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40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40" fillId="0" borderId="115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7" fontId="227" fillId="0" borderId="0" applyFont="0" applyFill="0" applyBorder="0" applyAlignment="0" applyProtection="0"/>
    <xf numFmtId="228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6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13" applyFill="0" applyBorder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0" fontId="40" fillId="0" borderId="0"/>
    <xf numFmtId="229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40" fillId="0" borderId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25" fillId="0" borderId="76" applyNumberFormat="0" applyFill="0" applyAlignment="0" applyProtection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40" fillId="0" borderId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40" fillId="0" borderId="0"/>
    <xf numFmtId="182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13">
      <alignment horizontal="center"/>
    </xf>
    <xf numFmtId="230" fontId="219" fillId="0" borderId="113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1" fontId="236" fillId="0" borderId="0" applyFill="0" applyBorder="0" applyAlignment="0" applyProtection="0"/>
    <xf numFmtId="0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232" fontId="74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3" fontId="82" fillId="0" borderId="0" applyFont="0" applyFill="0" applyBorder="0" applyAlignment="0" applyProtection="0"/>
    <xf numFmtId="234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2" fontId="161" fillId="0" borderId="0" applyFill="0" applyBorder="0" applyAlignment="0" applyProtection="0"/>
    <xf numFmtId="182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5" fontId="243" fillId="0" borderId="0"/>
    <xf numFmtId="236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0" fontId="71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6" fontId="10" fillId="0" borderId="0"/>
    <xf numFmtId="176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10" fillId="0" borderId="0"/>
    <xf numFmtId="0" fontId="40" fillId="0" borderId="0"/>
    <xf numFmtId="176" fontId="40" fillId="0" borderId="0"/>
    <xf numFmtId="237" fontId="10" fillId="0" borderId="0"/>
    <xf numFmtId="237" fontId="10" fillId="0" borderId="0"/>
    <xf numFmtId="0" fontId="40" fillId="0" borderId="0"/>
    <xf numFmtId="237" fontId="10" fillId="0" borderId="0"/>
    <xf numFmtId="237" fontId="1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6" fontId="245" fillId="0" borderId="0"/>
    <xf numFmtId="176" fontId="245" fillId="0" borderId="0"/>
    <xf numFmtId="0" fontId="40" fillId="0" borderId="0"/>
    <xf numFmtId="0" fontId="40" fillId="0" borderId="0"/>
    <xf numFmtId="0" fontId="40" fillId="0" borderId="0"/>
    <xf numFmtId="176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6" fontId="57" fillId="0" borderId="0"/>
    <xf numFmtId="176" fontId="57" fillId="0" borderId="0"/>
    <xf numFmtId="0" fontId="57" fillId="0" borderId="0"/>
    <xf numFmtId="0" fontId="57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176" fontId="57" fillId="0" borderId="0"/>
    <xf numFmtId="0" fontId="40" fillId="0" borderId="0"/>
    <xf numFmtId="0" fontId="40" fillId="0" borderId="0"/>
    <xf numFmtId="0" fontId="40" fillId="0" borderId="0"/>
    <xf numFmtId="176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84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176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252" fillId="0" borderId="44"/>
    <xf numFmtId="0" fontId="252" fillId="0" borderId="44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8" fontId="133" fillId="0" borderId="113"/>
    <xf numFmtId="238" fontId="219" fillId="0" borderId="113"/>
    <xf numFmtId="239" fontId="40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4" fontId="129" fillId="0" borderId="0"/>
    <xf numFmtId="174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40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9"/>
    <xf numFmtId="223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245" fontId="98" fillId="0" borderId="0"/>
    <xf numFmtId="246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7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4" fontId="41" fillId="106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7" borderId="121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9" borderId="123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9" borderId="123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wrapText="1" indent="1" shrinkToFi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53" fillId="116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53" fillId="33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4" fontId="83" fillId="108" borderId="121" applyNumberFormat="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249" fontId="70" fillId="43" borderId="122" applyProtection="0">
      <alignment horizontal="right" vertical="center"/>
    </xf>
    <xf numFmtId="4" fontId="83" fillId="107" borderId="121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9" fontId="70" fillId="43" borderId="122" applyProtection="0">
      <alignment horizontal="right" vertical="center"/>
    </xf>
    <xf numFmtId="4" fontId="83" fillId="108" borderId="121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108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4" applyFill="0" applyBorder="0" applyProtection="0">
      <alignment vertical="center"/>
    </xf>
    <xf numFmtId="0" fontId="303" fillId="0" borderId="34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0" fontId="40" fillId="0" borderId="0"/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40" fontId="304" fillId="0" borderId="0" applyBorder="0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9" fontId="308" fillId="0" borderId="0">
      <alignment horizontal="left"/>
    </xf>
    <xf numFmtId="219" fontId="308" fillId="0" borderId="0">
      <alignment horizontal="left"/>
    </xf>
    <xf numFmtId="0" fontId="40" fillId="0" borderId="0"/>
    <xf numFmtId="49" fontId="70" fillId="0" borderId="0" applyFill="0" applyBorder="0" applyAlignment="0"/>
    <xf numFmtId="251" fontId="40" fillId="0" borderId="0" applyFill="0" applyBorder="0" applyAlignment="0"/>
    <xf numFmtId="252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4" applyNumberFormat="0" applyBorder="0" applyProtection="0">
      <alignment horizontal="left" vertical="center"/>
    </xf>
    <xf numFmtId="0" fontId="115" fillId="90" borderId="34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93" applyNumberFormat="0" applyFill="0" applyAlignment="0" applyProtection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316" fillId="0" borderId="94" applyNumberFormat="0" applyFill="0" applyAlignment="0" applyProtection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258" fillId="0" borderId="95" applyNumberFormat="0" applyFill="0" applyAlignment="0" applyProtection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258" fillId="0" borderId="95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0" fontId="40" fillId="0" borderId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32">
      <alignment horizontal="right"/>
    </xf>
    <xf numFmtId="0" fontId="80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40" fillId="0" borderId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40" fillId="0" borderId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2" fillId="0" borderId="68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5"/>
    <xf numFmtId="180" fontId="100" fillId="68" borderId="91">
      <alignment horizontal="right" wrapText="1"/>
    </xf>
    <xf numFmtId="180" fontId="100" fillId="68" borderId="91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40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9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5" fontId="95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9" applyFill="0" applyProtection="0">
      <alignment horizontal="center"/>
    </xf>
    <xf numFmtId="1" fontId="327" fillId="0" borderId="59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81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213" fillId="5" borderId="63" applyNumberFormat="0" applyAlignment="0" applyProtection="0"/>
    <xf numFmtId="0" fontId="329" fillId="5" borderId="63" applyNumberFormat="0" applyAlignment="0" applyProtection="0"/>
    <xf numFmtId="0" fontId="329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23" fillId="5" borderId="63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3" fillId="5" borderId="63" applyNumberFormat="0" applyAlignment="0" applyProtection="0"/>
    <xf numFmtId="0" fontId="23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0" fillId="0" borderId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257" fillId="6" borderId="64" applyNumberFormat="0" applyAlignment="0" applyProtection="0"/>
    <xf numFmtId="0" fontId="331" fillId="6" borderId="64" applyNumberFormat="0" applyAlignment="0" applyProtection="0"/>
    <xf numFmtId="0" fontId="331" fillId="6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24" fillId="61" borderId="64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24" fillId="61" borderId="64" applyNumberFormat="0" applyAlignment="0" applyProtection="0"/>
    <xf numFmtId="0" fontId="24" fillId="61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0" fillId="0" borderId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25" fillId="6" borderId="63" applyNumberFormat="0" applyAlignment="0" applyProtection="0"/>
    <xf numFmtId="0" fontId="333" fillId="6" borderId="63" applyNumberFormat="0" applyAlignment="0" applyProtection="0"/>
    <xf numFmtId="0" fontId="121" fillId="6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25" fillId="61" borderId="63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1" borderId="63" applyNumberFormat="0" applyAlignment="0" applyProtection="0"/>
    <xf numFmtId="0" fontId="25" fillId="61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1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315" fillId="0" borderId="110" applyNumberFormat="0" applyFill="0" applyAlignment="0" applyProtection="0"/>
    <xf numFmtId="0" fontId="335" fillId="0" borderId="77" applyNumberFormat="0" applyFill="0" applyAlignment="0" applyProtection="0"/>
    <xf numFmtId="0" fontId="40" fillId="0" borderId="0"/>
    <xf numFmtId="0" fontId="336" fillId="0" borderId="136" applyNumberFormat="0" applyFill="0" applyAlignment="0" applyProtection="0"/>
    <xf numFmtId="0" fontId="335" fillId="0" borderId="77" applyNumberFormat="0" applyFill="0" applyAlignment="0" applyProtection="0"/>
    <xf numFmtId="0" fontId="50" fillId="0" borderId="77" applyNumberFormat="0" applyFill="0" applyAlignment="0" applyProtection="0"/>
    <xf numFmtId="0" fontId="336" fillId="0" borderId="136" applyNumberFormat="0" applyFill="0" applyAlignment="0" applyProtection="0"/>
    <xf numFmtId="0" fontId="50" fillId="0" borderId="77" applyNumberFormat="0" applyFill="0" applyAlignment="0" applyProtection="0"/>
    <xf numFmtId="0" fontId="315" fillId="0" borderId="110" applyNumberFormat="0" applyFill="0" applyAlignment="0" applyProtection="0"/>
    <xf numFmtId="0" fontId="17" fillId="0" borderId="60" applyNumberFormat="0" applyFill="0" applyAlignment="0" applyProtection="0"/>
    <xf numFmtId="0" fontId="50" fillId="0" borderId="77" applyNumberFormat="0" applyFill="0" applyAlignment="0" applyProtection="0"/>
    <xf numFmtId="0" fontId="182" fillId="0" borderId="60" applyNumberFormat="0" applyFill="0" applyAlignment="0" applyProtection="0"/>
    <xf numFmtId="0" fontId="337" fillId="0" borderId="60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40" fillId="0" borderId="0"/>
    <xf numFmtId="0" fontId="337" fillId="0" borderId="60" applyNumberFormat="0" applyFill="0" applyAlignment="0" applyProtection="0"/>
    <xf numFmtId="0" fontId="316" fillId="0" borderId="78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316" fillId="0" borderId="78" applyNumberFormat="0" applyFill="0" applyAlignment="0" applyProtection="0"/>
    <xf numFmtId="0" fontId="338" fillId="0" borderId="78" applyNumberFormat="0" applyFill="0" applyAlignment="0" applyProtection="0"/>
    <xf numFmtId="0" fontId="40" fillId="0" borderId="0"/>
    <xf numFmtId="0" fontId="339" fillId="0" borderId="61" applyNumberFormat="0" applyFill="0" applyAlignment="0" applyProtection="0"/>
    <xf numFmtId="0" fontId="338" fillId="0" borderId="78" applyNumberFormat="0" applyFill="0" applyAlignment="0" applyProtection="0"/>
    <xf numFmtId="0" fontId="51" fillId="0" borderId="78" applyNumberFormat="0" applyFill="0" applyAlignment="0" applyProtection="0"/>
    <xf numFmtId="0" fontId="339" fillId="0" borderId="61" applyNumberFormat="0" applyFill="0" applyAlignment="0" applyProtection="0"/>
    <xf numFmtId="0" fontId="51" fillId="0" borderId="78" applyNumberFormat="0" applyFill="0" applyAlignment="0" applyProtection="0"/>
    <xf numFmtId="0" fontId="316" fillId="0" borderId="78" applyNumberFormat="0" applyFill="0" applyAlignment="0" applyProtection="0"/>
    <xf numFmtId="0" fontId="18" fillId="0" borderId="61" applyNumberFormat="0" applyFill="0" applyAlignment="0" applyProtection="0"/>
    <xf numFmtId="0" fontId="51" fillId="0" borderId="78" applyNumberFormat="0" applyFill="0" applyAlignment="0" applyProtection="0"/>
    <xf numFmtId="0" fontId="185" fillId="0" borderId="61" applyNumberFormat="0" applyFill="0" applyAlignment="0" applyProtection="0"/>
    <xf numFmtId="0" fontId="340" fillId="0" borderId="61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40" fillId="0" borderId="0"/>
    <xf numFmtId="0" fontId="340" fillId="0" borderId="61" applyNumberFormat="0" applyFill="0" applyAlignment="0" applyProtection="0"/>
    <xf numFmtId="0" fontId="258" fillId="0" borderId="137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258" fillId="0" borderId="137" applyNumberFormat="0" applyFill="0" applyAlignment="0" applyProtection="0"/>
    <xf numFmtId="0" fontId="341" fillId="0" borderId="79" applyNumberFormat="0" applyFill="0" applyAlignment="0" applyProtection="0"/>
    <xf numFmtId="0" fontId="40" fillId="0" borderId="0"/>
    <xf numFmtId="0" fontId="342" fillId="0" borderId="138" applyNumberFormat="0" applyFill="0" applyAlignment="0" applyProtection="0"/>
    <xf numFmtId="0" fontId="341" fillId="0" borderId="79" applyNumberFormat="0" applyFill="0" applyAlignment="0" applyProtection="0"/>
    <xf numFmtId="0" fontId="52" fillId="0" borderId="79" applyNumberFormat="0" applyFill="0" applyAlignment="0" applyProtection="0"/>
    <xf numFmtId="0" fontId="342" fillId="0" borderId="138" applyNumberFormat="0" applyFill="0" applyAlignment="0" applyProtection="0"/>
    <xf numFmtId="0" fontId="52" fillId="0" borderId="79" applyNumberFormat="0" applyFill="0" applyAlignment="0" applyProtection="0"/>
    <xf numFmtId="0" fontId="258" fillId="0" borderId="137" applyNumberFormat="0" applyFill="0" applyAlignment="0" applyProtection="0"/>
    <xf numFmtId="0" fontId="19" fillId="0" borderId="62" applyNumberFormat="0" applyFill="0" applyAlignment="0" applyProtection="0"/>
    <xf numFmtId="0" fontId="52" fillId="0" borderId="79" applyNumberFormat="0" applyFill="0" applyAlignment="0" applyProtection="0"/>
    <xf numFmtId="0" fontId="189" fillId="0" borderId="62" applyNumberFormat="0" applyFill="0" applyAlignment="0" applyProtection="0"/>
    <xf numFmtId="0" fontId="343" fillId="0" borderId="62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40" fillId="0" borderId="0"/>
    <xf numFmtId="0" fontId="343" fillId="0" borderId="62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9" fillId="0" borderId="68" applyNumberFormat="0" applyFill="0" applyAlignment="0" applyProtection="0"/>
    <xf numFmtId="0" fontId="9" fillId="0" borderId="68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81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40" fillId="0" borderId="0"/>
    <xf numFmtId="0" fontId="126" fillId="119" borderId="81" applyNumberFormat="0" applyAlignment="0" applyProtection="0"/>
    <xf numFmtId="0" fontId="116" fillId="46" borderId="81" applyNumberFormat="0" applyAlignment="0" applyProtection="0"/>
    <xf numFmtId="0" fontId="40" fillId="0" borderId="0"/>
    <xf numFmtId="0" fontId="27" fillId="7" borderId="66" applyNumberFormat="0" applyAlignment="0" applyProtection="0"/>
    <xf numFmtId="0" fontId="116" fillId="46" borderId="81" applyNumberFormat="0" applyAlignment="0" applyProtection="0"/>
    <xf numFmtId="0" fontId="55" fillId="46" borderId="81" applyNumberFormat="0" applyAlignment="0" applyProtection="0"/>
    <xf numFmtId="0" fontId="27" fillId="7" borderId="66" applyNumberFormat="0" applyAlignment="0" applyProtection="0"/>
    <xf numFmtId="0" fontId="55" fillId="46" borderId="81" applyNumberFormat="0" applyAlignment="0" applyProtection="0"/>
    <xf numFmtId="0" fontId="126" fillId="119" borderId="81" applyNumberFormat="0" applyAlignment="0" applyProtection="0"/>
    <xf numFmtId="0" fontId="55" fillId="46" borderId="81" applyNumberFormat="0" applyAlignment="0" applyProtection="0"/>
    <xf numFmtId="0" fontId="127" fillId="7" borderId="66" applyNumberFormat="0" applyAlignment="0" applyProtection="0"/>
    <xf numFmtId="0" fontId="344" fillId="7" borderId="66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40" fillId="0" borderId="0"/>
    <xf numFmtId="0" fontId="344" fillId="7" borderId="66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40" fillId="0" borderId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40" fillId="0" borderId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32" fillId="8" borderId="67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40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360" fillId="0" borderId="140" applyNumberFormat="0" applyFill="0" applyAlignment="0" applyProtection="0"/>
    <xf numFmtId="0" fontId="361" fillId="0" borderId="76" applyNumberFormat="0" applyFill="0" applyAlignment="0" applyProtection="0"/>
    <xf numFmtId="0" fontId="40" fillId="0" borderId="0"/>
    <xf numFmtId="0" fontId="26" fillId="0" borderId="65" applyNumberFormat="0" applyFill="0" applyAlignment="0" applyProtection="0"/>
    <xf numFmtId="0" fontId="361" fillId="0" borderId="76" applyNumberFormat="0" applyFill="0" applyAlignment="0" applyProtection="0"/>
    <xf numFmtId="0" fontId="49" fillId="0" borderId="76" applyNumberFormat="0" applyFill="0" applyAlignment="0" applyProtection="0"/>
    <xf numFmtId="0" fontId="26" fillId="0" borderId="65" applyNumberFormat="0" applyFill="0" applyAlignment="0" applyProtection="0"/>
    <xf numFmtId="0" fontId="49" fillId="0" borderId="76" applyNumberFormat="0" applyFill="0" applyAlignment="0" applyProtection="0"/>
    <xf numFmtId="0" fontId="360" fillId="0" borderId="140" applyNumberFormat="0" applyFill="0" applyAlignment="0" applyProtection="0"/>
    <xf numFmtId="0" fontId="49" fillId="0" borderId="76" applyNumberFormat="0" applyFill="0" applyAlignment="0" applyProtection="0"/>
    <xf numFmtId="0" fontId="232" fillId="0" borderId="65" applyNumberFormat="0" applyFill="0" applyAlignment="0" applyProtection="0"/>
    <xf numFmtId="0" fontId="362" fillId="0" borderId="65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0" fillId="0" borderId="0"/>
    <xf numFmtId="0" fontId="362" fillId="0" borderId="65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6" fontId="57" fillId="0" borderId="0" applyFont="0" applyFill="0" applyBorder="0" applyAlignment="0" applyProtection="0"/>
    <xf numFmtId="3" fontId="364" fillId="0" borderId="44" applyFont="0" applyBorder="0">
      <alignment horizontal="right"/>
      <protection locked="0"/>
    </xf>
    <xf numFmtId="257" fontId="5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258" fontId="53" fillId="0" borderId="0" applyFont="0" applyFill="0" applyBorder="0" applyAlignment="0" applyProtection="0"/>
    <xf numFmtId="258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43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9" fontId="367" fillId="0" borderId="0" applyFont="0" applyFill="0" applyBorder="0" applyAlignment="0" applyProtection="0"/>
    <xf numFmtId="259" fontId="367" fillId="0" borderId="0" applyFont="0" applyFill="0" applyBorder="0" applyAlignment="0" applyProtection="0"/>
    <xf numFmtId="0" fontId="53" fillId="0" borderId="0"/>
    <xf numFmtId="0" fontId="53" fillId="0" borderId="0"/>
    <xf numFmtId="260" fontId="367" fillId="0" borderId="0" applyFont="0" applyFill="0" applyBorder="0" applyAlignment="0" applyProtection="0">
      <alignment vertical="top"/>
    </xf>
    <xf numFmtId="260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1" fontId="367" fillId="0" borderId="0" applyFont="0" applyFill="0" applyBorder="0" applyAlignment="0" applyProtection="0"/>
    <xf numFmtId="261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2" fontId="370" fillId="0" borderId="0" applyFont="0" applyFill="0" applyBorder="0" applyAlignment="0" applyProtection="0"/>
    <xf numFmtId="191" fontId="370" fillId="0" borderId="0" applyFont="0" applyFill="0" applyBorder="0" applyAlignment="0" applyProtection="0"/>
    <xf numFmtId="167" fontId="74" fillId="0" borderId="0" applyFont="0" applyFill="0" applyBorder="0" applyAlignment="0" applyProtection="0"/>
    <xf numFmtId="191" fontId="371" fillId="0" borderId="0" applyFont="0" applyFill="0" applyBorder="0" applyAlignment="0" applyProtection="0"/>
    <xf numFmtId="262" fontId="138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7" fontId="376" fillId="0" borderId="0" applyFont="0" applyFill="0" applyBorder="0" applyAlignment="0" applyProtection="0"/>
    <xf numFmtId="0" fontId="40" fillId="0" borderId="0"/>
    <xf numFmtId="265" fontId="375" fillId="0" borderId="0">
      <protection locked="0"/>
    </xf>
    <xf numFmtId="265" fontId="375" fillId="0" borderId="0">
      <protection locked="0"/>
    </xf>
    <xf numFmtId="0" fontId="53" fillId="0" borderId="0"/>
    <xf numFmtId="0" fontId="53" fillId="0" borderId="0"/>
    <xf numFmtId="266" fontId="375" fillId="0" borderId="0" applyFont="0" applyFill="0" applyBorder="0" applyAlignment="0" applyProtection="0"/>
    <xf numFmtId="267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8" fontId="375" fillId="0" borderId="0">
      <protection locked="0"/>
    </xf>
    <xf numFmtId="268" fontId="375" fillId="0" borderId="0">
      <protection locked="0"/>
    </xf>
    <xf numFmtId="0" fontId="53" fillId="0" borderId="0"/>
    <xf numFmtId="0" fontId="53" fillId="0" borderId="0"/>
    <xf numFmtId="269" fontId="377" fillId="0" borderId="0">
      <alignment vertical="center"/>
    </xf>
    <xf numFmtId="269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70" fontId="375" fillId="0" borderId="0">
      <protection locked="0"/>
    </xf>
    <xf numFmtId="270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1" fontId="40" fillId="0" borderId="0" applyFont="0" applyFill="0" applyBorder="0" applyAlignment="0" applyProtection="0"/>
    <xf numFmtId="272" fontId="40" fillId="0" borderId="0" applyFont="0" applyFill="0" applyBorder="0" applyAlignment="0" applyProtection="0"/>
    <xf numFmtId="0" fontId="379" fillId="0" borderId="0"/>
    <xf numFmtId="0" fontId="142" fillId="0" borderId="141">
      <protection locked="0"/>
    </xf>
    <xf numFmtId="0" fontId="142" fillId="0" borderId="141">
      <protection locked="0"/>
    </xf>
    <xf numFmtId="0" fontId="53" fillId="0" borderId="0"/>
    <xf numFmtId="0" fontId="53" fillId="0" borderId="0"/>
    <xf numFmtId="269" fontId="375" fillId="0" borderId="0" applyFont="0" applyFill="0" applyBorder="0" applyAlignment="0" applyProtection="0"/>
    <xf numFmtId="273" fontId="375" fillId="0" borderId="0" applyFont="0" applyFill="0" applyBorder="0" applyAlignment="0" applyProtection="0"/>
    <xf numFmtId="4" fontId="70" fillId="108" borderId="121" applyNumberFormat="0" applyProtection="0">
      <alignment horizontal="right" vertical="center"/>
    </xf>
    <xf numFmtId="0" fontId="53" fillId="115" borderId="122" applyNumberFormat="0" applyProtection="0">
      <alignment horizontal="left" vertical="top" indent="1"/>
    </xf>
    <xf numFmtId="4" fontId="83" fillId="107" borderId="121" applyNumberFormat="0" applyProtection="0">
      <alignment horizontal="right" vertical="center"/>
    </xf>
    <xf numFmtId="4" fontId="276" fillId="67" borderId="125" applyNumberFormat="0" applyProtection="0">
      <alignment horizontal="right" vertical="center"/>
    </xf>
  </cellStyleXfs>
  <cellXfs count="220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7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7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7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7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7" fontId="11" fillId="0" borderId="24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67" fontId="11" fillId="0" borderId="10" xfId="1" applyNumberFormat="1" applyFont="1" applyBorder="1" applyAlignment="1">
      <alignment horizontal="right" vertical="center"/>
    </xf>
    <xf numFmtId="167" fontId="12" fillId="0" borderId="9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7" fontId="11" fillId="0" borderId="8" xfId="1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7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7" fontId="12" fillId="0" borderId="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7" fontId="11" fillId="0" borderId="23" xfId="1" applyNumberFormat="1" applyFont="1" applyBorder="1" applyAlignment="1">
      <alignment horizontal="right" vertical="center"/>
    </xf>
    <xf numFmtId="167" fontId="12" fillId="0" borderId="40" xfId="1" applyNumberFormat="1" applyFont="1" applyBorder="1" applyAlignment="1">
      <alignment horizontal="right" vertical="center"/>
    </xf>
    <xf numFmtId="167" fontId="12" fillId="0" borderId="41" xfId="1" applyNumberFormat="1" applyFont="1" applyBorder="1" applyAlignment="1">
      <alignment horizontal="right" vertical="center"/>
    </xf>
    <xf numFmtId="167" fontId="11" fillId="0" borderId="38" xfId="1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7" fontId="12" fillId="0" borderId="57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167" fontId="11" fillId="0" borderId="31" xfId="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7" fontId="12" fillId="0" borderId="23" xfId="1" applyNumberFormat="1" applyFont="1" applyBorder="1" applyAlignment="1">
      <alignment horizontal="right" vertical="center"/>
    </xf>
    <xf numFmtId="167" fontId="12" fillId="0" borderId="39" xfId="1" applyNumberFormat="1" applyFont="1" applyBorder="1" applyAlignment="1">
      <alignment horizontal="right" vertical="center"/>
    </xf>
    <xf numFmtId="0" fontId="6" fillId="0" borderId="142" xfId="0" applyFont="1" applyBorder="1" applyAlignment="1">
      <alignment vertical="center" wrapText="1"/>
    </xf>
    <xf numFmtId="167" fontId="11" fillId="0" borderId="28" xfId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167" fontId="11" fillId="0" borderId="57" xfId="1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7" fontId="11" fillId="0" borderId="23" xfId="1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 wrapText="1"/>
    </xf>
    <xf numFmtId="167" fontId="12" fillId="0" borderId="23" xfId="1" applyNumberFormat="1" applyFont="1" applyFill="1" applyBorder="1" applyAlignment="1">
      <alignment horizontal="right" vertical="center"/>
    </xf>
    <xf numFmtId="167" fontId="11" fillId="0" borderId="39" xfId="1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0" borderId="143" xfId="0" applyFont="1" applyBorder="1" applyAlignment="1">
      <alignment horizontal="right" vertical="center" wrapText="1"/>
    </xf>
    <xf numFmtId="0" fontId="0" fillId="0" borderId="4" xfId="0" applyBorder="1"/>
    <xf numFmtId="0" fontId="4" fillId="0" borderId="4" xfId="0" applyFont="1" applyBorder="1"/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44" xfId="0" applyFont="1" applyBorder="1" applyAlignment="1">
      <alignment vertical="center" wrapText="1"/>
    </xf>
    <xf numFmtId="0" fontId="4" fillId="0" borderId="56" xfId="0" applyFont="1" applyBorder="1"/>
    <xf numFmtId="0" fontId="2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0" fontId="4" fillId="0" borderId="14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0" borderId="145" xfId="0" applyFont="1" applyBorder="1" applyAlignment="1">
      <alignment horizontal="right" vertical="center" wrapText="1"/>
    </xf>
    <xf numFmtId="0" fontId="4" fillId="0" borderId="4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3" fontId="4" fillId="0" borderId="57" xfId="0" applyNumberFormat="1" applyFont="1" applyBorder="1" applyAlignment="1">
      <alignment vertical="center" wrapText="1"/>
    </xf>
    <xf numFmtId="49" fontId="4" fillId="0" borderId="43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8" xfId="0" applyBorder="1" applyAlignment="1"/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opLeftCell="A28" workbookViewId="0">
      <selection activeCell="H50" sqref="H50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29" t="s">
        <v>92</v>
      </c>
    </row>
    <row r="2" spans="1:4">
      <c r="A2" s="130" t="s">
        <v>113</v>
      </c>
    </row>
    <row r="3" spans="1:4" ht="15.75" thickBot="1">
      <c r="B3" s="76"/>
    </row>
    <row r="4" spans="1:4" ht="15.75" customHeight="1" thickBot="1">
      <c r="A4" s="124" t="s">
        <v>0</v>
      </c>
      <c r="B4" s="77" t="s">
        <v>1</v>
      </c>
      <c r="C4" s="195" t="s">
        <v>114</v>
      </c>
      <c r="D4" s="82" t="s">
        <v>116</v>
      </c>
    </row>
    <row r="5" spans="1:4" ht="15.75" thickBot="1">
      <c r="A5" s="59" t="s">
        <v>2</v>
      </c>
      <c r="B5" s="122"/>
      <c r="C5" s="194"/>
      <c r="D5" s="62"/>
    </row>
    <row r="6" spans="1:4">
      <c r="A6" s="19" t="s">
        <v>3</v>
      </c>
      <c r="B6" s="123"/>
      <c r="C6" s="205"/>
      <c r="D6" s="20"/>
    </row>
    <row r="7" spans="1:4">
      <c r="A7" s="53" t="s">
        <v>4</v>
      </c>
      <c r="B7" s="134">
        <v>5</v>
      </c>
      <c r="C7" s="61">
        <v>97383741</v>
      </c>
      <c r="D7" s="144">
        <v>74033934</v>
      </c>
    </row>
    <row r="8" spans="1:4">
      <c r="A8" s="53" t="s">
        <v>5</v>
      </c>
      <c r="B8" s="121"/>
      <c r="C8" s="61">
        <v>217378</v>
      </c>
      <c r="D8" s="144">
        <v>186349</v>
      </c>
    </row>
    <row r="9" spans="1:4">
      <c r="A9" s="53" t="s">
        <v>6</v>
      </c>
      <c r="B9" s="121">
        <v>7</v>
      </c>
      <c r="C9" s="61">
        <v>0</v>
      </c>
      <c r="D9" s="158">
        <v>30850706</v>
      </c>
    </row>
    <row r="10" spans="1:4">
      <c r="A10" s="53" t="s">
        <v>128</v>
      </c>
      <c r="B10" s="121"/>
      <c r="C10" s="61">
        <v>458639</v>
      </c>
      <c r="D10" s="199">
        <v>3840075</v>
      </c>
    </row>
    <row r="11" spans="1:4">
      <c r="A11" s="53" t="s">
        <v>93</v>
      </c>
      <c r="B11" s="121"/>
      <c r="C11" s="61">
        <v>9679020</v>
      </c>
      <c r="D11" s="144">
        <v>12008702</v>
      </c>
    </row>
    <row r="12" spans="1:4" ht="15.75" thickBot="1">
      <c r="A12" s="23"/>
      <c r="B12" s="125"/>
      <c r="C12" s="206"/>
      <c r="D12" s="24"/>
    </row>
    <row r="13" spans="1:4">
      <c r="A13" s="19" t="s">
        <v>94</v>
      </c>
      <c r="B13" s="126"/>
      <c r="C13" s="198">
        <f>SUM(C7:C12)</f>
        <v>107738778</v>
      </c>
      <c r="D13" s="25">
        <f>SUM(D7:D12)</f>
        <v>120919766</v>
      </c>
    </row>
    <row r="14" spans="1:4" ht="15.75" thickBot="1">
      <c r="A14" s="26"/>
      <c r="B14" s="127"/>
      <c r="C14" s="197"/>
      <c r="D14" s="27"/>
    </row>
    <row r="15" spans="1:4">
      <c r="A15" s="19" t="s">
        <v>7</v>
      </c>
      <c r="B15" s="123"/>
      <c r="C15" s="207"/>
      <c r="D15" s="29"/>
    </row>
    <row r="16" spans="1:4">
      <c r="A16" s="53" t="s">
        <v>8</v>
      </c>
      <c r="B16" s="121"/>
      <c r="C16" s="61">
        <v>8991080</v>
      </c>
      <c r="D16" s="144">
        <v>7801828</v>
      </c>
    </row>
    <row r="17" spans="1:4">
      <c r="A17" s="53" t="s">
        <v>9</v>
      </c>
      <c r="B17" s="121">
        <v>6</v>
      </c>
      <c r="C17" s="61">
        <v>23698928</v>
      </c>
      <c r="D17" s="144">
        <v>19059134</v>
      </c>
    </row>
    <row r="18" spans="1:4">
      <c r="A18" s="53" t="s">
        <v>6</v>
      </c>
      <c r="B18" s="121">
        <v>7</v>
      </c>
      <c r="C18" s="61">
        <v>60474835</v>
      </c>
      <c r="D18" s="153">
        <v>1776</v>
      </c>
    </row>
    <row r="19" spans="1:4">
      <c r="A19" s="53" t="s">
        <v>10</v>
      </c>
      <c r="B19" s="121"/>
      <c r="C19" s="61">
        <v>5491718</v>
      </c>
      <c r="D19" s="144">
        <v>2057920</v>
      </c>
    </row>
    <row r="20" spans="1:4" ht="15.75" thickBot="1">
      <c r="A20" s="23"/>
      <c r="B20" s="125"/>
      <c r="C20" s="206"/>
      <c r="D20" s="24"/>
    </row>
    <row r="21" spans="1:4">
      <c r="A21" s="19" t="s">
        <v>94</v>
      </c>
      <c r="B21" s="126"/>
      <c r="C21" s="198">
        <f>SUM(C16:C20)</f>
        <v>98656561</v>
      </c>
      <c r="D21" s="25">
        <f>SUM(D16:D20)</f>
        <v>28920658</v>
      </c>
    </row>
    <row r="22" spans="1:4" ht="15.75" thickBot="1">
      <c r="A22" s="26"/>
      <c r="B22" s="127"/>
      <c r="C22" s="197"/>
      <c r="D22" s="27"/>
    </row>
    <row r="23" spans="1:4">
      <c r="A23" s="19" t="s">
        <v>11</v>
      </c>
      <c r="B23" s="126"/>
      <c r="C23" s="198">
        <f>C13+C21</f>
        <v>206395339</v>
      </c>
      <c r="D23" s="25">
        <f>D13+D21</f>
        <v>149840424</v>
      </c>
    </row>
    <row r="24" spans="1:4" ht="15.75" thickBot="1">
      <c r="A24" s="64"/>
      <c r="B24" s="127"/>
      <c r="C24" s="197"/>
      <c r="D24" s="78"/>
    </row>
    <row r="25" spans="1:4">
      <c r="A25" s="30" t="s">
        <v>12</v>
      </c>
      <c r="B25" s="128"/>
      <c r="C25" s="207"/>
      <c r="D25" s="79"/>
    </row>
    <row r="26" spans="1:4">
      <c r="A26" s="53" t="s">
        <v>13</v>
      </c>
      <c r="B26" s="121"/>
      <c r="C26" s="61">
        <v>9540291</v>
      </c>
      <c r="D26" s="43">
        <v>9540291</v>
      </c>
    </row>
    <row r="27" spans="1:4">
      <c r="A27" s="53" t="s">
        <v>14</v>
      </c>
      <c r="B27" s="121"/>
      <c r="C27" s="61">
        <v>188565</v>
      </c>
      <c r="D27" s="43">
        <v>188565</v>
      </c>
    </row>
    <row r="28" spans="1:4">
      <c r="A28" s="53" t="s">
        <v>15</v>
      </c>
      <c r="B28" s="121"/>
      <c r="C28" s="61">
        <v>-43997</v>
      </c>
      <c r="D28" s="102">
        <v>-43997</v>
      </c>
    </row>
    <row r="29" spans="1:4">
      <c r="A29" s="53" t="s">
        <v>16</v>
      </c>
      <c r="B29" s="121"/>
      <c r="C29" s="61">
        <v>33115410</v>
      </c>
      <c r="D29" s="102">
        <v>-8716613</v>
      </c>
    </row>
    <row r="30" spans="1:4" ht="15.75" thickBot="1">
      <c r="A30" s="23"/>
      <c r="B30" s="125"/>
      <c r="C30" s="206"/>
      <c r="D30" s="66"/>
    </row>
    <row r="31" spans="1:4">
      <c r="A31" s="19" t="s">
        <v>17</v>
      </c>
      <c r="B31" s="126"/>
      <c r="C31" s="198">
        <f>SUM(C26:C30)</f>
        <v>42800269</v>
      </c>
      <c r="D31" s="25">
        <f>SUM(D26:D30)</f>
        <v>968246</v>
      </c>
    </row>
    <row r="32" spans="1:4" ht="15.75" thickBot="1">
      <c r="A32" s="26"/>
      <c r="B32" s="127"/>
      <c r="C32" s="197"/>
      <c r="D32" s="27"/>
    </row>
    <row r="33" spans="1:4" ht="15.75" thickBot="1">
      <c r="A33" s="59" t="s">
        <v>18</v>
      </c>
      <c r="B33" s="122"/>
      <c r="C33" s="203"/>
      <c r="D33" s="60"/>
    </row>
    <row r="34" spans="1:4">
      <c r="A34" s="19" t="s">
        <v>19</v>
      </c>
      <c r="B34" s="121"/>
      <c r="C34" s="200"/>
      <c r="D34" s="29"/>
    </row>
    <row r="35" spans="1:4">
      <c r="A35" s="53" t="s">
        <v>20</v>
      </c>
      <c r="B35" s="121">
        <v>9</v>
      </c>
      <c r="C35" s="199">
        <v>102485322</v>
      </c>
      <c r="D35" s="144">
        <v>101367626</v>
      </c>
    </row>
    <row r="36" spans="1:4">
      <c r="A36" s="53" t="s">
        <v>21</v>
      </c>
      <c r="B36" s="121"/>
      <c r="C36" s="199">
        <v>28930</v>
      </c>
      <c r="D36" s="144">
        <v>29881</v>
      </c>
    </row>
    <row r="37" spans="1:4">
      <c r="A37" s="53" t="s">
        <v>80</v>
      </c>
      <c r="B37" s="121"/>
      <c r="C37" s="199">
        <v>535103</v>
      </c>
      <c r="D37" s="144">
        <v>1712176</v>
      </c>
    </row>
    <row r="38" spans="1:4">
      <c r="A38" s="53" t="s">
        <v>22</v>
      </c>
      <c r="B38" s="121">
        <v>10</v>
      </c>
      <c r="C38" s="199">
        <v>1948082</v>
      </c>
      <c r="D38" s="146" t="s">
        <v>54</v>
      </c>
    </row>
    <row r="39" spans="1:4" ht="22.5">
      <c r="A39" s="145" t="s">
        <v>91</v>
      </c>
      <c r="B39" s="121"/>
      <c r="C39" s="199">
        <v>1232467</v>
      </c>
      <c r="D39" s="146">
        <v>1173499</v>
      </c>
    </row>
    <row r="40" spans="1:4">
      <c r="A40" s="53" t="s">
        <v>23</v>
      </c>
      <c r="B40" s="121"/>
      <c r="C40" s="199">
        <v>621153</v>
      </c>
      <c r="D40" s="144">
        <v>642746</v>
      </c>
    </row>
    <row r="41" spans="1:4">
      <c r="A41" s="53" t="s">
        <v>24</v>
      </c>
      <c r="B41" s="121"/>
      <c r="C41" s="199">
        <v>55163</v>
      </c>
      <c r="D41" s="144">
        <v>55163</v>
      </c>
    </row>
    <row r="42" spans="1:4" ht="16.5" customHeight="1">
      <c r="A42" s="53" t="s">
        <v>25</v>
      </c>
      <c r="B42" s="121"/>
      <c r="C42" s="199"/>
      <c r="D42" s="144" t="s">
        <v>54</v>
      </c>
    </row>
    <row r="43" spans="1:4" ht="15.75" thickBot="1">
      <c r="A43" s="23"/>
      <c r="B43" s="121"/>
      <c r="C43" s="202"/>
      <c r="D43" s="24"/>
    </row>
    <row r="44" spans="1:4">
      <c r="A44" s="19" t="s">
        <v>94</v>
      </c>
      <c r="B44" s="131"/>
      <c r="C44" s="198">
        <f>SUM(C35:C43)</f>
        <v>106906220</v>
      </c>
      <c r="D44" s="25">
        <f>SUM(D35:D43)</f>
        <v>104981091</v>
      </c>
    </row>
    <row r="45" spans="1:4" ht="15.75" thickBot="1">
      <c r="A45" s="26"/>
      <c r="B45" s="132"/>
      <c r="C45" s="197"/>
      <c r="D45" s="27"/>
    </row>
    <row r="46" spans="1:4">
      <c r="A46" s="19" t="s">
        <v>26</v>
      </c>
      <c r="B46" s="121"/>
      <c r="C46" s="200"/>
      <c r="D46" s="29"/>
    </row>
    <row r="47" spans="1:4">
      <c r="A47" s="53" t="s">
        <v>20</v>
      </c>
      <c r="B47" s="121">
        <v>9</v>
      </c>
      <c r="C47" s="199" t="s">
        <v>54</v>
      </c>
      <c r="D47" s="144" t="s">
        <v>54</v>
      </c>
    </row>
    <row r="48" spans="1:4">
      <c r="A48" s="53" t="s">
        <v>21</v>
      </c>
      <c r="B48" s="121"/>
      <c r="C48" s="199">
        <v>1917</v>
      </c>
      <c r="D48" s="144">
        <v>1917</v>
      </c>
    </row>
    <row r="49" spans="1:4">
      <c r="A49" s="53" t="s">
        <v>80</v>
      </c>
      <c r="B49" s="121"/>
      <c r="C49" s="199">
        <v>1915672</v>
      </c>
      <c r="D49" s="144">
        <v>1095339</v>
      </c>
    </row>
    <row r="50" spans="1:4">
      <c r="A50" s="53" t="s">
        <v>95</v>
      </c>
      <c r="B50" s="121"/>
      <c r="C50" s="199">
        <v>3747899</v>
      </c>
      <c r="D50" s="144">
        <v>942307</v>
      </c>
    </row>
    <row r="51" spans="1:4">
      <c r="A51" s="53" t="s">
        <v>22</v>
      </c>
      <c r="B51" s="121">
        <v>10</v>
      </c>
      <c r="C51" s="199">
        <v>50946160</v>
      </c>
      <c r="D51" s="144">
        <v>41021617</v>
      </c>
    </row>
    <row r="52" spans="1:4">
      <c r="A52" s="53" t="s">
        <v>23</v>
      </c>
      <c r="B52" s="121"/>
      <c r="C52" s="199" t="s">
        <v>54</v>
      </c>
      <c r="D52" s="144">
        <v>44594</v>
      </c>
    </row>
    <row r="53" spans="1:4">
      <c r="A53" s="53" t="s">
        <v>27</v>
      </c>
      <c r="B53" s="121"/>
      <c r="C53" s="199">
        <v>77202</v>
      </c>
      <c r="D53" s="144">
        <v>785313</v>
      </c>
    </row>
    <row r="54" spans="1:4" ht="15.75" thickBot="1">
      <c r="A54" s="23"/>
      <c r="B54" s="121"/>
      <c r="C54" s="201"/>
      <c r="D54" s="24"/>
    </row>
    <row r="55" spans="1:4">
      <c r="A55" s="30" t="s">
        <v>94</v>
      </c>
      <c r="B55" s="131"/>
      <c r="C55" s="196">
        <f>SUM(C47:C54)</f>
        <v>56688850</v>
      </c>
      <c r="D55" s="31">
        <f>SUM(D47:D54)</f>
        <v>43891087</v>
      </c>
    </row>
    <row r="56" spans="1:4" ht="15.75" thickBot="1">
      <c r="A56" s="26"/>
      <c r="B56" s="132"/>
      <c r="C56" s="197"/>
      <c r="D56" s="27"/>
    </row>
    <row r="57" spans="1:4">
      <c r="A57" s="19" t="s">
        <v>28</v>
      </c>
      <c r="B57" s="131"/>
      <c r="C57" s="198">
        <f>C44+C55</f>
        <v>163595070</v>
      </c>
      <c r="D57" s="25">
        <f>D44+D55</f>
        <v>148872178</v>
      </c>
    </row>
    <row r="58" spans="1:4" ht="15.75" thickBot="1">
      <c r="A58" s="26"/>
      <c r="B58" s="132"/>
      <c r="C58" s="197"/>
      <c r="D58" s="27"/>
    </row>
    <row r="59" spans="1:4">
      <c r="A59" s="19" t="s">
        <v>29</v>
      </c>
      <c r="B59" s="133"/>
      <c r="C59" s="198">
        <f>C57+C31</f>
        <v>206395339</v>
      </c>
      <c r="D59" s="25">
        <f>D57+D31</f>
        <v>149840424</v>
      </c>
    </row>
    <row r="60" spans="1:4" ht="15.75" thickBot="1">
      <c r="A60" s="26"/>
      <c r="B60" s="132"/>
      <c r="C60" s="197"/>
      <c r="D60" s="27"/>
    </row>
    <row r="61" spans="1:4">
      <c r="A61" s="2"/>
      <c r="B61" s="2"/>
      <c r="C61" s="2"/>
      <c r="D61" s="2"/>
    </row>
    <row r="62" spans="1:4">
      <c r="A62" s="3" t="s">
        <v>131</v>
      </c>
    </row>
    <row r="63" spans="1:4">
      <c r="A63" s="4"/>
    </row>
    <row r="64" spans="1:4">
      <c r="A64" s="4" t="s">
        <v>30</v>
      </c>
      <c r="C64" s="4" t="s">
        <v>31</v>
      </c>
    </row>
    <row r="65" spans="1:3">
      <c r="A65" s="4" t="s">
        <v>115</v>
      </c>
      <c r="C65" s="4" t="s">
        <v>75</v>
      </c>
    </row>
    <row r="66" spans="1:3">
      <c r="A66" s="4" t="s">
        <v>32</v>
      </c>
      <c r="C66" s="4" t="s">
        <v>33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10" workbookViewId="0">
      <selection activeCell="E34" sqref="E34"/>
    </sheetView>
  </sheetViews>
  <sheetFormatPr defaultRowHeight="15"/>
  <cols>
    <col min="1" max="1" width="40" customWidth="1"/>
    <col min="2" max="2" width="7.85546875" customWidth="1"/>
    <col min="3" max="3" width="16.28515625" customWidth="1"/>
    <col min="4" max="4" width="15.42578125" customWidth="1"/>
    <col min="5" max="5" width="14.7109375" customWidth="1"/>
    <col min="6" max="6" width="18.5703125" customWidth="1"/>
  </cols>
  <sheetData>
    <row r="1" spans="1:6">
      <c r="A1" s="130" t="s">
        <v>96</v>
      </c>
    </row>
    <row r="2" spans="1:6">
      <c r="A2" s="130" t="s">
        <v>102</v>
      </c>
    </row>
    <row r="3" spans="1:6">
      <c r="A3" s="130" t="s">
        <v>117</v>
      </c>
    </row>
    <row r="5" spans="1:6">
      <c r="A5" s="173"/>
      <c r="B5" s="173"/>
      <c r="C5" s="174" t="s">
        <v>109</v>
      </c>
      <c r="D5" s="173"/>
      <c r="E5" s="174" t="s">
        <v>110</v>
      </c>
      <c r="F5" s="173"/>
    </row>
    <row r="6" spans="1:6" ht="15" customHeight="1">
      <c r="A6" s="175" t="s">
        <v>0</v>
      </c>
      <c r="B6" s="176" t="s">
        <v>1</v>
      </c>
      <c r="C6" s="208" t="s">
        <v>118</v>
      </c>
      <c r="D6" s="177" t="s">
        <v>108</v>
      </c>
      <c r="E6" s="208" t="s">
        <v>118</v>
      </c>
      <c r="F6" s="177" t="s">
        <v>108</v>
      </c>
    </row>
    <row r="7" spans="1:6">
      <c r="A7" s="48" t="s">
        <v>34</v>
      </c>
      <c r="B7" s="10">
        <v>11</v>
      </c>
      <c r="C7" s="61">
        <v>33731929</v>
      </c>
      <c r="D7" s="61">
        <v>27721983</v>
      </c>
      <c r="E7" s="61">
        <v>66670687</v>
      </c>
      <c r="F7" s="61">
        <v>56737814</v>
      </c>
    </row>
    <row r="8" spans="1:6">
      <c r="A8" s="44" t="s">
        <v>35</v>
      </c>
      <c r="B8" s="134">
        <v>12</v>
      </c>
      <c r="C8" s="14">
        <v>-16108984</v>
      </c>
      <c r="D8" s="14">
        <v>-16494739</v>
      </c>
      <c r="E8" s="14">
        <v>-35327490</v>
      </c>
      <c r="F8" s="14">
        <v>-30782644</v>
      </c>
    </row>
    <row r="9" spans="1:6" ht="15.75" thickBot="1">
      <c r="A9" s="49"/>
      <c r="B9" s="141"/>
      <c r="C9" s="47"/>
      <c r="D9" s="142"/>
      <c r="E9" s="47"/>
      <c r="F9" s="142"/>
    </row>
    <row r="10" spans="1:6">
      <c r="A10" s="135" t="s">
        <v>36</v>
      </c>
      <c r="B10" s="123"/>
      <c r="C10" s="211">
        <f>C7+C8</f>
        <v>17622945</v>
      </c>
      <c r="D10" s="137">
        <f>D7+D8</f>
        <v>11227244</v>
      </c>
      <c r="E10" s="211">
        <f>E7+E8</f>
        <v>31343197</v>
      </c>
      <c r="F10" s="137">
        <f>F7+F8</f>
        <v>25955170</v>
      </c>
    </row>
    <row r="11" spans="1:6" ht="15.75" thickBot="1">
      <c r="A11" s="111"/>
      <c r="B11" s="113"/>
      <c r="C11" s="113"/>
      <c r="D11" s="114"/>
      <c r="E11" s="113"/>
      <c r="F11" s="114"/>
    </row>
    <row r="12" spans="1:6" ht="15.75" thickTop="1">
      <c r="A12" s="44" t="s">
        <v>39</v>
      </c>
      <c r="B12" s="121"/>
      <c r="C12" s="14">
        <v>-50291</v>
      </c>
      <c r="D12" s="14">
        <v>-31824</v>
      </c>
      <c r="E12" s="14">
        <v>-105723</v>
      </c>
      <c r="F12" s="14">
        <v>-66925</v>
      </c>
    </row>
    <row r="13" spans="1:6">
      <c r="A13" s="44" t="s">
        <v>40</v>
      </c>
      <c r="B13" s="121">
        <v>13</v>
      </c>
      <c r="C13" s="14">
        <v>-1256062</v>
      </c>
      <c r="D13" s="14">
        <v>-1309410</v>
      </c>
      <c r="E13" s="14">
        <v>-2883969</v>
      </c>
      <c r="F13" s="14">
        <v>-2580134</v>
      </c>
    </row>
    <row r="14" spans="1:6" ht="23.25">
      <c r="A14" s="160" t="s">
        <v>101</v>
      </c>
      <c r="B14" s="121"/>
      <c r="C14" s="14">
        <v>-176126</v>
      </c>
      <c r="D14" s="14">
        <v>-30152</v>
      </c>
      <c r="E14" s="14">
        <v>-475633</v>
      </c>
      <c r="F14" s="14">
        <v>-236878</v>
      </c>
    </row>
    <row r="15" spans="1:6">
      <c r="A15" s="58" t="s">
        <v>38</v>
      </c>
      <c r="B15" s="123"/>
      <c r="C15" s="159">
        <v>-525352</v>
      </c>
      <c r="D15" s="159">
        <v>-5322176</v>
      </c>
      <c r="E15" s="159">
        <v>-1894693</v>
      </c>
      <c r="F15" s="159">
        <v>-5633751</v>
      </c>
    </row>
    <row r="16" spans="1:6" ht="15.75" thickBot="1">
      <c r="A16" s="156" t="s">
        <v>37</v>
      </c>
      <c r="B16" s="141"/>
      <c r="C16" s="204">
        <v>252163</v>
      </c>
      <c r="D16" s="204">
        <v>225974</v>
      </c>
      <c r="E16" s="204">
        <v>364356</v>
      </c>
      <c r="F16" s="204">
        <v>594634</v>
      </c>
    </row>
    <row r="17" spans="1:6">
      <c r="A17" s="19" t="s">
        <v>81</v>
      </c>
      <c r="B17" s="123"/>
      <c r="C17" s="140">
        <f>SUM(C10:C16)</f>
        <v>15867277</v>
      </c>
      <c r="D17" s="140">
        <f>SUM(D10:D16)</f>
        <v>4759656</v>
      </c>
      <c r="E17" s="140">
        <f>SUM(E10:E16)</f>
        <v>26347535</v>
      </c>
      <c r="F17" s="140">
        <f>SUM(F10:F16)</f>
        <v>18032116</v>
      </c>
    </row>
    <row r="18" spans="1:6" ht="15.75" thickBot="1">
      <c r="A18" s="115"/>
      <c r="B18" s="116"/>
      <c r="C18" s="116"/>
      <c r="D18" s="117"/>
      <c r="E18" s="116"/>
      <c r="F18" s="117"/>
    </row>
    <row r="19" spans="1:6" ht="15.75" thickTop="1">
      <c r="A19" s="22"/>
      <c r="B19" s="10"/>
      <c r="C19" s="16"/>
      <c r="D19" s="119"/>
      <c r="E19" s="16"/>
      <c r="F19" s="119"/>
    </row>
    <row r="20" spans="1:6">
      <c r="A20" s="44" t="s">
        <v>41</v>
      </c>
      <c r="B20" s="10">
        <v>14</v>
      </c>
      <c r="C20" s="94">
        <v>2484503</v>
      </c>
      <c r="D20" s="94">
        <v>7255642</v>
      </c>
      <c r="E20" s="94">
        <v>28741740</v>
      </c>
      <c r="F20" s="94">
        <v>13953538</v>
      </c>
    </row>
    <row r="21" spans="1:6">
      <c r="A21" s="44" t="s">
        <v>42</v>
      </c>
      <c r="B21" s="10">
        <v>15</v>
      </c>
      <c r="C21" s="95">
        <v>-1448825</v>
      </c>
      <c r="D21" s="95">
        <v>-562563</v>
      </c>
      <c r="E21" s="95">
        <v>-2462966</v>
      </c>
      <c r="F21" s="95">
        <v>-4526595</v>
      </c>
    </row>
    <row r="22" spans="1:6" ht="15.75" thickBot="1">
      <c r="A22" s="49"/>
      <c r="B22" s="138"/>
      <c r="C22" s="139"/>
      <c r="D22" s="138"/>
      <c r="E22" s="139"/>
      <c r="F22" s="138"/>
    </row>
    <row r="23" spans="1:6">
      <c r="A23" s="135" t="s">
        <v>43</v>
      </c>
      <c r="B23" s="123"/>
      <c r="C23" s="136">
        <f>C17+C20+C21</f>
        <v>16902955</v>
      </c>
      <c r="D23" s="137">
        <f>D17+D20+D21</f>
        <v>11452735</v>
      </c>
      <c r="E23" s="136">
        <f>E17+E20+E21</f>
        <v>52626309</v>
      </c>
      <c r="F23" s="137">
        <f>F17+F20+F21</f>
        <v>27459059</v>
      </c>
    </row>
    <row r="24" spans="1:6" ht="15.75" thickBot="1">
      <c r="A24" s="111"/>
      <c r="B24" s="113"/>
      <c r="C24" s="113"/>
      <c r="D24" s="113"/>
      <c r="E24" s="113"/>
      <c r="F24" s="113"/>
    </row>
    <row r="25" spans="1:6" ht="15.75" thickTop="1">
      <c r="A25" s="44" t="s">
        <v>44</v>
      </c>
      <c r="B25" s="10">
        <v>16</v>
      </c>
      <c r="C25" s="14">
        <v>-3431703</v>
      </c>
      <c r="D25" s="14">
        <v>-7782666</v>
      </c>
      <c r="E25" s="14">
        <v>-10794286</v>
      </c>
      <c r="F25" s="14">
        <v>-10958822</v>
      </c>
    </row>
    <row r="26" spans="1:6">
      <c r="A26" s="13"/>
      <c r="B26" s="10"/>
      <c r="C26" s="16"/>
      <c r="D26" s="13"/>
      <c r="E26" s="16"/>
      <c r="F26" s="13"/>
    </row>
    <row r="27" spans="1:6">
      <c r="A27" s="93" t="s">
        <v>82</v>
      </c>
      <c r="B27" s="10"/>
      <c r="C27" s="17">
        <f>C23+C25</f>
        <v>13471252</v>
      </c>
      <c r="D27" s="112">
        <f>D23+D25</f>
        <v>3670069</v>
      </c>
      <c r="E27" s="17">
        <f>E23+E25</f>
        <v>41832023</v>
      </c>
      <c r="F27" s="112">
        <f>F23+F25</f>
        <v>16500237</v>
      </c>
    </row>
    <row r="28" spans="1:6" ht="15.75" thickBot="1">
      <c r="A28" s="118"/>
      <c r="B28" s="113"/>
      <c r="C28" s="113"/>
      <c r="D28" s="113"/>
      <c r="E28" s="113"/>
      <c r="F28" s="113"/>
    </row>
    <row r="29" spans="1:6" ht="15.75" thickTop="1">
      <c r="A29" s="93" t="s">
        <v>45</v>
      </c>
      <c r="B29" s="10"/>
      <c r="C29" s="14"/>
      <c r="D29" s="98">
        <v>0</v>
      </c>
      <c r="E29" s="14"/>
      <c r="F29" s="98">
        <v>0</v>
      </c>
    </row>
    <row r="30" spans="1:6">
      <c r="A30" s="93"/>
      <c r="B30" s="32"/>
      <c r="C30" s="15"/>
      <c r="D30" s="96"/>
      <c r="E30" s="15"/>
      <c r="F30" s="96"/>
    </row>
    <row r="31" spans="1:6">
      <c r="A31" s="19" t="s">
        <v>83</v>
      </c>
      <c r="B31" s="32"/>
      <c r="C31" s="17">
        <f>C27+C29</f>
        <v>13471252</v>
      </c>
      <c r="D31" s="97">
        <f>D27+D29</f>
        <v>3670069</v>
      </c>
      <c r="E31" s="17">
        <f>E27+E29</f>
        <v>41832023</v>
      </c>
      <c r="F31" s="97">
        <f>F27+F29</f>
        <v>16500237</v>
      </c>
    </row>
    <row r="32" spans="1:6" ht="15.75" thickBot="1">
      <c r="A32" s="45"/>
      <c r="B32" s="46"/>
      <c r="C32" s="47"/>
      <c r="D32" s="99"/>
      <c r="E32" s="47"/>
      <c r="F32" s="99"/>
    </row>
    <row r="33" spans="1:6">
      <c r="A33" s="19"/>
      <c r="B33" s="74"/>
      <c r="C33" s="75"/>
      <c r="D33" s="100"/>
      <c r="E33" s="75"/>
      <c r="F33" s="100"/>
    </row>
    <row r="34" spans="1:6" ht="15.75" thickBot="1">
      <c r="A34" s="42" t="s">
        <v>120</v>
      </c>
      <c r="B34" s="178">
        <v>8</v>
      </c>
      <c r="C34" s="212" t="s">
        <v>134</v>
      </c>
      <c r="D34" s="80" t="s">
        <v>129</v>
      </c>
      <c r="E34" s="212" t="s">
        <v>135</v>
      </c>
      <c r="F34" s="80" t="s">
        <v>130</v>
      </c>
    </row>
    <row r="37" spans="1:6">
      <c r="A37" t="s">
        <v>119</v>
      </c>
    </row>
    <row r="39" spans="1:6">
      <c r="A39" t="s">
        <v>74</v>
      </c>
    </row>
    <row r="41" spans="1:6">
      <c r="A41" s="3" t="s">
        <v>132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E29" sqref="E29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29" t="s">
        <v>97</v>
      </c>
    </row>
    <row r="2" spans="1:6">
      <c r="A2" s="130" t="s">
        <v>103</v>
      </c>
    </row>
    <row r="3" spans="1:6">
      <c r="A3" s="130" t="s">
        <v>121</v>
      </c>
    </row>
    <row r="4" spans="1:6" ht="15.75" thickBot="1"/>
    <row r="5" spans="1:6" ht="40.5" customHeight="1">
      <c r="A5" s="214" t="s">
        <v>46</v>
      </c>
      <c r="B5" s="216" t="s">
        <v>47</v>
      </c>
      <c r="C5" s="216" t="s">
        <v>48</v>
      </c>
      <c r="D5" s="216" t="s">
        <v>15</v>
      </c>
      <c r="E5" s="216" t="s">
        <v>49</v>
      </c>
      <c r="F5" s="33" t="s">
        <v>50</v>
      </c>
    </row>
    <row r="6" spans="1:6" ht="15.75" thickBot="1">
      <c r="A6" s="215"/>
      <c r="B6" s="217"/>
      <c r="C6" s="217"/>
      <c r="D6" s="217"/>
      <c r="E6" s="217"/>
      <c r="F6" s="34" t="s">
        <v>51</v>
      </c>
    </row>
    <row r="7" spans="1:6" hidden="1">
      <c r="A7" s="22"/>
      <c r="B7" s="28"/>
      <c r="C7" s="28"/>
      <c r="D7" s="28"/>
      <c r="E7" s="28"/>
      <c r="F7" s="29"/>
    </row>
    <row r="8" spans="1:6" hidden="1">
      <c r="A8" s="19" t="s">
        <v>52</v>
      </c>
      <c r="B8" s="7">
        <v>9540291</v>
      </c>
      <c r="C8" s="7">
        <v>188565</v>
      </c>
      <c r="D8" s="7">
        <v>772604</v>
      </c>
      <c r="E8" s="7">
        <v>30084541</v>
      </c>
      <c r="F8" s="25">
        <v>40586001</v>
      </c>
    </row>
    <row r="9" spans="1:6" ht="15.75" hidden="1" thickBot="1">
      <c r="A9" s="35"/>
      <c r="B9" s="5"/>
      <c r="C9" s="5"/>
      <c r="D9" s="5"/>
      <c r="E9" s="5"/>
      <c r="F9" s="36"/>
    </row>
    <row r="10" spans="1:6" ht="15.75" hidden="1" thickTop="1">
      <c r="A10" s="22"/>
      <c r="B10" s="28"/>
      <c r="C10" s="28"/>
      <c r="D10" s="28"/>
      <c r="E10" s="28"/>
      <c r="F10" s="29"/>
    </row>
    <row r="11" spans="1:6" hidden="1">
      <c r="A11" s="53" t="s">
        <v>53</v>
      </c>
      <c r="B11" s="50" t="s">
        <v>54</v>
      </c>
      <c r="C11" s="50" t="s">
        <v>55</v>
      </c>
      <c r="D11" s="50" t="s">
        <v>54</v>
      </c>
      <c r="E11" s="51">
        <v>4306144</v>
      </c>
      <c r="F11" s="54">
        <v>4306144</v>
      </c>
    </row>
    <row r="12" spans="1:6" ht="15.75" hidden="1" thickBot="1">
      <c r="A12" s="22"/>
      <c r="B12" s="28"/>
      <c r="C12" s="28"/>
      <c r="D12" s="28"/>
      <c r="E12" s="21"/>
      <c r="F12" s="20"/>
    </row>
    <row r="13" spans="1:6">
      <c r="A13" s="30"/>
      <c r="B13" s="6"/>
      <c r="C13" s="6"/>
      <c r="D13" s="6"/>
      <c r="E13" s="6"/>
      <c r="F13" s="33"/>
    </row>
    <row r="14" spans="1:6">
      <c r="A14" s="19" t="s">
        <v>122</v>
      </c>
      <c r="B14" s="7">
        <v>9540291</v>
      </c>
      <c r="C14" s="7">
        <v>188565</v>
      </c>
      <c r="D14" s="7">
        <v>58289</v>
      </c>
      <c r="E14" s="7">
        <v>81295997</v>
      </c>
      <c r="F14" s="81">
        <f>SUM(B14:E14)</f>
        <v>91083142</v>
      </c>
    </row>
    <row r="15" spans="1:6" ht="15.75" thickBot="1">
      <c r="A15" s="35"/>
      <c r="B15" s="5"/>
      <c r="C15" s="5"/>
      <c r="D15" s="5"/>
      <c r="E15" s="5"/>
      <c r="F15" s="36"/>
    </row>
    <row r="16" spans="1:6" ht="15.75" thickTop="1">
      <c r="A16" s="22"/>
      <c r="B16" s="28"/>
      <c r="C16" s="28"/>
      <c r="D16" s="28"/>
      <c r="E16" s="28"/>
      <c r="F16" s="29"/>
    </row>
    <row r="17" spans="1:6">
      <c r="A17" s="53" t="s">
        <v>85</v>
      </c>
      <c r="B17" s="50" t="s">
        <v>54</v>
      </c>
      <c r="C17" s="50" t="s">
        <v>54</v>
      </c>
      <c r="D17" s="50" t="s">
        <v>54</v>
      </c>
      <c r="E17" s="51">
        <v>16500237</v>
      </c>
      <c r="F17" s="54">
        <f>E17</f>
        <v>16500237</v>
      </c>
    </row>
    <row r="18" spans="1:6">
      <c r="A18" s="53" t="s">
        <v>86</v>
      </c>
      <c r="B18" s="50" t="s">
        <v>54</v>
      </c>
      <c r="C18" s="50" t="s">
        <v>54</v>
      </c>
      <c r="D18" s="52">
        <v>0</v>
      </c>
      <c r="E18" s="50" t="s">
        <v>54</v>
      </c>
      <c r="F18" s="55">
        <f>D18</f>
        <v>0</v>
      </c>
    </row>
    <row r="19" spans="1:6" ht="15.75" thickBot="1">
      <c r="A19" s="37"/>
      <c r="B19" s="8"/>
      <c r="C19" s="8"/>
      <c r="D19" s="8"/>
      <c r="E19" s="8"/>
      <c r="F19" s="38"/>
    </row>
    <row r="20" spans="1:6">
      <c r="A20" s="19" t="s">
        <v>84</v>
      </c>
      <c r="B20" s="21" t="s">
        <v>54</v>
      </c>
      <c r="C20" s="21" t="s">
        <v>54</v>
      </c>
      <c r="D20" s="39">
        <f>D18</f>
        <v>0</v>
      </c>
      <c r="E20" s="7">
        <f>E17</f>
        <v>16500237</v>
      </c>
      <c r="F20" s="25">
        <f>F17+F18</f>
        <v>16500237</v>
      </c>
    </row>
    <row r="21" spans="1:6" ht="15.75" thickBot="1">
      <c r="A21" s="22"/>
      <c r="B21" s="21"/>
      <c r="C21" s="21"/>
      <c r="D21" s="21"/>
      <c r="E21" s="28"/>
      <c r="F21" s="29"/>
    </row>
    <row r="22" spans="1:6">
      <c r="A22" s="30"/>
      <c r="B22" s="6"/>
      <c r="C22" s="6"/>
      <c r="D22" s="6"/>
      <c r="E22" s="6"/>
      <c r="F22" s="33"/>
    </row>
    <row r="23" spans="1:6">
      <c r="A23" s="63" t="s">
        <v>123</v>
      </c>
      <c r="B23" s="7">
        <v>9540291</v>
      </c>
      <c r="C23" s="7">
        <v>188565</v>
      </c>
      <c r="D23" s="90">
        <f>D14+D20</f>
        <v>58289</v>
      </c>
      <c r="E23" s="90">
        <f>E14+E20</f>
        <v>97796234</v>
      </c>
      <c r="F23" s="91">
        <f>F14+F20</f>
        <v>107583379</v>
      </c>
    </row>
    <row r="24" spans="1:6" ht="15.75" thickBot="1">
      <c r="A24" s="40"/>
      <c r="B24" s="5"/>
      <c r="C24" s="5"/>
      <c r="D24" s="5"/>
      <c r="E24" s="5"/>
      <c r="F24" s="36"/>
    </row>
    <row r="25" spans="1:6" ht="15.75" thickTop="1">
      <c r="A25" s="19"/>
      <c r="B25" s="21"/>
      <c r="C25" s="21"/>
      <c r="D25" s="21"/>
      <c r="E25" s="21"/>
      <c r="F25" s="20"/>
    </row>
    <row r="26" spans="1:6">
      <c r="A26" s="19" t="s">
        <v>124</v>
      </c>
      <c r="B26" s="7">
        <v>9540291</v>
      </c>
      <c r="C26" s="90">
        <v>188565</v>
      </c>
      <c r="D26" s="90">
        <v>-43997</v>
      </c>
      <c r="E26" s="90">
        <v>-8716613</v>
      </c>
      <c r="F26" s="91">
        <f>SUM(B26:E26)</f>
        <v>968246</v>
      </c>
    </row>
    <row r="27" spans="1:6" ht="15.75" thickBot="1">
      <c r="A27" s="35"/>
      <c r="B27" s="5"/>
      <c r="C27" s="5"/>
      <c r="D27" s="5"/>
      <c r="E27" s="5"/>
      <c r="F27" s="36"/>
    </row>
    <row r="28" spans="1:6" ht="15.75" thickTop="1">
      <c r="A28" s="22"/>
      <c r="B28" s="28"/>
      <c r="C28" s="28"/>
      <c r="D28" s="28"/>
      <c r="E28" s="28"/>
      <c r="F28" s="29"/>
    </row>
    <row r="29" spans="1:6">
      <c r="A29" s="53" t="s">
        <v>82</v>
      </c>
      <c r="B29" s="50" t="s">
        <v>54</v>
      </c>
      <c r="C29" s="50" t="s">
        <v>54</v>
      </c>
      <c r="D29" s="83" t="s">
        <v>54</v>
      </c>
      <c r="E29" s="213">
        <v>41832023</v>
      </c>
      <c r="F29" s="84">
        <f>E29</f>
        <v>41832023</v>
      </c>
    </row>
    <row r="30" spans="1:6">
      <c r="A30" s="143" t="s">
        <v>86</v>
      </c>
      <c r="B30" s="50" t="s">
        <v>54</v>
      </c>
      <c r="C30" s="50" t="s">
        <v>54</v>
      </c>
      <c r="D30" s="150">
        <v>0</v>
      </c>
      <c r="E30" s="83" t="s">
        <v>54</v>
      </c>
      <c r="F30" s="84">
        <f>D30</f>
        <v>0</v>
      </c>
    </row>
    <row r="31" spans="1:6" ht="15.75" thickBot="1">
      <c r="A31" s="37"/>
      <c r="B31" s="1"/>
      <c r="C31" s="8"/>
      <c r="D31" s="85"/>
      <c r="E31" s="85"/>
      <c r="F31" s="86"/>
    </row>
    <row r="32" spans="1:6">
      <c r="A32" s="19" t="s">
        <v>83</v>
      </c>
      <c r="B32" s="21" t="s">
        <v>54</v>
      </c>
      <c r="C32" s="21" t="s">
        <v>54</v>
      </c>
      <c r="D32" s="89">
        <f>D30</f>
        <v>0</v>
      </c>
      <c r="E32" s="90">
        <f>E29</f>
        <v>41832023</v>
      </c>
      <c r="F32" s="91">
        <f>F29+F30</f>
        <v>41832023</v>
      </c>
    </row>
    <row r="33" spans="1:6" ht="15.75" thickBot="1">
      <c r="A33" s="42"/>
      <c r="B33" s="1"/>
      <c r="C33" s="8"/>
      <c r="D33" s="85"/>
      <c r="E33" s="85"/>
      <c r="F33" s="86"/>
    </row>
    <row r="34" spans="1:6">
      <c r="A34" s="19"/>
      <c r="B34" s="21"/>
      <c r="C34" s="21"/>
      <c r="D34" s="92"/>
      <c r="E34" s="87"/>
      <c r="F34" s="88"/>
    </row>
    <row r="35" spans="1:6">
      <c r="A35" s="63" t="s">
        <v>125</v>
      </c>
      <c r="B35" s="7">
        <v>9540291</v>
      </c>
      <c r="C35" s="7">
        <v>188565</v>
      </c>
      <c r="D35" s="90">
        <f>D26+D32</f>
        <v>-43997</v>
      </c>
      <c r="E35" s="90">
        <f>E26+E32</f>
        <v>33115410</v>
      </c>
      <c r="F35" s="91">
        <f>F26+F32</f>
        <v>42800269</v>
      </c>
    </row>
    <row r="36" spans="1:6" ht="15.75" thickBot="1">
      <c r="A36" s="42"/>
      <c r="B36" s="1"/>
      <c r="C36" s="1"/>
      <c r="D36" s="1"/>
      <c r="E36" s="1"/>
      <c r="F36" s="41"/>
    </row>
    <row r="39" spans="1:6">
      <c r="A39" t="s">
        <v>119</v>
      </c>
    </row>
    <row r="41" spans="1:6">
      <c r="A41" t="s">
        <v>74</v>
      </c>
    </row>
    <row r="43" spans="1:6">
      <c r="A43" s="3" t="s">
        <v>132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19" workbookViewId="0">
      <selection activeCell="C49" sqref="C49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29" t="s">
        <v>97</v>
      </c>
      <c r="B1" s="129"/>
    </row>
    <row r="2" spans="1:4">
      <c r="A2" s="130" t="s">
        <v>106</v>
      </c>
      <c r="B2" s="130"/>
    </row>
    <row r="3" spans="1:4">
      <c r="A3" s="130" t="s">
        <v>126</v>
      </c>
      <c r="B3" s="130"/>
    </row>
    <row r="5" spans="1:4">
      <c r="A5" s="173"/>
      <c r="B5" s="188" t="s">
        <v>1</v>
      </c>
      <c r="C5" s="218" t="s">
        <v>111</v>
      </c>
      <c r="D5" s="219"/>
    </row>
    <row r="6" spans="1:4" ht="15.75" thickBot="1">
      <c r="A6" s="171" t="s">
        <v>0</v>
      </c>
      <c r="B6" s="193"/>
      <c r="C6" s="210" t="s">
        <v>127</v>
      </c>
      <c r="D6" s="172" t="s">
        <v>107</v>
      </c>
    </row>
    <row r="7" spans="1:4" ht="22.5">
      <c r="A7" s="30" t="s">
        <v>56</v>
      </c>
      <c r="B7" s="135"/>
      <c r="C7" s="18"/>
      <c r="D7" s="148"/>
    </row>
    <row r="8" spans="1:4" ht="15" customHeight="1">
      <c r="A8" s="19" t="s">
        <v>57</v>
      </c>
      <c r="B8" s="93"/>
      <c r="C8" s="147">
        <v>52626309</v>
      </c>
      <c r="D8" s="151">
        <v>27459059</v>
      </c>
    </row>
    <row r="9" spans="1:4">
      <c r="A9" s="56" t="s">
        <v>58</v>
      </c>
      <c r="B9" s="189"/>
      <c r="C9" s="9"/>
      <c r="D9" s="152"/>
    </row>
    <row r="10" spans="1:4" ht="18" customHeight="1">
      <c r="A10" s="22" t="s">
        <v>87</v>
      </c>
      <c r="B10" s="13">
        <v>5</v>
      </c>
      <c r="C10" s="11">
        <v>3936052</v>
      </c>
      <c r="D10" s="161">
        <v>3531102</v>
      </c>
    </row>
    <row r="11" spans="1:4" ht="17.25" customHeight="1">
      <c r="A11" s="22" t="s">
        <v>90</v>
      </c>
      <c r="B11" s="13"/>
      <c r="C11" s="11">
        <v>171951</v>
      </c>
      <c r="D11" s="162">
        <v>545295</v>
      </c>
    </row>
    <row r="12" spans="1:4" ht="22.5">
      <c r="A12" s="22" t="s">
        <v>79</v>
      </c>
      <c r="B12" s="13"/>
      <c r="C12" s="12">
        <v>533449</v>
      </c>
      <c r="D12" s="162">
        <v>48774</v>
      </c>
    </row>
    <row r="13" spans="1:4" ht="22.5" customHeight="1">
      <c r="A13" s="22" t="s">
        <v>98</v>
      </c>
      <c r="B13" s="13">
        <v>6</v>
      </c>
      <c r="C13" s="12">
        <v>176499</v>
      </c>
      <c r="D13" s="162">
        <v>176009</v>
      </c>
    </row>
    <row r="14" spans="1:4">
      <c r="A14" s="22" t="s">
        <v>41</v>
      </c>
      <c r="B14" s="13">
        <v>14</v>
      </c>
      <c r="C14" s="12">
        <v>-28741740</v>
      </c>
      <c r="D14" s="163">
        <v>-13953538</v>
      </c>
    </row>
    <row r="15" spans="1:4">
      <c r="A15" s="22" t="s">
        <v>42</v>
      </c>
      <c r="B15" s="13">
        <v>15</v>
      </c>
      <c r="C15" s="11">
        <v>2462966</v>
      </c>
      <c r="D15" s="161">
        <v>4526595</v>
      </c>
    </row>
    <row r="16" spans="1:4" ht="15.75" thickBot="1">
      <c r="A16" s="22" t="s">
        <v>59</v>
      </c>
      <c r="B16" s="138"/>
      <c r="C16" s="12">
        <v>989502</v>
      </c>
      <c r="D16" s="163">
        <v>-4852161</v>
      </c>
    </row>
    <row r="17" spans="1:4">
      <c r="A17" s="57"/>
      <c r="B17" s="190"/>
      <c r="C17" s="67"/>
      <c r="D17" s="164"/>
    </row>
    <row r="18" spans="1:4" ht="22.5" customHeight="1">
      <c r="A18" s="19" t="s">
        <v>60</v>
      </c>
      <c r="B18" s="93"/>
      <c r="C18" s="147">
        <f>SUM(C8:C17)</f>
        <v>32154988</v>
      </c>
      <c r="D18" s="165">
        <f>SUM(D8:D17)</f>
        <v>17481135</v>
      </c>
    </row>
    <row r="19" spans="1:4">
      <c r="A19" s="22" t="s">
        <v>76</v>
      </c>
      <c r="B19" s="13"/>
      <c r="C19" s="12">
        <v>-1778007</v>
      </c>
      <c r="D19" s="166">
        <v>130880</v>
      </c>
    </row>
    <row r="20" spans="1:4" ht="16.5" customHeight="1">
      <c r="A20" s="22" t="s">
        <v>77</v>
      </c>
      <c r="B20" s="13">
        <v>6</v>
      </c>
      <c r="C20" s="12">
        <v>-5426351</v>
      </c>
      <c r="D20" s="163">
        <v>-7432497</v>
      </c>
    </row>
    <row r="21" spans="1:4" ht="17.25" customHeight="1">
      <c r="A21" s="22" t="s">
        <v>78</v>
      </c>
      <c r="B21" s="13">
        <v>10</v>
      </c>
      <c r="C21" s="12">
        <v>2624566</v>
      </c>
      <c r="D21" s="163">
        <v>14287392</v>
      </c>
    </row>
    <row r="22" spans="1:4" ht="15.75" thickBot="1">
      <c r="A22" s="23"/>
      <c r="B22" s="191"/>
      <c r="C22" s="65"/>
      <c r="D22" s="167"/>
    </row>
    <row r="23" spans="1:4" ht="22.5">
      <c r="A23" s="30" t="s">
        <v>61</v>
      </c>
      <c r="B23" s="135"/>
      <c r="C23" s="120">
        <f>SUM(C18:C22)</f>
        <v>27575196</v>
      </c>
      <c r="D23" s="168">
        <f>SUM(D18:D22)</f>
        <v>24466910</v>
      </c>
    </row>
    <row r="24" spans="1:4">
      <c r="A24" s="22" t="s">
        <v>62</v>
      </c>
      <c r="B24" s="13"/>
      <c r="C24" s="12">
        <v>-4601536</v>
      </c>
      <c r="D24" s="163">
        <v>-7155444</v>
      </c>
    </row>
    <row r="25" spans="1:4">
      <c r="A25" s="22" t="s">
        <v>88</v>
      </c>
      <c r="B25" s="13"/>
      <c r="C25" s="12">
        <v>-66187</v>
      </c>
      <c r="D25" s="163">
        <v>-29630</v>
      </c>
    </row>
    <row r="26" spans="1:4">
      <c r="A26" s="22" t="s">
        <v>63</v>
      </c>
      <c r="B26" s="13"/>
      <c r="C26" s="11">
        <v>67441</v>
      </c>
      <c r="D26" s="161">
        <v>66477</v>
      </c>
    </row>
    <row r="27" spans="1:4">
      <c r="A27" s="22" t="s">
        <v>64</v>
      </c>
      <c r="B27" s="13"/>
      <c r="C27" s="12">
        <v>-97181</v>
      </c>
      <c r="D27" s="163">
        <v>-1485202</v>
      </c>
    </row>
    <row r="28" spans="1:4" ht="15.75" thickBot="1">
      <c r="A28" s="23"/>
      <c r="B28" s="191"/>
      <c r="C28" s="68"/>
      <c r="D28" s="167"/>
    </row>
    <row r="29" spans="1:4" ht="22.5" customHeight="1" thickBot="1">
      <c r="A29" s="30" t="s">
        <v>65</v>
      </c>
      <c r="B29" s="192"/>
      <c r="C29" s="149">
        <f>SUM(C23:C28)</f>
        <v>22877733</v>
      </c>
      <c r="D29" s="169">
        <f>SUM(D23:D28)</f>
        <v>15863111</v>
      </c>
    </row>
    <row r="30" spans="1:4" ht="23.25" thickBot="1">
      <c r="A30" s="72" t="s">
        <v>66</v>
      </c>
      <c r="B30" s="187"/>
      <c r="C30" s="73"/>
      <c r="D30" s="170"/>
    </row>
    <row r="31" spans="1:4" ht="15" customHeight="1">
      <c r="A31" s="58" t="s">
        <v>67</v>
      </c>
      <c r="B31" s="183"/>
      <c r="C31" s="12">
        <v>-15701867</v>
      </c>
      <c r="D31" s="166">
        <v>-15481588</v>
      </c>
    </row>
    <row r="32" spans="1:4" ht="15" customHeight="1">
      <c r="A32" s="209" t="s">
        <v>112</v>
      </c>
      <c r="B32" s="183"/>
      <c r="C32" s="12" t="s">
        <v>54</v>
      </c>
      <c r="D32" s="166" t="s">
        <v>54</v>
      </c>
    </row>
    <row r="33" spans="1:4">
      <c r="A33" s="44" t="s">
        <v>6</v>
      </c>
      <c r="B33" s="184">
        <v>7</v>
      </c>
      <c r="C33" s="12">
        <v>-2078111</v>
      </c>
      <c r="D33" s="163"/>
    </row>
    <row r="34" spans="1:4">
      <c r="A34" s="44" t="s">
        <v>68</v>
      </c>
      <c r="B34" s="184"/>
      <c r="C34" s="11">
        <v>2229</v>
      </c>
      <c r="D34" s="161">
        <v>626</v>
      </c>
    </row>
    <row r="35" spans="1:4" ht="15.75" thickBot="1">
      <c r="A35" s="156"/>
      <c r="B35" s="185"/>
      <c r="C35" s="68"/>
      <c r="D35" s="157"/>
    </row>
    <row r="36" spans="1:4" ht="22.5" customHeight="1" thickBot="1">
      <c r="A36" s="19" t="s">
        <v>99</v>
      </c>
      <c r="B36" s="180"/>
      <c r="C36" s="69">
        <f>SUM(C31:C35)</f>
        <v>-17777749</v>
      </c>
      <c r="D36" s="155">
        <f>SUM(D31:D35)</f>
        <v>-15480962</v>
      </c>
    </row>
    <row r="37" spans="1:4" ht="15" customHeight="1">
      <c r="A37" s="30" t="s">
        <v>69</v>
      </c>
      <c r="B37" s="179"/>
      <c r="C37" s="18"/>
      <c r="D37" s="70"/>
    </row>
    <row r="38" spans="1:4">
      <c r="A38" s="44" t="s">
        <v>70</v>
      </c>
      <c r="B38" s="184"/>
      <c r="C38" s="12" t="s">
        <v>54</v>
      </c>
      <c r="D38" s="103">
        <v>-2385551</v>
      </c>
    </row>
    <row r="39" spans="1:4">
      <c r="A39" s="44" t="s">
        <v>71</v>
      </c>
      <c r="B39" s="184"/>
      <c r="C39" s="12">
        <v>-708336</v>
      </c>
      <c r="D39" s="103">
        <v>-827313</v>
      </c>
    </row>
    <row r="40" spans="1:4">
      <c r="A40" s="44" t="s">
        <v>89</v>
      </c>
      <c r="B40" s="184"/>
      <c r="C40" s="12">
        <v>-957850</v>
      </c>
      <c r="D40" s="103">
        <v>-515171</v>
      </c>
    </row>
    <row r="41" spans="1:4" ht="15.75" thickBot="1">
      <c r="A41" s="23"/>
      <c r="B41" s="182"/>
      <c r="C41" s="65"/>
      <c r="D41" s="71"/>
    </row>
    <row r="42" spans="1:4" ht="22.5" customHeight="1" thickBot="1">
      <c r="A42" s="59" t="s">
        <v>72</v>
      </c>
      <c r="B42" s="186"/>
      <c r="C42" s="104">
        <f>SUM(C38:C41)</f>
        <v>-1666186</v>
      </c>
      <c r="D42" s="105">
        <f>SUM(D38:D41)</f>
        <v>-3728035</v>
      </c>
    </row>
    <row r="43" spans="1:4" ht="22.5" customHeight="1">
      <c r="A43" s="22" t="s">
        <v>73</v>
      </c>
      <c r="B43" s="181"/>
      <c r="C43" s="106"/>
      <c r="D43" s="103"/>
    </row>
    <row r="44" spans="1:4" ht="22.5">
      <c r="A44" s="93" t="s">
        <v>100</v>
      </c>
      <c r="B44" s="93"/>
      <c r="C44" s="101">
        <f>C42+C43+C36+C29</f>
        <v>3433798</v>
      </c>
      <c r="D44" s="154">
        <f>D42+D43+D36+D29</f>
        <v>-3345886</v>
      </c>
    </row>
    <row r="45" spans="1:4" ht="22.5" customHeight="1">
      <c r="A45" s="13" t="s">
        <v>104</v>
      </c>
      <c r="B45" s="13"/>
      <c r="C45" s="107">
        <v>2057920</v>
      </c>
      <c r="D45" s="108">
        <v>6460119</v>
      </c>
    </row>
    <row r="46" spans="1:4" ht="22.5" customHeight="1" thickBot="1">
      <c r="A46" s="45" t="s">
        <v>105</v>
      </c>
      <c r="B46" s="187"/>
      <c r="C46" s="110">
        <f>C44+C45</f>
        <v>5491718</v>
      </c>
      <c r="D46" s="109">
        <f>D44+D45</f>
        <v>3114233</v>
      </c>
    </row>
    <row r="49" spans="1:2">
      <c r="A49" t="s">
        <v>119</v>
      </c>
    </row>
    <row r="51" spans="1:2">
      <c r="A51" t="s">
        <v>74</v>
      </c>
    </row>
    <row r="53" spans="1:2">
      <c r="A53" s="3" t="s">
        <v>133</v>
      </c>
      <c r="B53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Yelena Shander</cp:lastModifiedBy>
  <cp:lastPrinted>2019-09-03T10:00:37Z</cp:lastPrinted>
  <dcterms:created xsi:type="dcterms:W3CDTF">2019-05-15T03:50:36Z</dcterms:created>
  <dcterms:modified xsi:type="dcterms:W3CDTF">2023-08-09T08:17:36Z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