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FF\Freedom Finance JSC\Uploading to KASE\Переодическая отчетность\4q2015\"/>
    </mc:Choice>
  </mc:AlternateContent>
  <bookViews>
    <workbookView xWindow="0" yWindow="0" windowWidth="11400" windowHeight="5892" tabRatio="397" activeTab="1"/>
  </bookViews>
  <sheets>
    <sheet name="бух баланс" sheetId="1" r:id="rId1"/>
    <sheet name="отчет о прибылях и убытках" sheetId="3" r:id="rId2"/>
  </sheets>
  <calcPr calcId="152511"/>
</workbook>
</file>

<file path=xl/calcChain.xml><?xml version="1.0" encoding="utf-8"?>
<calcChain xmlns="http://schemas.openxmlformats.org/spreadsheetml/2006/main">
  <c r="BA75" i="3" l="1"/>
  <c r="AV75" i="3"/>
  <c r="AL74" i="3"/>
  <c r="AF74" i="3"/>
  <c r="AL67" i="3"/>
  <c r="AF67" i="3"/>
  <c r="AV46" i="3"/>
  <c r="AL46" i="3"/>
  <c r="AV43" i="3"/>
  <c r="AL41" i="3"/>
  <c r="AL40" i="3"/>
  <c r="AL38" i="3"/>
  <c r="AF38" i="3"/>
  <c r="AL20" i="3"/>
  <c r="AF20" i="3"/>
  <c r="BA17" i="3"/>
  <c r="BA47" i="3" s="1"/>
  <c r="AV17" i="3"/>
  <c r="AL17" i="3"/>
  <c r="AF17" i="3"/>
  <c r="AR47" i="3" l="1"/>
  <c r="AL75" i="3"/>
  <c r="BA76" i="3"/>
  <c r="BA78" i="3" s="1"/>
  <c r="BA80" i="3" s="1"/>
  <c r="BA84" i="3" s="1"/>
  <c r="AF47" i="3"/>
  <c r="AL76" i="3"/>
  <c r="AL78" i="3" s="1"/>
  <c r="AL80" i="3" s="1"/>
  <c r="AL84" i="3" s="1"/>
  <c r="AV47" i="3"/>
  <c r="AF75" i="3"/>
  <c r="AF76" i="3" l="1"/>
  <c r="AF78" i="3" s="1"/>
  <c r="AF80" i="3" s="1"/>
  <c r="AF84" i="3" s="1"/>
  <c r="AV76" i="3"/>
  <c r="AV78" i="3" s="1"/>
  <c r="AV80" i="3" s="1"/>
  <c r="AV84" i="3" s="1"/>
</calcChain>
</file>

<file path=xl/sharedStrings.xml><?xml version="1.0" encoding="utf-8"?>
<sst xmlns="http://schemas.openxmlformats.org/spreadsheetml/2006/main" count="201" uniqueCount="180">
  <si>
    <t>Приложение 10 к Постановлению Правления Национального Банка Руспублики Казахстан от 27 мая 2013 года № 130</t>
  </si>
  <si>
    <t>Форма, предназначенная для сбора административных данных</t>
  </si>
  <si>
    <t>Бухгалтерский баланс</t>
  </si>
  <si>
    <t>Акционерное Общество "Фридом Финанс"</t>
  </si>
  <si>
    <t>(полное наименование организации)</t>
  </si>
  <si>
    <t>(в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</si>
  <si>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</si>
  <si>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</si>
  <si>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</si>
  <si>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</si>
  <si>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</si>
  <si>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</si>
  <si>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</si>
  <si>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</si>
  <si>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</si>
  <si>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</si>
  <si>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</si>
  <si>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</si>
  <si>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</si>
  <si>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</si>
  <si>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</si>
  <si>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</si>
  <si>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</si>
  <si>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из них:</t>
  </si>
  <si>
    <t>от пенсионных активов</t>
  </si>
  <si>
    <t>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</si>
  <si>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</si>
  <si>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</si>
  <si>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</si>
  <si>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</si>
  <si>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</si>
  <si>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</si>
  <si>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</si>
  <si>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</si>
  <si>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</si>
  <si>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</si>
  <si>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</si>
  <si>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</si>
  <si>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</si>
  <si>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</si>
  <si>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активы: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</si>
  <si>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</si>
  <si>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</si>
  <si>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</si>
  <si>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</si>
  <si>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</si>
  <si>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</si>
  <si>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</si>
  <si>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</si>
  <si>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</si>
  <si>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</si>
  <si>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</si>
  <si>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</si>
  <si>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</si>
  <si>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</si>
  <si>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</si>
  <si>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</si>
  <si>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</si>
  <si>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</si>
  <si>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</si>
  <si>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</si>
  <si>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</si>
  <si>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</si>
  <si>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</si>
  <si>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</si>
  <si>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</si>
  <si>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</si>
  <si>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</si>
  <si>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</si>
  <si>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</si>
  <si>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</si>
  <si>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Итого капитал:</t>
  </si>
  <si>
    <t>Итого капитал и обязательства (стр.35+стр.43):</t>
  </si>
  <si>
    <t>Статья «Доля меньшинства» заполняется при составлении консолидированной финансовой отчетности.</t>
  </si>
  <si>
    <t>Председатель Правления ________________________________ / Миникеев Роман Дамирович Дата ___________</t>
  </si>
  <si>
    <t>Главный бухгалтер ________________________________ / Оспанова Гульмира Молдашевна Дата___________________</t>
  </si>
  <si>
    <t>Исполнитель ________________________________ /  Дата___________________</t>
  </si>
  <si>
    <t>Телефон:</t>
  </si>
  <si>
    <t>Место для печати</t>
  </si>
  <si>
    <t>Главный бухгалтер ___________________________ / Оспанова Гульмира Молдашевна Дата___________________</t>
  </si>
  <si>
    <t>Статья "Доля меньшинства" заполняеться при составлении консолидированной финансовой отчетности</t>
  </si>
  <si>
    <t>Итого чистая прибыль (убыток) за период (стр.22+/- стр.23-стр.24)</t>
  </si>
  <si>
    <t>Прибыль (убыток) от прекращенной деятельности</t>
  </si>
  <si>
    <t>Чистая прибыль (убыток) после уплаты  корпоративного подоходного налога (стр.20-стр.21)</t>
  </si>
  <si>
    <t>Корпоративный подоходный налог</t>
  </si>
  <si>
    <t>Чистая прибыль (убыток) до уплаты  корпоративного налога (стр.18-стр.19)</t>
  </si>
  <si>
    <t>Резервы (восстановление резервов) на возможные потери по операциям</t>
  </si>
  <si>
    <t>Прибыль (убыток) до отчисления в резервы (провизии) (стр. 10-стр. 17)</t>
  </si>
  <si>
    <t>Итого расходов (сумма строк с 11 по 16)</t>
  </si>
  <si>
    <t>Прочие расходы</t>
  </si>
  <si>
    <t>Расходы от реализации или безвозмездной передачи активов</t>
  </si>
  <si>
    <t>14.4</t>
  </si>
  <si>
    <t>расходы по уплате налогов и других обязательных платежей в бюджет, за исключением корпоративного подоходного налога</t>
  </si>
  <si>
    <t>14.3</t>
  </si>
  <si>
    <t>расходы на материалы</t>
  </si>
  <si>
    <t>14.2</t>
  </si>
  <si>
    <t>амортизационные отчисления</t>
  </si>
  <si>
    <t>14.1</t>
  </si>
  <si>
    <t>расходы на оплату труда и командировочные</t>
  </si>
  <si>
    <t>их них:</t>
  </si>
  <si>
    <t>Операционные расходы</t>
  </si>
  <si>
    <t>13.5</t>
  </si>
  <si>
    <t>расходы от осуществления инкассации</t>
  </si>
  <si>
    <t>13.4</t>
  </si>
  <si>
    <t>расходы от осуществления сейфовых операций</t>
  </si>
  <si>
    <t>13.3</t>
  </si>
  <si>
    <t>расходы от осуществления кассовых операций</t>
  </si>
  <si>
    <t>13.2</t>
  </si>
  <si>
    <t>расходы от осуществления клиринговых операций</t>
  </si>
  <si>
    <t>13.1</t>
  </si>
  <si>
    <t>расходы от осуществления переводных операций</t>
  </si>
  <si>
    <t>Расходы, по банковской и иной деятельности, не связанные с выплатой вознаграждения</t>
  </si>
  <si>
    <t>12.2</t>
  </si>
  <si>
    <t>вознаграждение за кастодиальное обслуживание</t>
  </si>
  <si>
    <t>12.1</t>
  </si>
  <si>
    <t>вознаграждение управляющему агенту</t>
  </si>
  <si>
    <t>Комиссионные расходы</t>
  </si>
  <si>
    <t>11.6</t>
  </si>
  <si>
    <t>прочие расходы, связанные с выплатой вознаграждения</t>
  </si>
  <si>
    <t>11.5</t>
  </si>
  <si>
    <t>по операциям «РЕПО»</t>
  </si>
  <si>
    <t>11.4</t>
  </si>
  <si>
    <t>по выпущенным ценным бумагам</t>
  </si>
  <si>
    <t>11.3</t>
  </si>
  <si>
    <t>по полученной финансовой аренде</t>
  </si>
  <si>
    <t>11.2</t>
  </si>
  <si>
    <t>по полученным займам</t>
  </si>
  <si>
    <t>11.1</t>
  </si>
  <si>
    <t>по привлеченным вкладам</t>
  </si>
  <si>
    <t>Расходы, связанные с выплатой вознаграждения</t>
  </si>
  <si>
    <t>Итого доходов (сумма строк с 1 по 9)</t>
  </si>
  <si>
    <t>Прочие доходы</t>
  </si>
  <si>
    <t>Доходы от реализации (выбытия) активов</t>
  </si>
  <si>
    <t>Доходы, связанные с участием в ассоциированных организациях</t>
  </si>
  <si>
    <t>Дивиденды</t>
  </si>
  <si>
    <t>Доходы (расходы) от переоценки иностранной валюты (нетто)</t>
  </si>
  <si>
    <t>4.2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</si>
  <si>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</si>
  <si>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4.1</t>
  </si>
  <si>
    <t>доходы (расходы) от купли/продажи финансовых активов (нетто)</t>
  </si>
  <si>
    <t>Доходы (расходы) по финансовым активам (нетто)</t>
  </si>
  <si>
    <t>3.6</t>
  </si>
  <si>
    <t>прочие доходы от банковской и иной деятельности, не связанные с получением вознаграждения</t>
  </si>
  <si>
    <t>3.5</t>
  </si>
  <si>
    <t>доходы от инкассации</t>
  </si>
  <si>
    <t>3.4</t>
  </si>
  <si>
    <t>доходы от осуществления сейфовых операций</t>
  </si>
  <si>
    <t>3.3</t>
  </si>
  <si>
    <t>доходы от осуществления кассовых операций</t>
  </si>
  <si>
    <t>3.2</t>
  </si>
  <si>
    <t>доходы от осуществления клиринговых операций</t>
  </si>
  <si>
    <t>3.1</t>
  </si>
  <si>
    <t>доходы от осуществления переводных операций</t>
  </si>
  <si>
    <t>Доходы от осуществления банковской и иной деятельности, не связанные с получением вознаграждения</t>
  </si>
  <si>
    <t>2.2</t>
  </si>
  <si>
    <t>от инвестиционного дохода (убытка) по пенсионным активам</t>
  </si>
  <si>
    <t>2.1</t>
  </si>
  <si>
    <t>1.7</t>
  </si>
  <si>
    <t>Прочие доходы, связанные с получением вознаграждения</t>
  </si>
  <si>
    <t>1.6</t>
  </si>
  <si>
    <t>по операциям «обратное РЕПО»</t>
  </si>
  <si>
    <t>1.5</t>
  </si>
  <si>
    <t>по приобретенным ценным бумагам</t>
  </si>
  <si>
    <t>1.4</t>
  </si>
  <si>
    <t>по предоставленной финансовой аренде</t>
  </si>
  <si>
    <t>1.3</t>
  </si>
  <si>
    <t>по предоставленным займам (микрокредитам)</t>
  </si>
  <si>
    <t>по размещенным вкладам</t>
  </si>
  <si>
    <t>по корреспондентским и текущим счетам</t>
  </si>
  <si>
    <t>Доходы, связанные с получением вознаграждения:</t>
  </si>
  <si>
    <t>За аналогичный  период с начала предыдущего года (с нарастающим итогом)</t>
  </si>
  <si>
    <t>За аналогичный отчетный период предыдущего года</t>
  </si>
  <si>
    <t>За отчетный период с начала текущего года(с нарастающим итогом)</t>
  </si>
  <si>
    <t>За отчетный период</t>
  </si>
  <si>
    <t>Код
строки</t>
  </si>
  <si>
    <t>ОТЧЕТ О ПРИБЫЛЯХ И УБЫТКАХ</t>
  </si>
  <si>
    <t>Форма, предназначенная для сбора администативных данных</t>
  </si>
  <si>
    <t>Приложение № 11 к Постановлению Правления Национального Банка Республики Казахстан от 27 мая 2013 года № 130</t>
  </si>
  <si>
    <t>по состоянию на 01.01.2016</t>
  </si>
  <si>
    <t>Исполнитель________________________________/ Оспанова Гульмира Молдашевна Дата___________________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</si>
</sst>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8"/>
      <name val="Arial"/>
    </font>
    <font>
      <sz val="7"/>
      <name val="Arial"/>
    </font>
    <font>
      <b/>
      <sz val="9"/>
      <name val="Arial"/>
    </font>
    <font>
      <b/>
      <sz val="8"/>
      <name val="Arial"/>
    </font>
    <font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 indent="1"/>
    </xf>
    <xf numFmtId="1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 indent="2"/>
    </xf>
    <xf numFmtId="1" fontId="0" fillId="0" borderId="1" xfId="0" applyNumberForma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10" fillId="0" borderId="14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right" vertical="top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1" fontId="9" fillId="0" borderId="12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" fontId="9" fillId="0" borderId="11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80"/>
  <sheetViews>
    <sheetView topLeftCell="A46" workbookViewId="0">
      <selection activeCell="L75" sqref="L74:L75"/>
    </sheetView>
  </sheetViews>
  <sheetFormatPr defaultColWidth="10.140625" defaultRowHeight="11.4" customHeight="1"/>
  <cols>
    <col min="1" max="1" width="4.7109375" style="18" customWidth="1"/>
    <col min="2" max="2" width="62.5703125" style="18" customWidth="1"/>
    <col min="3" max="3" width="8.7109375" style="18" customWidth="1"/>
    <col min="4" max="5" width="17.28515625" style="18" customWidth="1"/>
  </cols>
  <sheetData>
    <row r="1" spans="2:5" ht="11.1" customHeight="1">
      <c r="D1" s="25" t="s">
        <v>0</v>
      </c>
      <c r="E1" s="25"/>
    </row>
    <row r="2" spans="2:5" ht="11.1" customHeight="1">
      <c r="D2" s="25"/>
      <c r="E2" s="25"/>
    </row>
    <row r="3" spans="2:5" ht="11.1" customHeight="1">
      <c r="D3" s="25"/>
      <c r="E3" s="25"/>
    </row>
    <row r="4" spans="2:5" ht="11.1" customHeight="1">
      <c r="D4" s="25"/>
      <c r="E4" s="25"/>
    </row>
    <row r="6" spans="2:5" ht="12" customHeight="1">
      <c r="B6" s="23" t="s">
        <v>1</v>
      </c>
      <c r="C6" s="23"/>
      <c r="D6" s="23"/>
      <c r="E6" s="23"/>
    </row>
    <row r="7" spans="2:5" ht="12" customHeight="1">
      <c r="B7" s="23" t="s">
        <v>2</v>
      </c>
      <c r="C7" s="23"/>
      <c r="D7" s="23"/>
      <c r="E7" s="23"/>
    </row>
    <row r="8" spans="2:5" ht="12" customHeight="1">
      <c r="B8" s="23" t="s">
        <v>3</v>
      </c>
      <c r="C8" s="23"/>
      <c r="D8" s="23"/>
      <c r="E8" s="23"/>
    </row>
    <row r="9" spans="2:5" ht="11.1" customHeight="1">
      <c r="B9" s="26" t="s">
        <v>4</v>
      </c>
      <c r="C9" s="26"/>
      <c r="D9" s="26"/>
      <c r="E9" s="26"/>
    </row>
    <row r="10" spans="2:5" ht="12" customHeight="1">
      <c r="B10" s="23" t="s">
        <v>178</v>
      </c>
      <c r="C10" s="23"/>
      <c r="D10" s="23"/>
      <c r="E10" s="23"/>
    </row>
    <row r="11" spans="2:5" ht="11.1" customHeight="1">
      <c r="D11" s="29" t="s">
        <v>5</v>
      </c>
      <c r="E11" s="29"/>
    </row>
    <row r="12" spans="2:5" ht="36" customHeight="1">
      <c r="B12" s="2" t="s">
        <v>6</v>
      </c>
      <c r="C12" s="2" t="s">
        <v>7</v>
      </c>
      <c r="D12" s="2" t="s">
        <v>8</v>
      </c>
      <c r="E12" s="2" t="s">
        <v>9</v>
      </c>
    </row>
    <row r="13" spans="2:5" ht="11.1" customHeight="1">
      <c r="B13" s="3">
        <v>1</v>
      </c>
      <c r="C13" s="3">
        <v>2</v>
      </c>
      <c r="D13" s="3">
        <v>3</v>
      </c>
      <c r="E13" s="3">
        <v>4</v>
      </c>
    </row>
    <row r="14" spans="2:5" ht="11.1" customHeight="1">
      <c r="B14" s="4" t="s">
        <v>10</v>
      </c>
      <c r="C14" s="5"/>
      <c r="D14" s="6"/>
      <c r="E14" s="6"/>
    </row>
    <row r="15" spans="2:5" ht="11.1" customHeight="1">
      <c r="B15" s="7" t="s">
        <v>11</v>
      </c>
      <c r="C15" s="8">
        <v>1</v>
      </c>
      <c r="D15" s="9">
        <v>167610</v>
      </c>
      <c r="E15" s="9">
        <v>27047</v>
      </c>
    </row>
    <row r="16" spans="2:5" ht="11.1" customHeight="1">
      <c r="B16" s="7" t="s">
        <v>12</v>
      </c>
      <c r="C16" s="10"/>
      <c r="D16" s="11"/>
      <c r="E16" s="11"/>
    </row>
    <row r="17" spans="2:5" ht="11.1" customHeight="1">
      <c r="B17" s="12" t="s">
        <v>13</v>
      </c>
      <c r="C17" s="10" t="s">
        <v>14</v>
      </c>
      <c r="D17" s="13"/>
      <c r="E17" s="9">
        <v>1024</v>
      </c>
    </row>
    <row r="18" spans="2:5" ht="22.2" customHeight="1">
      <c r="B18" s="12" t="s">
        <v>15</v>
      </c>
      <c r="C18" s="10" t="s">
        <v>16</v>
      </c>
      <c r="D18" s="9">
        <v>167610</v>
      </c>
      <c r="E18" s="9">
        <v>26023</v>
      </c>
    </row>
    <row r="19" spans="2:5" ht="11.1" customHeight="1">
      <c r="B19" s="7" t="s">
        <v>17</v>
      </c>
      <c r="C19" s="8">
        <v>2</v>
      </c>
      <c r="D19" s="11"/>
      <c r="E19" s="11"/>
    </row>
    <row r="20" spans="2:5" ht="22.2" customHeight="1">
      <c r="B20" s="7" t="s">
        <v>18</v>
      </c>
      <c r="C20" s="8">
        <v>3</v>
      </c>
      <c r="D20" s="9">
        <v>4336410</v>
      </c>
      <c r="E20" s="9">
        <v>309886</v>
      </c>
    </row>
    <row r="21" spans="2:5" ht="11.1" customHeight="1">
      <c r="B21" s="7" t="s">
        <v>19</v>
      </c>
      <c r="C21" s="8">
        <v>4</v>
      </c>
      <c r="D21" s="11"/>
      <c r="E21" s="11"/>
    </row>
    <row r="22" spans="2:5" ht="22.2" customHeight="1">
      <c r="B22" s="7" t="s">
        <v>20</v>
      </c>
      <c r="C22" s="8">
        <v>5</v>
      </c>
      <c r="D22" s="13">
        <v>459</v>
      </c>
      <c r="E22" s="9">
        <v>1720</v>
      </c>
    </row>
    <row r="23" spans="2:5" ht="11.1" customHeight="1">
      <c r="B23" s="7" t="s">
        <v>21</v>
      </c>
      <c r="C23" s="8">
        <v>6</v>
      </c>
      <c r="D23" s="9">
        <v>2000</v>
      </c>
      <c r="E23" s="9">
        <v>1280</v>
      </c>
    </row>
    <row r="24" spans="2:5" ht="11.1" customHeight="1">
      <c r="B24" s="7" t="s">
        <v>22</v>
      </c>
      <c r="C24" s="8">
        <v>7</v>
      </c>
      <c r="D24" s="9">
        <v>15036</v>
      </c>
      <c r="E24" s="9">
        <v>3695</v>
      </c>
    </row>
    <row r="25" spans="2:5" ht="11.1" customHeight="1">
      <c r="B25" s="7" t="s">
        <v>23</v>
      </c>
      <c r="C25" s="10"/>
      <c r="D25" s="11"/>
      <c r="E25" s="11"/>
    </row>
    <row r="26" spans="2:5" ht="11.1" customHeight="1">
      <c r="B26" s="7" t="s">
        <v>24</v>
      </c>
      <c r="C26" s="10"/>
      <c r="D26" s="11"/>
      <c r="E26" s="11"/>
    </row>
    <row r="27" spans="2:5" ht="11.1" customHeight="1">
      <c r="B27" s="7" t="s">
        <v>25</v>
      </c>
      <c r="C27" s="10"/>
      <c r="D27" s="11"/>
      <c r="E27" s="11"/>
    </row>
    <row r="28" spans="2:5" ht="22.2" customHeight="1">
      <c r="B28" s="7" t="s">
        <v>26</v>
      </c>
      <c r="C28" s="8">
        <v>8</v>
      </c>
      <c r="D28" s="11"/>
      <c r="E28" s="11"/>
    </row>
    <row r="29" spans="2:5" ht="11.1" customHeight="1">
      <c r="B29" s="7" t="s">
        <v>27</v>
      </c>
      <c r="C29" s="8">
        <v>9</v>
      </c>
      <c r="D29" s="9">
        <v>927027</v>
      </c>
      <c r="E29" s="11"/>
    </row>
    <row r="30" spans="2:5" ht="11.1" customHeight="1">
      <c r="B30" s="7" t="s">
        <v>28</v>
      </c>
      <c r="C30" s="8">
        <v>10</v>
      </c>
      <c r="D30" s="9">
        <v>11164</v>
      </c>
      <c r="E30" s="9">
        <v>31040</v>
      </c>
    </row>
    <row r="31" spans="2:5" ht="22.2" customHeight="1">
      <c r="B31" s="7" t="s">
        <v>29</v>
      </c>
      <c r="C31" s="8">
        <v>11</v>
      </c>
      <c r="D31" s="11"/>
      <c r="E31" s="11"/>
    </row>
    <row r="32" spans="2:5" ht="22.2" customHeight="1">
      <c r="B32" s="7" t="s">
        <v>30</v>
      </c>
      <c r="C32" s="8">
        <v>12</v>
      </c>
      <c r="D32" s="11"/>
      <c r="E32" s="9">
        <v>5080</v>
      </c>
    </row>
    <row r="33" spans="2:5" ht="11.1" customHeight="1">
      <c r="B33" s="7" t="s">
        <v>31</v>
      </c>
      <c r="C33" s="8">
        <v>13</v>
      </c>
      <c r="D33" s="11"/>
      <c r="E33" s="11"/>
    </row>
    <row r="34" spans="2:5" ht="22.2" customHeight="1">
      <c r="B34" s="7" t="s">
        <v>32</v>
      </c>
      <c r="C34" s="8">
        <v>14</v>
      </c>
      <c r="D34" s="11"/>
      <c r="E34" s="11"/>
    </row>
    <row r="35" spans="2:5" ht="11.1" customHeight="1">
      <c r="B35" s="7" t="s">
        <v>33</v>
      </c>
      <c r="C35" s="8">
        <v>15</v>
      </c>
      <c r="D35" s="13"/>
      <c r="E35" s="13">
        <v>356</v>
      </c>
    </row>
    <row r="36" spans="2:5" ht="22.2" customHeight="1">
      <c r="B36" s="7" t="s">
        <v>34</v>
      </c>
      <c r="C36" s="8">
        <v>16</v>
      </c>
      <c r="D36" s="11"/>
      <c r="E36" s="11"/>
    </row>
    <row r="37" spans="2:5" ht="22.2" customHeight="1">
      <c r="B37" s="7" t="s">
        <v>35</v>
      </c>
      <c r="C37" s="8">
        <v>17</v>
      </c>
      <c r="D37" s="9">
        <v>2751</v>
      </c>
      <c r="E37" s="9">
        <v>5895</v>
      </c>
    </row>
    <row r="38" spans="2:5" ht="22.2" customHeight="1">
      <c r="B38" s="7" t="s">
        <v>36</v>
      </c>
      <c r="C38" s="8">
        <v>18</v>
      </c>
      <c r="D38" s="9">
        <v>262512</v>
      </c>
      <c r="E38" s="9">
        <v>293098</v>
      </c>
    </row>
    <row r="39" spans="2:5" ht="11.1" customHeight="1">
      <c r="B39" s="7" t="s">
        <v>37</v>
      </c>
      <c r="C39" s="8">
        <v>19</v>
      </c>
      <c r="D39" s="13">
        <v>985</v>
      </c>
      <c r="E39" s="13">
        <v>567</v>
      </c>
    </row>
    <row r="40" spans="2:5" ht="11.1" customHeight="1">
      <c r="B40" s="7" t="s">
        <v>38</v>
      </c>
      <c r="C40" s="8">
        <v>20</v>
      </c>
      <c r="D40" s="9"/>
      <c r="E40" s="9">
        <v>2011</v>
      </c>
    </row>
    <row r="41" spans="2:5" ht="11.1" customHeight="1">
      <c r="B41" s="7" t="s">
        <v>39</v>
      </c>
      <c r="C41" s="8">
        <v>21</v>
      </c>
      <c r="D41" s="9">
        <v>28389</v>
      </c>
      <c r="E41" s="9">
        <v>19234</v>
      </c>
    </row>
    <row r="42" spans="2:5" ht="11.1" customHeight="1">
      <c r="B42" s="4" t="s">
        <v>40</v>
      </c>
      <c r="C42" s="14">
        <v>22</v>
      </c>
      <c r="D42" s="15">
        <v>5754343</v>
      </c>
      <c r="E42" s="15">
        <v>700909</v>
      </c>
    </row>
    <row r="43" spans="2:5" ht="11.1" customHeight="1">
      <c r="B43" s="4" t="s">
        <v>41</v>
      </c>
      <c r="C43" s="5"/>
      <c r="D43" s="16"/>
      <c r="E43" s="16"/>
    </row>
    <row r="44" spans="2:5" ht="11.1" customHeight="1">
      <c r="B44" s="7" t="s">
        <v>42</v>
      </c>
      <c r="C44" s="8">
        <v>23</v>
      </c>
      <c r="D44" s="11"/>
      <c r="E44" s="11"/>
    </row>
    <row r="45" spans="2:5" ht="11.1" customHeight="1">
      <c r="B45" s="7" t="s">
        <v>19</v>
      </c>
      <c r="C45" s="8">
        <v>24</v>
      </c>
      <c r="D45" s="11"/>
      <c r="E45" s="11"/>
    </row>
    <row r="46" spans="2:5" ht="11.1" customHeight="1">
      <c r="B46" s="7" t="s">
        <v>43</v>
      </c>
      <c r="C46" s="8">
        <v>25</v>
      </c>
      <c r="D46" s="11"/>
      <c r="E46" s="11"/>
    </row>
    <row r="47" spans="2:5" ht="11.1" customHeight="1">
      <c r="B47" s="7" t="s">
        <v>44</v>
      </c>
      <c r="C47" s="8">
        <v>26</v>
      </c>
      <c r="D47" s="9">
        <v>1968938</v>
      </c>
      <c r="E47" s="11"/>
    </row>
    <row r="48" spans="2:5" ht="11.1" customHeight="1">
      <c r="B48" s="7" t="s">
        <v>45</v>
      </c>
      <c r="C48" s="8">
        <v>27</v>
      </c>
      <c r="D48" s="11"/>
      <c r="E48" s="11"/>
    </row>
    <row r="49" spans="2:5" ht="11.1" customHeight="1">
      <c r="B49" s="7" t="s">
        <v>46</v>
      </c>
      <c r="C49" s="8">
        <v>28</v>
      </c>
      <c r="D49" s="9">
        <v>2807</v>
      </c>
      <c r="E49" s="9">
        <v>17188</v>
      </c>
    </row>
    <row r="50" spans="2:5" ht="11.1" customHeight="1">
      <c r="B50" s="7" t="s">
        <v>47</v>
      </c>
      <c r="C50" s="8">
        <v>29</v>
      </c>
      <c r="D50" s="9">
        <v>18459</v>
      </c>
      <c r="E50" s="9">
        <v>15487</v>
      </c>
    </row>
    <row r="51" spans="2:5" ht="11.1" customHeight="1">
      <c r="B51" s="7" t="s">
        <v>48</v>
      </c>
      <c r="C51" s="8">
        <v>30</v>
      </c>
      <c r="D51" s="11"/>
      <c r="E51" s="11"/>
    </row>
    <row r="52" spans="2:5" ht="11.1" customHeight="1">
      <c r="B52" s="7" t="s">
        <v>49</v>
      </c>
      <c r="C52" s="8">
        <v>31</v>
      </c>
      <c r="D52" s="11"/>
      <c r="E52" s="11"/>
    </row>
    <row r="53" spans="2:5" ht="11.1" customHeight="1">
      <c r="B53" s="7" t="s">
        <v>50</v>
      </c>
      <c r="C53" s="8">
        <v>32</v>
      </c>
      <c r="D53" s="9">
        <v>876</v>
      </c>
      <c r="E53" s="9">
        <v>3334</v>
      </c>
    </row>
    <row r="54" spans="2:5" ht="11.1" customHeight="1">
      <c r="B54" s="7" t="s">
        <v>51</v>
      </c>
      <c r="C54" s="8">
        <v>33</v>
      </c>
      <c r="D54" s="11"/>
      <c r="E54" s="11"/>
    </row>
    <row r="55" spans="2:5" ht="11.1" customHeight="1">
      <c r="B55" s="7" t="s">
        <v>52</v>
      </c>
      <c r="C55" s="8">
        <v>34</v>
      </c>
      <c r="D55" s="9">
        <v>20799</v>
      </c>
      <c r="E55" s="11"/>
    </row>
    <row r="56" spans="2:5" ht="11.1" customHeight="1">
      <c r="B56" s="4" t="s">
        <v>53</v>
      </c>
      <c r="C56" s="14">
        <v>35</v>
      </c>
      <c r="D56" s="15">
        <v>2011879</v>
      </c>
      <c r="E56" s="15">
        <v>36009</v>
      </c>
    </row>
    <row r="57" spans="2:5" ht="11.1" customHeight="1">
      <c r="B57" s="4" t="s">
        <v>54</v>
      </c>
      <c r="C57" s="5"/>
      <c r="D57" s="16"/>
      <c r="E57" s="16"/>
    </row>
    <row r="58" spans="2:5" ht="11.1" customHeight="1">
      <c r="B58" s="7" t="s">
        <v>55</v>
      </c>
      <c r="C58" s="8">
        <v>36</v>
      </c>
      <c r="D58" s="9">
        <v>3068584</v>
      </c>
      <c r="E58" s="9">
        <v>1130524</v>
      </c>
    </row>
    <row r="59" spans="2:5" ht="11.1" customHeight="1">
      <c r="B59" s="7" t="s">
        <v>23</v>
      </c>
      <c r="C59" s="10"/>
      <c r="D59" s="11"/>
      <c r="E59" s="11"/>
    </row>
    <row r="60" spans="2:5" ht="11.1" customHeight="1">
      <c r="B60" s="7" t="s">
        <v>56</v>
      </c>
      <c r="C60" s="10" t="s">
        <v>57</v>
      </c>
      <c r="D60" s="9">
        <v>3068584</v>
      </c>
      <c r="E60" s="9">
        <v>1130524</v>
      </c>
    </row>
    <row r="61" spans="2:5" ht="11.1" customHeight="1">
      <c r="B61" s="7" t="s">
        <v>58</v>
      </c>
      <c r="C61" s="10" t="s">
        <v>59</v>
      </c>
      <c r="D61" s="11"/>
      <c r="E61" s="11"/>
    </row>
    <row r="62" spans="2:5" ht="11.1" customHeight="1">
      <c r="B62" s="7" t="s">
        <v>60</v>
      </c>
      <c r="C62" s="8">
        <v>37</v>
      </c>
      <c r="D62" s="11"/>
      <c r="E62" s="11"/>
    </row>
    <row r="63" spans="2:5" ht="11.1" customHeight="1">
      <c r="B63" s="7" t="s">
        <v>61</v>
      </c>
      <c r="C63" s="8">
        <v>38</v>
      </c>
      <c r="D63" s="11"/>
      <c r="E63" s="11"/>
    </row>
    <row r="64" spans="2:5" ht="11.1" customHeight="1">
      <c r="B64" s="7" t="s">
        <v>62</v>
      </c>
      <c r="C64" s="8">
        <v>39</v>
      </c>
      <c r="D64" s="11"/>
      <c r="E64" s="11"/>
    </row>
    <row r="65" spans="2:5" ht="11.1" customHeight="1">
      <c r="B65" s="7" t="s">
        <v>63</v>
      </c>
      <c r="C65" s="8">
        <v>40</v>
      </c>
      <c r="D65" s="13">
        <v>162</v>
      </c>
      <c r="E65" s="13">
        <v>-645</v>
      </c>
    </row>
    <row r="66" spans="2:5" ht="11.1" customHeight="1">
      <c r="B66" s="7" t="s">
        <v>64</v>
      </c>
      <c r="C66" s="8">
        <v>41</v>
      </c>
      <c r="D66" s="9">
        <v>673718</v>
      </c>
      <c r="E66" s="9">
        <v>-464979</v>
      </c>
    </row>
    <row r="67" spans="2:5" ht="11.1" customHeight="1">
      <c r="B67" s="7" t="s">
        <v>65</v>
      </c>
      <c r="C67" s="10"/>
      <c r="D67" s="11"/>
      <c r="E67" s="11"/>
    </row>
    <row r="68" spans="2:5" ht="11.1" customHeight="1">
      <c r="B68" s="7" t="s">
        <v>66</v>
      </c>
      <c r="C68" s="10" t="s">
        <v>67</v>
      </c>
      <c r="D68" s="9">
        <v>-464979</v>
      </c>
      <c r="E68" s="9">
        <v>-9651</v>
      </c>
    </row>
    <row r="69" spans="2:5" ht="11.1" customHeight="1">
      <c r="B69" s="7" t="s">
        <v>68</v>
      </c>
      <c r="C69" s="10" t="s">
        <v>69</v>
      </c>
      <c r="D69" s="9">
        <v>1138697</v>
      </c>
      <c r="E69" s="9">
        <v>-455328</v>
      </c>
    </row>
    <row r="70" spans="2:5" ht="11.1" customHeight="1">
      <c r="B70" s="7" t="s">
        <v>70</v>
      </c>
      <c r="C70" s="8">
        <v>42</v>
      </c>
      <c r="D70" s="11"/>
      <c r="E70" s="11"/>
    </row>
    <row r="71" spans="2:5" ht="11.1" customHeight="1">
      <c r="B71" s="4" t="s">
        <v>71</v>
      </c>
      <c r="C71" s="8">
        <v>43</v>
      </c>
      <c r="D71" s="9">
        <v>3742464</v>
      </c>
      <c r="E71" s="9">
        <v>664900</v>
      </c>
    </row>
    <row r="72" spans="2:5" ht="11.1" customHeight="1">
      <c r="B72" s="4" t="s">
        <v>72</v>
      </c>
      <c r="C72" s="14">
        <v>44</v>
      </c>
      <c r="D72" s="15">
        <v>5754343</v>
      </c>
      <c r="E72" s="15">
        <v>700909</v>
      </c>
    </row>
    <row r="74" spans="2:5" ht="11.1" customHeight="1">
      <c r="B74" s="18" t="s">
        <v>73</v>
      </c>
    </row>
    <row r="76" spans="2:5" ht="11.1" customHeight="1">
      <c r="B76" s="24" t="s">
        <v>74</v>
      </c>
      <c r="C76" s="24"/>
      <c r="D76" s="24"/>
      <c r="E76" s="24"/>
    </row>
    <row r="77" spans="2:5" ht="11.1" customHeight="1">
      <c r="B77" s="24" t="s">
        <v>75</v>
      </c>
      <c r="C77" s="24"/>
      <c r="D77" s="24"/>
      <c r="E77" s="24"/>
    </row>
    <row r="78" spans="2:5" ht="11.1" customHeight="1">
      <c r="B78" s="24" t="s">
        <v>76</v>
      </c>
      <c r="C78" s="24"/>
      <c r="D78" s="24"/>
      <c r="E78" s="24"/>
    </row>
    <row r="79" spans="2:5" ht="11.1" customHeight="1">
      <c r="B79" s="22" t="s">
        <v>77</v>
      </c>
      <c r="C79" s="22"/>
      <c r="D79" s="22"/>
      <c r="E79" s="22"/>
    </row>
    <row r="80" spans="2:5" ht="11.1" customHeight="1">
      <c r="B80" s="18" t="s">
        <v>78</v>
      </c>
    </row>
  </sheetData>
  <mergeCells count="11">
    <mergeCell ref="D1:E4"/>
    <mergeCell ref="B6:E6"/>
    <mergeCell ref="B7:E7"/>
    <mergeCell ref="B8:E8"/>
    <mergeCell ref="B9:E9"/>
    <mergeCell ref="B79:E79"/>
    <mergeCell ref="B10:E10"/>
    <mergeCell ref="D11:E11"/>
    <mergeCell ref="B76:E76"/>
    <mergeCell ref="B77:E77"/>
    <mergeCell ref="B78:E7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BE104"/>
  <sheetViews>
    <sheetView tabSelected="1" workbookViewId="0">
      <selection activeCell="BG73" sqref="BG73"/>
    </sheetView>
  </sheetViews>
  <sheetFormatPr defaultColWidth="10.140625" defaultRowHeight="11.4" customHeight="1"/>
  <cols>
    <col min="1" max="1" width="1" style="1" customWidth="1"/>
    <col min="2" max="2" width="0.7109375" style="18" customWidth="1"/>
    <col min="3" max="3" width="1.42578125" style="18" customWidth="1"/>
    <col min="4" max="4" width="2.140625" style="18" customWidth="1"/>
    <col min="5" max="5" width="0.85546875" style="18" customWidth="1"/>
    <col min="6" max="6" width="0.7109375" style="18" customWidth="1"/>
    <col min="7" max="7" width="5" style="18" customWidth="1"/>
    <col min="8" max="8" width="5.140625" style="18" customWidth="1"/>
    <col min="9" max="9" width="1.140625" style="18" customWidth="1"/>
    <col min="10" max="10" width="0.42578125" style="18" customWidth="1"/>
    <col min="11" max="11" width="0.5703125" style="18" customWidth="1"/>
    <col min="12" max="12" width="7.28515625" style="18" customWidth="1"/>
    <col min="13" max="13" width="2.7109375" style="18" customWidth="1"/>
    <col min="14" max="14" width="0.85546875" style="18" customWidth="1"/>
    <col min="15" max="15" width="0.140625" style="18" customWidth="1"/>
    <col min="16" max="16" width="1.28515625" style="18" customWidth="1"/>
    <col min="17" max="17" width="2.140625" style="18" customWidth="1"/>
    <col min="18" max="19" width="5.140625" style="18" customWidth="1"/>
    <col min="20" max="20" width="6" style="18" customWidth="1"/>
    <col min="21" max="21" width="4.28515625" style="18" customWidth="1"/>
    <col min="22" max="22" width="0.42578125" style="18" customWidth="1"/>
    <col min="23" max="24" width="1.28515625" style="18" customWidth="1"/>
    <col min="25" max="25" width="31.5703125" style="18" customWidth="1"/>
    <col min="26" max="26" width="0.42578125" style="18" customWidth="1"/>
    <col min="27" max="27" width="2.42578125" style="18" customWidth="1"/>
    <col min="28" max="28" width="1.140625" style="18" customWidth="1"/>
    <col min="29" max="29" width="2.7109375" style="18" customWidth="1"/>
    <col min="30" max="30" width="2.140625" style="18" customWidth="1"/>
    <col min="31" max="31" width="0.42578125" style="18" customWidth="1"/>
    <col min="32" max="32" width="6.85546875" style="30" customWidth="1"/>
    <col min="33" max="33" width="2.140625" style="30" customWidth="1"/>
    <col min="34" max="34" width="0.42578125" style="30" customWidth="1"/>
    <col min="35" max="35" width="4.42578125" style="30" customWidth="1"/>
    <col min="36" max="36" width="1.140625" style="30" customWidth="1"/>
    <col min="37" max="37" width="3" style="30" customWidth="1"/>
    <col min="38" max="38" width="0.42578125" style="30" customWidth="1"/>
    <col min="39" max="40" width="0.140625" style="30" customWidth="1"/>
    <col min="41" max="41" width="0.42578125" style="30" customWidth="1"/>
    <col min="42" max="42" width="2.5703125" style="30" customWidth="1"/>
    <col min="43" max="43" width="0.5703125" style="30" customWidth="1"/>
    <col min="44" max="44" width="5.85546875" style="30" customWidth="1"/>
    <col min="45" max="45" width="1.140625" style="30" customWidth="1"/>
    <col min="46" max="46" width="2.42578125" style="30" customWidth="1"/>
    <col min="47" max="47" width="3.42578125" style="30" customWidth="1"/>
    <col min="48" max="48" width="1.28515625" style="30" customWidth="1"/>
    <col min="49" max="49" width="4.42578125" style="30" customWidth="1"/>
    <col min="50" max="50" width="5.85546875" style="30" customWidth="1"/>
    <col min="51" max="51" width="4.42578125" style="30" customWidth="1"/>
    <col min="52" max="52" width="1.7109375" style="30" customWidth="1"/>
    <col min="53" max="53" width="3.140625" style="30" customWidth="1"/>
    <col min="54" max="54" width="4.42578125" style="30" customWidth="1"/>
    <col min="55" max="55" width="2.5703125" style="30" customWidth="1"/>
    <col min="56" max="56" width="8.42578125" style="30" customWidth="1"/>
    <col min="57" max="57" width="0.140625" style="31" customWidth="1"/>
  </cols>
  <sheetData>
    <row r="2" spans="2:57" ht="33" customHeight="1">
      <c r="AO2" s="32" t="s">
        <v>177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9" spans="2:57" s="1" customFormat="1" ht="13.05" customHeight="1">
      <c r="B9" s="33" t="s">
        <v>176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2:57" s="1" customFormat="1" ht="21" customHeight="1">
      <c r="B10" s="34" t="s">
        <v>175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2:57" s="1" customFormat="1" ht="12" customHeight="1">
      <c r="B11" s="35" t="s">
        <v>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2:57" s="1" customFormat="1" ht="10.95" customHeight="1">
      <c r="B12" s="27" t="s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2:57" s="1" customFormat="1" ht="10.95" customHeight="1">
      <c r="B13" s="36" t="s">
        <v>178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2:57" s="1" customFormat="1" ht="10.9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1"/>
    </row>
    <row r="15" spans="2:57" s="1" customFormat="1" ht="64.05" customHeight="1">
      <c r="B15" s="18"/>
      <c r="C15" s="37" t="s">
        <v>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 t="s">
        <v>174</v>
      </c>
      <c r="AA15" s="38"/>
      <c r="AB15" s="38"/>
      <c r="AC15" s="38"/>
      <c r="AD15" s="38"/>
      <c r="AE15" s="38"/>
      <c r="AF15" s="39" t="s">
        <v>173</v>
      </c>
      <c r="AG15" s="39"/>
      <c r="AH15" s="39"/>
      <c r="AI15" s="39"/>
      <c r="AJ15" s="39"/>
      <c r="AK15" s="39"/>
      <c r="AL15" s="39" t="s">
        <v>172</v>
      </c>
      <c r="AM15" s="39"/>
      <c r="AN15" s="39"/>
      <c r="AO15" s="39"/>
      <c r="AP15" s="39"/>
      <c r="AQ15" s="39"/>
      <c r="AR15" s="39"/>
      <c r="AS15" s="39"/>
      <c r="AT15" s="39"/>
      <c r="AU15" s="39"/>
      <c r="AV15" s="39" t="s">
        <v>171</v>
      </c>
      <c r="AW15" s="39"/>
      <c r="AX15" s="39"/>
      <c r="AY15" s="39"/>
      <c r="AZ15" s="39"/>
      <c r="BA15" s="39" t="s">
        <v>170</v>
      </c>
      <c r="BB15" s="39"/>
      <c r="BC15" s="39"/>
      <c r="BD15" s="39"/>
      <c r="BE15" s="39"/>
    </row>
    <row r="16" spans="2:57" s="1" customFormat="1" ht="12" customHeight="1" thickBot="1">
      <c r="B16" s="18"/>
      <c r="C16" s="40">
        <v>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1">
        <v>2</v>
      </c>
      <c r="AA16" s="41"/>
      <c r="AB16" s="41"/>
      <c r="AC16" s="41"/>
      <c r="AD16" s="41"/>
      <c r="AE16" s="41"/>
      <c r="AF16" s="42">
        <v>3</v>
      </c>
      <c r="AG16" s="42"/>
      <c r="AH16" s="42"/>
      <c r="AI16" s="42"/>
      <c r="AJ16" s="42"/>
      <c r="AK16" s="42"/>
      <c r="AL16" s="42">
        <v>4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>
        <v>5</v>
      </c>
      <c r="AW16" s="42"/>
      <c r="AX16" s="42"/>
      <c r="AY16" s="42"/>
      <c r="AZ16" s="42"/>
      <c r="BA16" s="42">
        <v>6</v>
      </c>
      <c r="BB16" s="42"/>
      <c r="BC16" s="42"/>
      <c r="BD16" s="42"/>
      <c r="BE16" s="42"/>
    </row>
    <row r="17" spans="2:57" s="1" customFormat="1" ht="12" customHeight="1">
      <c r="B17" s="18"/>
      <c r="C17" s="43" t="s">
        <v>169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4">
        <v>1</v>
      </c>
      <c r="AA17" s="44"/>
      <c r="AB17" s="44"/>
      <c r="AC17" s="44"/>
      <c r="AD17" s="44"/>
      <c r="AE17" s="44"/>
      <c r="AF17" s="45">
        <f>AF20+AF23+AF24</f>
        <v>31474</v>
      </c>
      <c r="AG17" s="45"/>
      <c r="AH17" s="45"/>
      <c r="AI17" s="45"/>
      <c r="AJ17" s="45"/>
      <c r="AK17" s="45"/>
      <c r="AL17" s="45">
        <f>AL20+AL23+AL24</f>
        <v>92370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>
        <f>AV20+AV23+AV24</f>
        <v>1235</v>
      </c>
      <c r="AW17" s="45"/>
      <c r="AX17" s="45"/>
      <c r="AY17" s="45"/>
      <c r="AZ17" s="45"/>
      <c r="BA17" s="46">
        <f>BA20+BA23+BA24</f>
        <v>7274</v>
      </c>
      <c r="BB17" s="46"/>
      <c r="BC17" s="46"/>
      <c r="BD17" s="46"/>
      <c r="BE17" s="46"/>
    </row>
    <row r="18" spans="2:57" s="1" customFormat="1" ht="12" customHeight="1">
      <c r="B18" s="18"/>
      <c r="C18" s="47" t="s">
        <v>65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9"/>
      <c r="AB18" s="49"/>
      <c r="AC18" s="49"/>
      <c r="AD18" s="49"/>
      <c r="AE18" s="50"/>
      <c r="AF18" s="51"/>
      <c r="AG18" s="52"/>
      <c r="AH18" s="52"/>
      <c r="AI18" s="52"/>
      <c r="AJ18" s="52"/>
      <c r="AK18" s="53"/>
      <c r="AL18" s="51"/>
      <c r="AM18" s="52"/>
      <c r="AN18" s="52"/>
      <c r="AO18" s="52"/>
      <c r="AP18" s="52"/>
      <c r="AQ18" s="52"/>
      <c r="AR18" s="52"/>
      <c r="AS18" s="52"/>
      <c r="AT18" s="52"/>
      <c r="AU18" s="53"/>
      <c r="AV18" s="51"/>
      <c r="AW18" s="52"/>
      <c r="AX18" s="52"/>
      <c r="AY18" s="52"/>
      <c r="AZ18" s="53"/>
      <c r="BA18" s="51"/>
      <c r="BB18" s="52"/>
      <c r="BC18" s="52"/>
      <c r="BD18" s="52"/>
      <c r="BE18" s="54"/>
    </row>
    <row r="19" spans="2:57" s="1" customFormat="1" ht="12" customHeight="1">
      <c r="B19" s="18"/>
      <c r="C19" s="55"/>
      <c r="D19" s="56" t="s">
        <v>168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 t="s">
        <v>14</v>
      </c>
      <c r="AA19" s="57"/>
      <c r="AB19" s="57"/>
      <c r="AC19" s="57"/>
      <c r="AD19" s="57"/>
      <c r="AE19" s="57"/>
      <c r="AF19" s="58"/>
      <c r="AG19" s="59"/>
      <c r="AH19" s="59"/>
      <c r="AI19" s="59"/>
      <c r="AJ19" s="59"/>
      <c r="AK19" s="60"/>
      <c r="AL19" s="58"/>
      <c r="AM19" s="59"/>
      <c r="AN19" s="59"/>
      <c r="AO19" s="59"/>
      <c r="AP19" s="59"/>
      <c r="AQ19" s="59"/>
      <c r="AR19" s="59"/>
      <c r="AS19" s="59"/>
      <c r="AT19" s="59"/>
      <c r="AU19" s="60"/>
      <c r="AV19" s="58"/>
      <c r="AW19" s="59"/>
      <c r="AX19" s="59"/>
      <c r="AY19" s="59"/>
      <c r="AZ19" s="60"/>
      <c r="BA19" s="58"/>
      <c r="BB19" s="59"/>
      <c r="BC19" s="59"/>
      <c r="BD19" s="59"/>
      <c r="BE19" s="61"/>
    </row>
    <row r="20" spans="2:57" s="1" customFormat="1" ht="12" customHeight="1">
      <c r="B20" s="18"/>
      <c r="C20" s="55"/>
      <c r="D20" s="56" t="s">
        <v>167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62" t="s">
        <v>16</v>
      </c>
      <c r="AA20" s="62"/>
      <c r="AB20" s="62"/>
      <c r="AC20" s="62"/>
      <c r="AD20" s="62"/>
      <c r="AE20" s="62"/>
      <c r="AF20" s="63">
        <f>50-1</f>
        <v>49</v>
      </c>
      <c r="AG20" s="63"/>
      <c r="AH20" s="63"/>
      <c r="AI20" s="63"/>
      <c r="AJ20" s="63"/>
      <c r="AK20" s="63"/>
      <c r="AL20" s="64">
        <f>1533-1</f>
        <v>1532</v>
      </c>
      <c r="AM20" s="64"/>
      <c r="AN20" s="64"/>
      <c r="AO20" s="64"/>
      <c r="AP20" s="64"/>
      <c r="AQ20" s="64"/>
      <c r="AR20" s="64"/>
      <c r="AS20" s="64"/>
      <c r="AT20" s="64"/>
      <c r="AU20" s="64"/>
      <c r="AV20" s="63">
        <v>169</v>
      </c>
      <c r="AW20" s="63"/>
      <c r="AX20" s="63"/>
      <c r="AY20" s="63"/>
      <c r="AZ20" s="63"/>
      <c r="BA20" s="65">
        <v>2170</v>
      </c>
      <c r="BB20" s="65"/>
      <c r="BC20" s="65"/>
      <c r="BD20" s="65"/>
      <c r="BE20" s="65"/>
    </row>
    <row r="21" spans="2:57" s="1" customFormat="1" ht="12" customHeight="1">
      <c r="B21" s="18"/>
      <c r="C21" s="55"/>
      <c r="D21" s="56" t="s">
        <v>166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62" t="s">
        <v>165</v>
      </c>
      <c r="AA21" s="62"/>
      <c r="AB21" s="62"/>
      <c r="AC21" s="62"/>
      <c r="AD21" s="62"/>
      <c r="AE21" s="62"/>
      <c r="AF21" s="58"/>
      <c r="AG21" s="59"/>
      <c r="AH21" s="59"/>
      <c r="AI21" s="59"/>
      <c r="AJ21" s="59"/>
      <c r="AK21" s="60"/>
      <c r="AL21" s="58"/>
      <c r="AM21" s="59"/>
      <c r="AN21" s="59"/>
      <c r="AO21" s="59"/>
      <c r="AP21" s="59"/>
      <c r="AQ21" s="59"/>
      <c r="AR21" s="59"/>
      <c r="AS21" s="59"/>
      <c r="AT21" s="59"/>
      <c r="AU21" s="60"/>
      <c r="AV21" s="58"/>
      <c r="AW21" s="59"/>
      <c r="AX21" s="59"/>
      <c r="AY21" s="59"/>
      <c r="AZ21" s="60"/>
      <c r="BA21" s="58"/>
      <c r="BB21" s="59"/>
      <c r="BC21" s="59"/>
      <c r="BD21" s="59"/>
      <c r="BE21" s="61"/>
    </row>
    <row r="22" spans="2:57" s="1" customFormat="1" ht="12" customHeight="1">
      <c r="B22" s="18"/>
      <c r="C22" s="55"/>
      <c r="D22" s="56" t="s">
        <v>164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66" t="s">
        <v>163</v>
      </c>
      <c r="AA22" s="66"/>
      <c r="AB22" s="66"/>
      <c r="AC22" s="66"/>
      <c r="AD22" s="66"/>
      <c r="AE22" s="66"/>
      <c r="AF22" s="58"/>
      <c r="AG22" s="59"/>
      <c r="AH22" s="59"/>
      <c r="AI22" s="59"/>
      <c r="AJ22" s="59"/>
      <c r="AK22" s="60"/>
      <c r="AL22" s="58"/>
      <c r="AM22" s="59"/>
      <c r="AN22" s="59"/>
      <c r="AO22" s="59"/>
      <c r="AP22" s="59"/>
      <c r="AQ22" s="59"/>
      <c r="AR22" s="59"/>
      <c r="AS22" s="59"/>
      <c r="AT22" s="59"/>
      <c r="AU22" s="60"/>
      <c r="AV22" s="58"/>
      <c r="AW22" s="59"/>
      <c r="AX22" s="59"/>
      <c r="AY22" s="59"/>
      <c r="AZ22" s="60"/>
      <c r="BA22" s="58"/>
      <c r="BB22" s="59"/>
      <c r="BC22" s="59"/>
      <c r="BD22" s="59"/>
      <c r="BE22" s="61"/>
    </row>
    <row r="23" spans="2:57" s="1" customFormat="1" ht="12" customHeight="1">
      <c r="B23" s="18"/>
      <c r="C23" s="55"/>
      <c r="D23" s="56" t="s">
        <v>162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62" t="s">
        <v>161</v>
      </c>
      <c r="AA23" s="62"/>
      <c r="AB23" s="62"/>
      <c r="AC23" s="62"/>
      <c r="AD23" s="62"/>
      <c r="AE23" s="62"/>
      <c r="AF23" s="64">
        <v>1256</v>
      </c>
      <c r="AG23" s="64"/>
      <c r="AH23" s="64"/>
      <c r="AI23" s="64"/>
      <c r="AJ23" s="64"/>
      <c r="AK23" s="64"/>
      <c r="AL23" s="64">
        <v>8057</v>
      </c>
      <c r="AM23" s="64"/>
      <c r="AN23" s="64"/>
      <c r="AO23" s="64"/>
      <c r="AP23" s="64"/>
      <c r="AQ23" s="64"/>
      <c r="AR23" s="64"/>
      <c r="AS23" s="64"/>
      <c r="AT23" s="64"/>
      <c r="AU23" s="64"/>
      <c r="AV23" s="64">
        <v>246</v>
      </c>
      <c r="AW23" s="64"/>
      <c r="AX23" s="64"/>
      <c r="AY23" s="64"/>
      <c r="AZ23" s="64"/>
      <c r="BA23" s="65">
        <v>3307</v>
      </c>
      <c r="BB23" s="65"/>
      <c r="BC23" s="65"/>
      <c r="BD23" s="65"/>
      <c r="BE23" s="65"/>
    </row>
    <row r="24" spans="2:57" s="1" customFormat="1" ht="12" customHeight="1">
      <c r="B24" s="18"/>
      <c r="C24" s="55"/>
      <c r="D24" s="56" t="s">
        <v>160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7" t="s">
        <v>159</v>
      </c>
      <c r="AA24" s="67"/>
      <c r="AB24" s="67"/>
      <c r="AC24" s="67"/>
      <c r="AD24" s="67"/>
      <c r="AE24" s="67"/>
      <c r="AF24" s="64">
        <v>30169</v>
      </c>
      <c r="AG24" s="64"/>
      <c r="AH24" s="64"/>
      <c r="AI24" s="64"/>
      <c r="AJ24" s="64"/>
      <c r="AK24" s="64"/>
      <c r="AL24" s="64">
        <v>82781</v>
      </c>
      <c r="AM24" s="64"/>
      <c r="AN24" s="64"/>
      <c r="AO24" s="64"/>
      <c r="AP24" s="64"/>
      <c r="AQ24" s="64"/>
      <c r="AR24" s="64"/>
      <c r="AS24" s="64"/>
      <c r="AT24" s="64"/>
      <c r="AU24" s="64"/>
      <c r="AV24" s="64">
        <v>820</v>
      </c>
      <c r="AW24" s="64">
        <v>820</v>
      </c>
      <c r="AX24" s="64"/>
      <c r="AY24" s="64">
        <v>820</v>
      </c>
      <c r="AZ24" s="64"/>
      <c r="BA24" s="68">
        <v>1797</v>
      </c>
      <c r="BB24" s="68"/>
      <c r="BC24" s="68"/>
      <c r="BD24" s="68"/>
      <c r="BE24" s="68"/>
    </row>
    <row r="25" spans="2:57" s="1" customFormat="1" ht="12" customHeight="1">
      <c r="B25" s="18"/>
      <c r="C25" s="69" t="s">
        <v>158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7" t="s">
        <v>157</v>
      </c>
      <c r="AA25" s="67"/>
      <c r="AB25" s="67"/>
      <c r="AC25" s="67"/>
      <c r="AD25" s="67"/>
      <c r="AE25" s="67"/>
      <c r="AF25" s="58"/>
      <c r="AG25" s="59"/>
      <c r="AH25" s="59"/>
      <c r="AI25" s="59"/>
      <c r="AJ25" s="59"/>
      <c r="AK25" s="60"/>
      <c r="AL25" s="58"/>
      <c r="AM25" s="59"/>
      <c r="AN25" s="59"/>
      <c r="AO25" s="59"/>
      <c r="AP25" s="59"/>
      <c r="AQ25" s="59"/>
      <c r="AR25" s="59"/>
      <c r="AS25" s="59"/>
      <c r="AT25" s="59"/>
      <c r="AU25" s="60"/>
      <c r="AV25" s="58"/>
      <c r="AW25" s="59"/>
      <c r="AX25" s="59"/>
      <c r="AY25" s="59"/>
      <c r="AZ25" s="60"/>
      <c r="BA25" s="58"/>
      <c r="BB25" s="59"/>
      <c r="BC25" s="59"/>
      <c r="BD25" s="59"/>
      <c r="BE25" s="61"/>
    </row>
    <row r="26" spans="2:57" s="21" customFormat="1" ht="12" customHeight="1">
      <c r="C26" s="70" t="s">
        <v>22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>
        <v>2</v>
      </c>
      <c r="AA26" s="71"/>
      <c r="AB26" s="71"/>
      <c r="AC26" s="71"/>
      <c r="AD26" s="71"/>
      <c r="AE26" s="71"/>
      <c r="AF26" s="72">
        <v>6937</v>
      </c>
      <c r="AG26" s="72"/>
      <c r="AH26" s="72"/>
      <c r="AI26" s="72"/>
      <c r="AJ26" s="72"/>
      <c r="AK26" s="72"/>
      <c r="AL26" s="72">
        <v>87966</v>
      </c>
      <c r="AM26" s="72"/>
      <c r="AN26" s="72"/>
      <c r="AO26" s="72"/>
      <c r="AP26" s="72"/>
      <c r="AQ26" s="72"/>
      <c r="AR26" s="72"/>
      <c r="AS26" s="72"/>
      <c r="AT26" s="72"/>
      <c r="AU26" s="72"/>
      <c r="AV26" s="72">
        <v>1635</v>
      </c>
      <c r="AW26" s="72"/>
      <c r="AX26" s="72"/>
      <c r="AY26" s="72"/>
      <c r="AZ26" s="72"/>
      <c r="BA26" s="73">
        <v>140358</v>
      </c>
      <c r="BB26" s="73"/>
      <c r="BC26" s="73"/>
      <c r="BD26" s="73"/>
      <c r="BE26" s="73"/>
    </row>
    <row r="27" spans="2:57" s="1" customFormat="1" ht="12" customHeight="1">
      <c r="B27" s="18"/>
      <c r="C27" s="47" t="s">
        <v>12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74"/>
      <c r="AA27" s="75"/>
      <c r="AB27" s="75"/>
      <c r="AC27" s="75"/>
      <c r="AD27" s="75"/>
      <c r="AE27" s="76"/>
      <c r="AF27" s="77"/>
      <c r="AG27" s="78"/>
      <c r="AH27" s="78"/>
      <c r="AI27" s="78"/>
      <c r="AJ27" s="78"/>
      <c r="AK27" s="79"/>
      <c r="AL27" s="77"/>
      <c r="AM27" s="78"/>
      <c r="AN27" s="78"/>
      <c r="AO27" s="78"/>
      <c r="AP27" s="78"/>
      <c r="AQ27" s="78"/>
      <c r="AR27" s="78"/>
      <c r="AS27" s="78"/>
      <c r="AT27" s="78"/>
      <c r="AU27" s="79"/>
      <c r="AV27" s="77"/>
      <c r="AW27" s="78"/>
      <c r="AX27" s="78"/>
      <c r="AY27" s="78"/>
      <c r="AZ27" s="79"/>
      <c r="BA27" s="77"/>
      <c r="BB27" s="78"/>
      <c r="BC27" s="78"/>
      <c r="BD27" s="78"/>
      <c r="BE27" s="80"/>
    </row>
    <row r="28" spans="2:57" s="1" customFormat="1" ht="12" customHeight="1">
      <c r="B28" s="18"/>
      <c r="C28" s="55"/>
      <c r="D28" s="56" t="s">
        <v>24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67" t="s">
        <v>156</v>
      </c>
      <c r="AA28" s="67"/>
      <c r="AB28" s="67"/>
      <c r="AC28" s="67"/>
      <c r="AD28" s="67"/>
      <c r="AE28" s="67"/>
      <c r="AF28" s="77"/>
      <c r="AG28" s="78"/>
      <c r="AH28" s="78"/>
      <c r="AI28" s="78"/>
      <c r="AJ28" s="78"/>
      <c r="AK28" s="79"/>
      <c r="AL28" s="77"/>
      <c r="AM28" s="78"/>
      <c r="AN28" s="78"/>
      <c r="AO28" s="78"/>
      <c r="AP28" s="78"/>
      <c r="AQ28" s="78"/>
      <c r="AR28" s="78"/>
      <c r="AS28" s="78"/>
      <c r="AT28" s="78"/>
      <c r="AU28" s="79"/>
      <c r="AV28" s="77"/>
      <c r="AW28" s="78"/>
      <c r="AX28" s="78"/>
      <c r="AY28" s="78"/>
      <c r="AZ28" s="79"/>
      <c r="BA28" s="77"/>
      <c r="BB28" s="78"/>
      <c r="BC28" s="78"/>
      <c r="BD28" s="78"/>
      <c r="BE28" s="80"/>
    </row>
    <row r="29" spans="2:57" s="1" customFormat="1" ht="12" customHeight="1">
      <c r="B29" s="18"/>
      <c r="C29" s="55"/>
      <c r="D29" s="56" t="s">
        <v>155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67" t="s">
        <v>154</v>
      </c>
      <c r="AA29" s="67"/>
      <c r="AB29" s="67"/>
      <c r="AC29" s="67"/>
      <c r="AD29" s="67"/>
      <c r="AE29" s="67"/>
      <c r="AF29" s="77"/>
      <c r="AG29" s="78"/>
      <c r="AH29" s="78"/>
      <c r="AI29" s="78"/>
      <c r="AJ29" s="78"/>
      <c r="AK29" s="79"/>
      <c r="AL29" s="77"/>
      <c r="AM29" s="78"/>
      <c r="AN29" s="78"/>
      <c r="AO29" s="78"/>
      <c r="AP29" s="78"/>
      <c r="AQ29" s="78"/>
      <c r="AR29" s="78"/>
      <c r="AS29" s="78"/>
      <c r="AT29" s="78"/>
      <c r="AU29" s="79"/>
      <c r="AV29" s="77"/>
      <c r="AW29" s="78"/>
      <c r="AX29" s="78"/>
      <c r="AY29" s="78"/>
      <c r="AZ29" s="79"/>
      <c r="BA29" s="77"/>
      <c r="BB29" s="78"/>
      <c r="BC29" s="78"/>
      <c r="BD29" s="78"/>
      <c r="BE29" s="80"/>
    </row>
    <row r="30" spans="2:57" s="1" customFormat="1" ht="24" customHeight="1">
      <c r="B30" s="18"/>
      <c r="C30" s="81" t="s">
        <v>153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v>3</v>
      </c>
      <c r="AA30" s="82"/>
      <c r="AB30" s="82"/>
      <c r="AC30" s="82"/>
      <c r="AD30" s="82"/>
      <c r="AE30" s="82"/>
      <c r="AF30" s="83"/>
      <c r="AG30" s="84"/>
      <c r="AH30" s="84"/>
      <c r="AI30" s="84"/>
      <c r="AJ30" s="84"/>
      <c r="AK30" s="85"/>
      <c r="AL30" s="83"/>
      <c r="AM30" s="84"/>
      <c r="AN30" s="84"/>
      <c r="AO30" s="84"/>
      <c r="AP30" s="84"/>
      <c r="AQ30" s="84"/>
      <c r="AR30" s="84"/>
      <c r="AS30" s="84"/>
      <c r="AT30" s="84"/>
      <c r="AU30" s="85"/>
      <c r="AV30" s="83"/>
      <c r="AW30" s="84"/>
      <c r="AX30" s="84"/>
      <c r="AY30" s="84"/>
      <c r="AZ30" s="85"/>
      <c r="BA30" s="83"/>
      <c r="BB30" s="84"/>
      <c r="BC30" s="84"/>
      <c r="BD30" s="84"/>
      <c r="BE30" s="86"/>
    </row>
    <row r="31" spans="2:57" s="17" customFormat="1" ht="12" customHeight="1">
      <c r="B31" s="19"/>
      <c r="C31" s="87" t="s">
        <v>65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9"/>
      <c r="AC31" s="89"/>
      <c r="AD31" s="89"/>
      <c r="AE31" s="90"/>
      <c r="AF31" s="91"/>
      <c r="AG31" s="92"/>
      <c r="AH31" s="92"/>
      <c r="AI31" s="92"/>
      <c r="AJ31" s="92"/>
      <c r="AK31" s="93"/>
      <c r="AL31" s="91"/>
      <c r="AM31" s="92"/>
      <c r="AN31" s="92"/>
      <c r="AO31" s="92"/>
      <c r="AP31" s="92"/>
      <c r="AQ31" s="92"/>
      <c r="AR31" s="92"/>
      <c r="AS31" s="92"/>
      <c r="AT31" s="92"/>
      <c r="AU31" s="93"/>
      <c r="AV31" s="91"/>
      <c r="AW31" s="92"/>
      <c r="AX31" s="92"/>
      <c r="AY31" s="92"/>
      <c r="AZ31" s="93"/>
      <c r="BA31" s="91"/>
      <c r="BB31" s="92"/>
      <c r="BC31" s="92"/>
      <c r="BD31" s="92"/>
      <c r="BE31" s="94"/>
    </row>
    <row r="32" spans="2:57" s="1" customFormat="1" ht="12" customHeight="1">
      <c r="B32" s="18"/>
      <c r="C32" s="55"/>
      <c r="D32" s="56" t="s">
        <v>152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67" t="s">
        <v>151</v>
      </c>
      <c r="AA32" s="67"/>
      <c r="AB32" s="67"/>
      <c r="AC32" s="67"/>
      <c r="AD32" s="67"/>
      <c r="AE32" s="67"/>
      <c r="AF32" s="77"/>
      <c r="AG32" s="78"/>
      <c r="AH32" s="78"/>
      <c r="AI32" s="78"/>
      <c r="AJ32" s="78"/>
      <c r="AK32" s="79"/>
      <c r="AL32" s="77"/>
      <c r="AM32" s="78"/>
      <c r="AN32" s="78"/>
      <c r="AO32" s="78"/>
      <c r="AP32" s="78"/>
      <c r="AQ32" s="78"/>
      <c r="AR32" s="78"/>
      <c r="AS32" s="78"/>
      <c r="AT32" s="78"/>
      <c r="AU32" s="79"/>
      <c r="AV32" s="77"/>
      <c r="AW32" s="78"/>
      <c r="AX32" s="78"/>
      <c r="AY32" s="78"/>
      <c r="AZ32" s="79"/>
      <c r="BA32" s="77"/>
      <c r="BB32" s="78"/>
      <c r="BC32" s="78"/>
      <c r="BD32" s="78"/>
      <c r="BE32" s="80"/>
    </row>
    <row r="33" spans="2:57" s="1" customFormat="1" ht="12" customHeight="1">
      <c r="B33" s="18"/>
      <c r="C33" s="55"/>
      <c r="D33" s="56" t="s">
        <v>150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67" t="s">
        <v>149</v>
      </c>
      <c r="AA33" s="67"/>
      <c r="AB33" s="67"/>
      <c r="AC33" s="67"/>
      <c r="AD33" s="67"/>
      <c r="AE33" s="67"/>
      <c r="AF33" s="77"/>
      <c r="AG33" s="78"/>
      <c r="AH33" s="78"/>
      <c r="AI33" s="78"/>
      <c r="AJ33" s="78"/>
      <c r="AK33" s="79"/>
      <c r="AL33" s="77"/>
      <c r="AM33" s="78"/>
      <c r="AN33" s="78"/>
      <c r="AO33" s="78"/>
      <c r="AP33" s="78"/>
      <c r="AQ33" s="78"/>
      <c r="AR33" s="78"/>
      <c r="AS33" s="78"/>
      <c r="AT33" s="78"/>
      <c r="AU33" s="79"/>
      <c r="AV33" s="77"/>
      <c r="AW33" s="78"/>
      <c r="AX33" s="78"/>
      <c r="AY33" s="78"/>
      <c r="AZ33" s="79"/>
      <c r="BA33" s="77"/>
      <c r="BB33" s="78"/>
      <c r="BC33" s="78"/>
      <c r="BD33" s="78"/>
      <c r="BE33" s="80"/>
    </row>
    <row r="34" spans="2:57" s="1" customFormat="1" ht="12" customHeight="1">
      <c r="B34" s="18"/>
      <c r="C34" s="55"/>
      <c r="D34" s="56" t="s">
        <v>148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67" t="s">
        <v>147</v>
      </c>
      <c r="AA34" s="67"/>
      <c r="AB34" s="67"/>
      <c r="AC34" s="67"/>
      <c r="AD34" s="67"/>
      <c r="AE34" s="67"/>
      <c r="AF34" s="77"/>
      <c r="AG34" s="78"/>
      <c r="AH34" s="78"/>
      <c r="AI34" s="78"/>
      <c r="AJ34" s="78"/>
      <c r="AK34" s="79"/>
      <c r="AL34" s="77"/>
      <c r="AM34" s="78"/>
      <c r="AN34" s="78"/>
      <c r="AO34" s="78"/>
      <c r="AP34" s="78"/>
      <c r="AQ34" s="78"/>
      <c r="AR34" s="78"/>
      <c r="AS34" s="78"/>
      <c r="AT34" s="78"/>
      <c r="AU34" s="79"/>
      <c r="AV34" s="77"/>
      <c r="AW34" s="78"/>
      <c r="AX34" s="78"/>
      <c r="AY34" s="78"/>
      <c r="AZ34" s="79"/>
      <c r="BA34" s="77"/>
      <c r="BB34" s="78"/>
      <c r="BC34" s="78"/>
      <c r="BD34" s="78"/>
      <c r="BE34" s="80"/>
    </row>
    <row r="35" spans="2:57" s="1" customFormat="1" ht="12" customHeight="1">
      <c r="B35" s="18"/>
      <c r="C35" s="55"/>
      <c r="D35" s="56" t="s">
        <v>146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67" t="s">
        <v>145</v>
      </c>
      <c r="AA35" s="67"/>
      <c r="AB35" s="67"/>
      <c r="AC35" s="67"/>
      <c r="AD35" s="67"/>
      <c r="AE35" s="67"/>
      <c r="AF35" s="77"/>
      <c r="AG35" s="78"/>
      <c r="AH35" s="78"/>
      <c r="AI35" s="78"/>
      <c r="AJ35" s="78"/>
      <c r="AK35" s="79"/>
      <c r="AL35" s="77"/>
      <c r="AM35" s="78"/>
      <c r="AN35" s="78"/>
      <c r="AO35" s="78"/>
      <c r="AP35" s="78"/>
      <c r="AQ35" s="78"/>
      <c r="AR35" s="78"/>
      <c r="AS35" s="78"/>
      <c r="AT35" s="78"/>
      <c r="AU35" s="79"/>
      <c r="AV35" s="77"/>
      <c r="AW35" s="78"/>
      <c r="AX35" s="78"/>
      <c r="AY35" s="78"/>
      <c r="AZ35" s="79"/>
      <c r="BA35" s="77"/>
      <c r="BB35" s="78"/>
      <c r="BC35" s="78"/>
      <c r="BD35" s="78"/>
      <c r="BE35" s="80"/>
    </row>
    <row r="36" spans="2:57" s="1" customFormat="1" ht="12" customHeight="1">
      <c r="B36" s="18"/>
      <c r="C36" s="55"/>
      <c r="D36" s="56" t="s">
        <v>144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67" t="s">
        <v>143</v>
      </c>
      <c r="AA36" s="67"/>
      <c r="AB36" s="67"/>
      <c r="AC36" s="67"/>
      <c r="AD36" s="67"/>
      <c r="AE36" s="67"/>
      <c r="AF36" s="77"/>
      <c r="AG36" s="78"/>
      <c r="AH36" s="78"/>
      <c r="AI36" s="78"/>
      <c r="AJ36" s="78"/>
      <c r="AK36" s="79"/>
      <c r="AL36" s="77"/>
      <c r="AM36" s="78"/>
      <c r="AN36" s="78"/>
      <c r="AO36" s="78"/>
      <c r="AP36" s="78"/>
      <c r="AQ36" s="78"/>
      <c r="AR36" s="78"/>
      <c r="AS36" s="78"/>
      <c r="AT36" s="78"/>
      <c r="AU36" s="79"/>
      <c r="AV36" s="77"/>
      <c r="AW36" s="78"/>
      <c r="AX36" s="78"/>
      <c r="AY36" s="78"/>
      <c r="AZ36" s="79"/>
      <c r="BA36" s="77"/>
      <c r="BB36" s="78"/>
      <c r="BC36" s="78"/>
      <c r="BD36" s="78"/>
      <c r="BE36" s="80"/>
    </row>
    <row r="37" spans="2:57" s="1" customFormat="1" ht="24" customHeight="1">
      <c r="B37" s="18"/>
      <c r="C37" s="95"/>
      <c r="D37" s="96" t="s">
        <v>142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67" t="s">
        <v>141</v>
      </c>
      <c r="AA37" s="67"/>
      <c r="AB37" s="67"/>
      <c r="AC37" s="67"/>
      <c r="AD37" s="67"/>
      <c r="AE37" s="67"/>
      <c r="AF37" s="77"/>
      <c r="AG37" s="78"/>
      <c r="AH37" s="78"/>
      <c r="AI37" s="78"/>
      <c r="AJ37" s="78"/>
      <c r="AK37" s="79"/>
      <c r="AL37" s="77"/>
      <c r="AM37" s="78"/>
      <c r="AN37" s="78"/>
      <c r="AO37" s="78"/>
      <c r="AP37" s="78"/>
      <c r="AQ37" s="78"/>
      <c r="AR37" s="78"/>
      <c r="AS37" s="78"/>
      <c r="AT37" s="78"/>
      <c r="AU37" s="79"/>
      <c r="AV37" s="77"/>
      <c r="AW37" s="78"/>
      <c r="AX37" s="78"/>
      <c r="AY37" s="78"/>
      <c r="AZ37" s="79"/>
      <c r="BA37" s="77"/>
      <c r="BB37" s="78"/>
      <c r="BC37" s="78"/>
      <c r="BD37" s="78"/>
      <c r="BE37" s="80"/>
    </row>
    <row r="38" spans="2:57" s="1" customFormat="1" ht="12" customHeight="1">
      <c r="B38" s="18"/>
      <c r="C38" s="81" t="s">
        <v>140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>
        <v>4</v>
      </c>
      <c r="AA38" s="82"/>
      <c r="AB38" s="82"/>
      <c r="AC38" s="82"/>
      <c r="AD38" s="82"/>
      <c r="AE38" s="82"/>
      <c r="AF38" s="97">
        <f>AF40+AF41</f>
        <v>288673</v>
      </c>
      <c r="AG38" s="97"/>
      <c r="AH38" s="97"/>
      <c r="AI38" s="97"/>
      <c r="AJ38" s="97"/>
      <c r="AK38" s="97"/>
      <c r="AL38" s="97">
        <f>1732866</f>
        <v>1732866</v>
      </c>
      <c r="AM38" s="97"/>
      <c r="AN38" s="97"/>
      <c r="AO38" s="97"/>
      <c r="AP38" s="97"/>
      <c r="AQ38" s="97"/>
      <c r="AR38" s="97"/>
      <c r="AS38" s="97"/>
      <c r="AT38" s="97"/>
      <c r="AU38" s="97"/>
      <c r="AV38" s="97">
        <v>-5596</v>
      </c>
      <c r="AW38" s="97"/>
      <c r="AX38" s="97"/>
      <c r="AY38" s="97"/>
      <c r="AZ38" s="97"/>
      <c r="BA38" s="98">
        <v>-23763</v>
      </c>
      <c r="BB38" s="98"/>
      <c r="BC38" s="98"/>
      <c r="BD38" s="98"/>
      <c r="BE38" s="98"/>
    </row>
    <row r="39" spans="2:57" s="1" customFormat="1" ht="12" customHeight="1">
      <c r="B39" s="18"/>
      <c r="C39" s="87" t="s">
        <v>99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99"/>
      <c r="AA39" s="100"/>
      <c r="AB39" s="100"/>
      <c r="AC39" s="100"/>
      <c r="AD39" s="100"/>
      <c r="AE39" s="101"/>
      <c r="AF39" s="77"/>
      <c r="AG39" s="78"/>
      <c r="AH39" s="78"/>
      <c r="AI39" s="78"/>
      <c r="AJ39" s="78"/>
      <c r="AK39" s="79"/>
      <c r="AL39" s="77"/>
      <c r="AM39" s="78"/>
      <c r="AN39" s="78"/>
      <c r="AO39" s="78"/>
      <c r="AP39" s="78"/>
      <c r="AQ39" s="78"/>
      <c r="AR39" s="78"/>
      <c r="AS39" s="78"/>
      <c r="AT39" s="78"/>
      <c r="AU39" s="79"/>
      <c r="AV39" s="77"/>
      <c r="AW39" s="78"/>
      <c r="AX39" s="78"/>
      <c r="AY39" s="78"/>
      <c r="AZ39" s="79"/>
      <c r="BA39" s="77"/>
      <c r="BB39" s="78"/>
      <c r="BC39" s="78"/>
      <c r="BD39" s="78"/>
      <c r="BE39" s="80"/>
    </row>
    <row r="40" spans="2:57" s="1" customFormat="1" ht="12" customHeight="1">
      <c r="B40" s="18"/>
      <c r="C40" s="55"/>
      <c r="D40" s="56" t="s">
        <v>139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67" t="s">
        <v>138</v>
      </c>
      <c r="AA40" s="67"/>
      <c r="AB40" s="67"/>
      <c r="AC40" s="67"/>
      <c r="AD40" s="67"/>
      <c r="AE40" s="67"/>
      <c r="AF40" s="102">
        <v>566369</v>
      </c>
      <c r="AG40" s="102"/>
      <c r="AH40" s="102"/>
      <c r="AI40" s="102"/>
      <c r="AJ40" s="102"/>
      <c r="AK40" s="102"/>
      <c r="AL40" s="102">
        <f>967569-14035</f>
        <v>953534</v>
      </c>
      <c r="AM40" s="102"/>
      <c r="AN40" s="102"/>
      <c r="AO40" s="102"/>
      <c r="AP40" s="102"/>
      <c r="AQ40" s="102"/>
      <c r="AR40" s="102"/>
      <c r="AS40" s="102"/>
      <c r="AT40" s="102"/>
      <c r="AU40" s="102"/>
      <c r="AV40" s="102">
        <v>-1730</v>
      </c>
      <c r="AW40" s="102"/>
      <c r="AX40" s="102"/>
      <c r="AY40" s="102"/>
      <c r="AZ40" s="102"/>
      <c r="BA40" s="104">
        <v>-37997</v>
      </c>
      <c r="BB40" s="104"/>
      <c r="BC40" s="104"/>
      <c r="BD40" s="104"/>
      <c r="BE40" s="104"/>
    </row>
    <row r="41" spans="2:57" s="1" customFormat="1" ht="36" customHeight="1">
      <c r="B41" s="18"/>
      <c r="C41" s="105"/>
      <c r="D41" s="96" t="s">
        <v>137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67" t="s">
        <v>136</v>
      </c>
      <c r="AA41" s="67"/>
      <c r="AB41" s="67"/>
      <c r="AC41" s="67"/>
      <c r="AD41" s="67"/>
      <c r="AE41" s="67"/>
      <c r="AF41" s="102">
        <v>-277696</v>
      </c>
      <c r="AG41" s="102"/>
      <c r="AH41" s="102"/>
      <c r="AI41" s="102"/>
      <c r="AJ41" s="102"/>
      <c r="AK41" s="102"/>
      <c r="AL41" s="102">
        <f>764790+14542</f>
        <v>779332</v>
      </c>
      <c r="AM41" s="102"/>
      <c r="AN41" s="102"/>
      <c r="AO41" s="102"/>
      <c r="AP41" s="102"/>
      <c r="AQ41" s="102"/>
      <c r="AR41" s="102"/>
      <c r="AS41" s="102"/>
      <c r="AT41" s="102"/>
      <c r="AU41" s="102"/>
      <c r="AV41" s="102">
        <v>-6102</v>
      </c>
      <c r="AW41" s="102"/>
      <c r="AX41" s="102"/>
      <c r="AY41" s="102"/>
      <c r="AZ41" s="102"/>
      <c r="BA41" s="104">
        <v>6916</v>
      </c>
      <c r="BB41" s="104"/>
      <c r="BC41" s="104"/>
      <c r="BD41" s="104"/>
      <c r="BE41" s="104"/>
    </row>
    <row r="42" spans="2:57" s="1" customFormat="1" ht="12" customHeight="1">
      <c r="B42" s="18"/>
      <c r="C42" s="69" t="s">
        <v>135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106">
        <v>5</v>
      </c>
      <c r="AA42" s="106"/>
      <c r="AB42" s="106"/>
      <c r="AC42" s="106"/>
      <c r="AD42" s="106"/>
      <c r="AE42" s="106"/>
      <c r="AF42" s="102">
        <v>35098</v>
      </c>
      <c r="AG42" s="102"/>
      <c r="AH42" s="102"/>
      <c r="AI42" s="102"/>
      <c r="AJ42" s="102"/>
      <c r="AK42" s="102"/>
      <c r="AL42" s="102">
        <v>156679</v>
      </c>
      <c r="AM42" s="102"/>
      <c r="AN42" s="102"/>
      <c r="AO42" s="102"/>
      <c r="AP42" s="102"/>
      <c r="AQ42" s="102"/>
      <c r="AR42" s="102"/>
      <c r="AS42" s="102"/>
      <c r="AT42" s="102"/>
      <c r="AU42" s="102"/>
      <c r="AV42" s="102">
        <v>-14863</v>
      </c>
      <c r="AW42" s="102"/>
      <c r="AX42" s="102"/>
      <c r="AY42" s="102"/>
      <c r="AZ42" s="102"/>
      <c r="BA42" s="104">
        <v>-64865</v>
      </c>
      <c r="BB42" s="104"/>
      <c r="BC42" s="104"/>
      <c r="BD42" s="104"/>
      <c r="BE42" s="104"/>
    </row>
    <row r="43" spans="2:57" s="1" customFormat="1" ht="12" customHeight="1">
      <c r="B43" s="18"/>
      <c r="C43" s="69" t="s">
        <v>134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106">
        <v>6</v>
      </c>
      <c r="AA43" s="106"/>
      <c r="AB43" s="106"/>
      <c r="AC43" s="106"/>
      <c r="AD43" s="106"/>
      <c r="AE43" s="106"/>
      <c r="AF43" s="102">
        <v>248</v>
      </c>
      <c r="AG43" s="102"/>
      <c r="AH43" s="102"/>
      <c r="AI43" s="102"/>
      <c r="AJ43" s="102"/>
      <c r="AK43" s="102"/>
      <c r="AL43" s="107">
        <v>79287</v>
      </c>
      <c r="AM43" s="108"/>
      <c r="AN43" s="108"/>
      <c r="AO43" s="108"/>
      <c r="AP43" s="108"/>
      <c r="AQ43" s="108"/>
      <c r="AR43" s="108"/>
      <c r="AS43" s="108"/>
      <c r="AT43" s="108"/>
      <c r="AU43" s="109"/>
      <c r="AV43" s="107">
        <f>221-1</f>
        <v>220</v>
      </c>
      <c r="AW43" s="108"/>
      <c r="AX43" s="108"/>
      <c r="AY43" s="108"/>
      <c r="AZ43" s="108"/>
      <c r="BA43" s="107">
        <v>11991</v>
      </c>
      <c r="BB43" s="108"/>
      <c r="BC43" s="108"/>
      <c r="BD43" s="108"/>
      <c r="BE43" s="110"/>
    </row>
    <row r="44" spans="2:57" s="1" customFormat="1" ht="12" customHeight="1">
      <c r="B44" s="18"/>
      <c r="C44" s="69" t="s">
        <v>133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6">
        <v>7</v>
      </c>
      <c r="AA44" s="106"/>
      <c r="AB44" s="106"/>
      <c r="AC44" s="106"/>
      <c r="AD44" s="106"/>
      <c r="AE44" s="106"/>
      <c r="AF44" s="77"/>
      <c r="AG44" s="78"/>
      <c r="AH44" s="78"/>
      <c r="AI44" s="78"/>
      <c r="AJ44" s="78"/>
      <c r="AK44" s="79"/>
      <c r="AL44" s="77"/>
      <c r="AM44" s="78"/>
      <c r="AN44" s="78"/>
      <c r="AO44" s="78"/>
      <c r="AP44" s="78"/>
      <c r="AQ44" s="78"/>
      <c r="AR44" s="78"/>
      <c r="AS44" s="78"/>
      <c r="AT44" s="78"/>
      <c r="AU44" s="79"/>
      <c r="AV44" s="77"/>
      <c r="AW44" s="78"/>
      <c r="AX44" s="78"/>
      <c r="AY44" s="78"/>
      <c r="AZ44" s="79"/>
      <c r="BA44" s="77"/>
      <c r="BB44" s="78"/>
      <c r="BC44" s="78"/>
      <c r="BD44" s="78"/>
      <c r="BE44" s="80"/>
    </row>
    <row r="45" spans="2:57" s="1" customFormat="1" ht="12" customHeight="1">
      <c r="B45" s="18"/>
      <c r="C45" s="69" t="s">
        <v>132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6">
        <v>8</v>
      </c>
      <c r="AA45" s="106"/>
      <c r="AB45" s="106"/>
      <c r="AC45" s="106"/>
      <c r="AD45" s="106"/>
      <c r="AE45" s="106"/>
      <c r="AF45" s="77"/>
      <c r="AG45" s="78"/>
      <c r="AH45" s="78"/>
      <c r="AI45" s="78"/>
      <c r="AJ45" s="78"/>
      <c r="AK45" s="79"/>
      <c r="AL45" s="102">
        <v>9956</v>
      </c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4">
        <v>226000</v>
      </c>
      <c r="BB45" s="104"/>
      <c r="BC45" s="104"/>
      <c r="BD45" s="104"/>
      <c r="BE45" s="104"/>
    </row>
    <row r="46" spans="2:57" s="1" customFormat="1" ht="12" customHeight="1">
      <c r="B46" s="18"/>
      <c r="C46" s="69" t="s">
        <v>131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106">
        <v>9</v>
      </c>
      <c r="AA46" s="106"/>
      <c r="AB46" s="106"/>
      <c r="AC46" s="106"/>
      <c r="AD46" s="106"/>
      <c r="AE46" s="106"/>
      <c r="AF46" s="102">
        <v>1051</v>
      </c>
      <c r="AG46" s="102"/>
      <c r="AH46" s="102"/>
      <c r="AI46" s="102"/>
      <c r="AJ46" s="102"/>
      <c r="AK46" s="102"/>
      <c r="AL46" s="111">
        <f>13475+1</f>
        <v>13476</v>
      </c>
      <c r="AM46" s="112"/>
      <c r="AN46" s="112"/>
      <c r="AO46" s="112"/>
      <c r="AP46" s="112"/>
      <c r="AQ46" s="112"/>
      <c r="AR46" s="112"/>
      <c r="AS46" s="112"/>
      <c r="AT46" s="112"/>
      <c r="AU46" s="113"/>
      <c r="AV46" s="103">
        <f>434-1</f>
        <v>433</v>
      </c>
      <c r="AW46" s="103"/>
      <c r="AX46" s="103"/>
      <c r="AY46" s="103"/>
      <c r="AZ46" s="103"/>
      <c r="BA46" s="104">
        <v>1494</v>
      </c>
      <c r="BB46" s="104"/>
      <c r="BC46" s="104"/>
      <c r="BD46" s="104"/>
      <c r="BE46" s="104"/>
    </row>
    <row r="47" spans="2:57" s="1" customFormat="1" ht="12" customHeight="1">
      <c r="B47" s="18"/>
      <c r="C47" s="43" t="s">
        <v>130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82">
        <v>10</v>
      </c>
      <c r="AA47" s="82"/>
      <c r="AB47" s="82"/>
      <c r="AC47" s="82"/>
      <c r="AD47" s="82"/>
      <c r="AE47" s="82"/>
      <c r="AF47" s="97">
        <f>AF17+AF26+AF38+AF42+AK45+AF46+AF43</f>
        <v>363481</v>
      </c>
      <c r="AG47" s="97"/>
      <c r="AH47" s="97"/>
      <c r="AI47" s="97"/>
      <c r="AJ47" s="97"/>
      <c r="AK47" s="114"/>
      <c r="AL47" s="115"/>
      <c r="AM47" s="116"/>
      <c r="AN47" s="116"/>
      <c r="AO47" s="116"/>
      <c r="AP47" s="116"/>
      <c r="AQ47" s="116"/>
      <c r="AR47" s="117">
        <f>AL17+AL26+AT30+AL38+AL42+AL43+AT44+AL45+AL46</f>
        <v>2172600</v>
      </c>
      <c r="AS47" s="117"/>
      <c r="AT47" s="117"/>
      <c r="AU47" s="118"/>
      <c r="AV47" s="119">
        <f>AV17+AV26+AV38+AV42+AV46+AV43</f>
        <v>-16936</v>
      </c>
      <c r="AW47" s="97"/>
      <c r="AX47" s="97"/>
      <c r="AY47" s="97"/>
      <c r="AZ47" s="97"/>
      <c r="BA47" s="98">
        <f>BA38+BA42+BA43+BA45+BA46+BA17+BA26</f>
        <v>298489</v>
      </c>
      <c r="BB47" s="98"/>
      <c r="BC47" s="98"/>
      <c r="BD47" s="98"/>
      <c r="BE47" s="98"/>
    </row>
    <row r="48" spans="2:57" s="1" customFormat="1" ht="12" customHeight="1">
      <c r="B48" s="18"/>
      <c r="C48" s="69" t="s">
        <v>129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6">
        <v>11</v>
      </c>
      <c r="AA48" s="106"/>
      <c r="AB48" s="106"/>
      <c r="AC48" s="106"/>
      <c r="AD48" s="106"/>
      <c r="AE48" s="106"/>
      <c r="AF48" s="102">
        <v>56321</v>
      </c>
      <c r="AG48" s="102"/>
      <c r="AH48" s="102"/>
      <c r="AI48" s="102"/>
      <c r="AJ48" s="102"/>
      <c r="AK48" s="102"/>
      <c r="AL48" s="102">
        <v>195983</v>
      </c>
      <c r="AM48" s="102"/>
      <c r="AN48" s="102"/>
      <c r="AO48" s="102"/>
      <c r="AP48" s="102"/>
      <c r="AQ48" s="102"/>
      <c r="AR48" s="102"/>
      <c r="AS48" s="102"/>
      <c r="AT48" s="102"/>
      <c r="AU48" s="102"/>
      <c r="AV48" s="103"/>
      <c r="AW48" s="103"/>
      <c r="AX48" s="103"/>
      <c r="AY48" s="103"/>
      <c r="AZ48" s="103"/>
      <c r="BA48" s="120">
        <v>270</v>
      </c>
      <c r="BB48" s="120"/>
      <c r="BC48" s="120"/>
      <c r="BD48" s="120"/>
      <c r="BE48" s="120"/>
    </row>
    <row r="49" spans="2:57" s="1" customFormat="1" ht="12" customHeight="1">
      <c r="B49" s="18"/>
      <c r="C49" s="47" t="s">
        <v>65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99"/>
      <c r="AA49" s="100"/>
      <c r="AB49" s="100"/>
      <c r="AC49" s="100"/>
      <c r="AD49" s="100"/>
      <c r="AE49" s="101"/>
      <c r="AF49" s="77"/>
      <c r="AG49" s="78"/>
      <c r="AH49" s="78"/>
      <c r="AI49" s="78"/>
      <c r="AJ49" s="78"/>
      <c r="AK49" s="79"/>
      <c r="AL49" s="77"/>
      <c r="AM49" s="78"/>
      <c r="AN49" s="78"/>
      <c r="AO49" s="78"/>
      <c r="AP49" s="78"/>
      <c r="AQ49" s="78"/>
      <c r="AR49" s="78"/>
      <c r="AS49" s="78"/>
      <c r="AT49" s="78"/>
      <c r="AU49" s="79"/>
      <c r="AV49" s="77"/>
      <c r="AW49" s="78"/>
      <c r="AX49" s="78"/>
      <c r="AY49" s="78"/>
      <c r="AZ49" s="79"/>
      <c r="BA49" s="77"/>
      <c r="BB49" s="78"/>
      <c r="BC49" s="78"/>
      <c r="BD49" s="78"/>
      <c r="BE49" s="80"/>
    </row>
    <row r="50" spans="2:57" s="1" customFormat="1" ht="12" customHeight="1">
      <c r="B50" s="18"/>
      <c r="C50" s="55"/>
      <c r="D50" s="56" t="s">
        <v>128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67" t="s">
        <v>127</v>
      </c>
      <c r="AA50" s="67"/>
      <c r="AB50" s="67"/>
      <c r="AC50" s="67"/>
      <c r="AD50" s="67"/>
      <c r="AE50" s="67"/>
      <c r="AF50" s="77"/>
      <c r="AG50" s="78"/>
      <c r="AH50" s="78"/>
      <c r="AI50" s="78"/>
      <c r="AJ50" s="78"/>
      <c r="AK50" s="79"/>
      <c r="AL50" s="77"/>
      <c r="AM50" s="78"/>
      <c r="AN50" s="78"/>
      <c r="AO50" s="78"/>
      <c r="AP50" s="78"/>
      <c r="AQ50" s="78"/>
      <c r="AR50" s="78"/>
      <c r="AS50" s="78"/>
      <c r="AT50" s="78"/>
      <c r="AU50" s="79"/>
      <c r="AV50" s="77"/>
      <c r="AW50" s="78"/>
      <c r="AX50" s="78"/>
      <c r="AY50" s="78"/>
      <c r="AZ50" s="79"/>
      <c r="BA50" s="77"/>
      <c r="BB50" s="78"/>
      <c r="BC50" s="78"/>
      <c r="BD50" s="78"/>
      <c r="BE50" s="80"/>
    </row>
    <row r="51" spans="2:57" s="1" customFormat="1" ht="12" customHeight="1">
      <c r="B51" s="18"/>
      <c r="C51" s="55"/>
      <c r="D51" s="56" t="s">
        <v>126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67" t="s">
        <v>125</v>
      </c>
      <c r="AA51" s="67"/>
      <c r="AB51" s="67"/>
      <c r="AC51" s="67"/>
      <c r="AD51" s="67"/>
      <c r="AE51" s="67"/>
      <c r="AF51" s="77"/>
      <c r="AG51" s="78"/>
      <c r="AH51" s="78"/>
      <c r="AI51" s="78"/>
      <c r="AJ51" s="78"/>
      <c r="AK51" s="79"/>
      <c r="AL51" s="103">
        <v>128</v>
      </c>
      <c r="AM51" s="103"/>
      <c r="AN51" s="103"/>
      <c r="AO51" s="103"/>
      <c r="AP51" s="103"/>
      <c r="AQ51" s="103"/>
      <c r="AR51" s="103"/>
      <c r="AS51" s="103"/>
      <c r="AT51" s="103"/>
      <c r="AU51" s="103"/>
      <c r="AV51" s="77"/>
      <c r="AW51" s="78"/>
      <c r="AX51" s="78"/>
      <c r="AY51" s="78"/>
      <c r="AZ51" s="79"/>
      <c r="BA51" s="77"/>
      <c r="BB51" s="78"/>
      <c r="BC51" s="78"/>
      <c r="BD51" s="78"/>
      <c r="BE51" s="80"/>
    </row>
    <row r="52" spans="2:57" s="1" customFormat="1" ht="12" customHeight="1">
      <c r="B52" s="18"/>
      <c r="C52" s="55"/>
      <c r="D52" s="56" t="s">
        <v>124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67" t="s">
        <v>123</v>
      </c>
      <c r="AA52" s="67"/>
      <c r="AB52" s="67"/>
      <c r="AC52" s="67"/>
      <c r="AD52" s="67"/>
      <c r="AE52" s="67"/>
      <c r="AF52" s="77"/>
      <c r="AG52" s="78"/>
      <c r="AH52" s="78"/>
      <c r="AI52" s="78"/>
      <c r="AJ52" s="78"/>
      <c r="AK52" s="79"/>
      <c r="AL52" s="77"/>
      <c r="AM52" s="78"/>
      <c r="AN52" s="78"/>
      <c r="AO52" s="78"/>
      <c r="AP52" s="78"/>
      <c r="AQ52" s="78"/>
      <c r="AR52" s="78"/>
      <c r="AS52" s="78"/>
      <c r="AT52" s="78"/>
      <c r="AU52" s="79"/>
      <c r="AV52" s="77"/>
      <c r="AW52" s="78"/>
      <c r="AX52" s="78"/>
      <c r="AY52" s="78"/>
      <c r="AZ52" s="79"/>
      <c r="BA52" s="77"/>
      <c r="BB52" s="78"/>
      <c r="BC52" s="78"/>
      <c r="BD52" s="78"/>
      <c r="BE52" s="80"/>
    </row>
    <row r="53" spans="2:57" s="1" customFormat="1" ht="12" customHeight="1">
      <c r="B53" s="18"/>
      <c r="C53" s="55"/>
      <c r="D53" s="56" t="s">
        <v>122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67" t="s">
        <v>121</v>
      </c>
      <c r="AA53" s="67"/>
      <c r="AB53" s="67"/>
      <c r="AC53" s="67"/>
      <c r="AD53" s="67"/>
      <c r="AE53" s="67"/>
      <c r="AF53" s="77"/>
      <c r="AG53" s="78"/>
      <c r="AH53" s="78"/>
      <c r="AI53" s="78"/>
      <c r="AJ53" s="78"/>
      <c r="AK53" s="79"/>
      <c r="AL53" s="77"/>
      <c r="AM53" s="78"/>
      <c r="AN53" s="78"/>
      <c r="AO53" s="78"/>
      <c r="AP53" s="78"/>
      <c r="AQ53" s="78"/>
      <c r="AR53" s="78"/>
      <c r="AS53" s="78"/>
      <c r="AT53" s="78"/>
      <c r="AU53" s="79"/>
      <c r="AV53" s="77"/>
      <c r="AW53" s="78"/>
      <c r="AX53" s="78"/>
      <c r="AY53" s="78"/>
      <c r="AZ53" s="79"/>
      <c r="BA53" s="77"/>
      <c r="BB53" s="78"/>
      <c r="BC53" s="78"/>
      <c r="BD53" s="78"/>
      <c r="BE53" s="80"/>
    </row>
    <row r="54" spans="2:57" s="1" customFormat="1" ht="12" customHeight="1">
      <c r="B54" s="18"/>
      <c r="C54" s="55"/>
      <c r="D54" s="56" t="s">
        <v>120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67" t="s">
        <v>119</v>
      </c>
      <c r="AA54" s="67"/>
      <c r="AB54" s="67"/>
      <c r="AC54" s="67"/>
      <c r="AD54" s="67"/>
      <c r="AE54" s="67"/>
      <c r="AF54" s="102">
        <v>56321</v>
      </c>
      <c r="AG54" s="102"/>
      <c r="AH54" s="102"/>
      <c r="AI54" s="102"/>
      <c r="AJ54" s="102"/>
      <c r="AK54" s="102"/>
      <c r="AL54" s="102">
        <v>195855</v>
      </c>
      <c r="AM54" s="102"/>
      <c r="AN54" s="102"/>
      <c r="AO54" s="102"/>
      <c r="AP54" s="102"/>
      <c r="AQ54" s="102"/>
      <c r="AR54" s="102"/>
      <c r="AS54" s="102"/>
      <c r="AT54" s="102"/>
      <c r="AU54" s="102"/>
      <c r="AV54" s="103"/>
      <c r="AW54" s="103"/>
      <c r="AX54" s="103"/>
      <c r="AY54" s="103"/>
      <c r="AZ54" s="103"/>
      <c r="BA54" s="120">
        <v>270</v>
      </c>
      <c r="BB54" s="120"/>
      <c r="BC54" s="120"/>
      <c r="BD54" s="120"/>
      <c r="BE54" s="120"/>
    </row>
    <row r="55" spans="2:57" s="1" customFormat="1" ht="12" customHeight="1">
      <c r="B55" s="18"/>
      <c r="C55" s="20"/>
      <c r="D55" s="56" t="s">
        <v>118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67" t="s">
        <v>117</v>
      </c>
      <c r="AA55" s="67"/>
      <c r="AB55" s="67"/>
      <c r="AC55" s="67"/>
      <c r="AD55" s="67"/>
      <c r="AE55" s="67"/>
      <c r="AF55" s="77"/>
      <c r="AG55" s="78"/>
      <c r="AH55" s="78"/>
      <c r="AI55" s="78"/>
      <c r="AJ55" s="78"/>
      <c r="AK55" s="79"/>
      <c r="AL55" s="77"/>
      <c r="AM55" s="78"/>
      <c r="AN55" s="78"/>
      <c r="AO55" s="78"/>
      <c r="AP55" s="78"/>
      <c r="AQ55" s="78"/>
      <c r="AR55" s="78"/>
      <c r="AS55" s="78"/>
      <c r="AT55" s="78"/>
      <c r="AU55" s="79"/>
      <c r="AV55" s="77"/>
      <c r="AW55" s="78"/>
      <c r="AX55" s="78"/>
      <c r="AY55" s="78"/>
      <c r="AZ55" s="79"/>
      <c r="BA55" s="77"/>
      <c r="BB55" s="78"/>
      <c r="BC55" s="78"/>
      <c r="BD55" s="78"/>
      <c r="BE55" s="80"/>
    </row>
    <row r="56" spans="2:57" s="1" customFormat="1" ht="12" customHeight="1">
      <c r="B56" s="18"/>
      <c r="C56" s="69" t="s">
        <v>116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106">
        <v>12</v>
      </c>
      <c r="AA56" s="106"/>
      <c r="AB56" s="106"/>
      <c r="AC56" s="106"/>
      <c r="AD56" s="106"/>
      <c r="AE56" s="106"/>
      <c r="AF56" s="102">
        <v>1818</v>
      </c>
      <c r="AG56" s="102"/>
      <c r="AH56" s="102"/>
      <c r="AI56" s="102"/>
      <c r="AJ56" s="102"/>
      <c r="AK56" s="102"/>
      <c r="AL56" s="102">
        <v>12822</v>
      </c>
      <c r="AM56" s="102"/>
      <c r="AN56" s="102"/>
      <c r="AO56" s="102"/>
      <c r="AP56" s="102"/>
      <c r="AQ56" s="102"/>
      <c r="AR56" s="102"/>
      <c r="AS56" s="102"/>
      <c r="AT56" s="102"/>
      <c r="AU56" s="102"/>
      <c r="AV56" s="103">
        <v>135</v>
      </c>
      <c r="AW56" s="103"/>
      <c r="AX56" s="103"/>
      <c r="AY56" s="103"/>
      <c r="AZ56" s="103"/>
      <c r="BA56" s="104">
        <v>1755</v>
      </c>
      <c r="BB56" s="104"/>
      <c r="BC56" s="104"/>
      <c r="BD56" s="104"/>
      <c r="BE56" s="104"/>
    </row>
    <row r="57" spans="2:57" s="1" customFormat="1" ht="12" customHeight="1">
      <c r="B57" s="18"/>
      <c r="C57" s="47" t="s">
        <v>12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99"/>
      <c r="AA57" s="100"/>
      <c r="AB57" s="100"/>
      <c r="AC57" s="100"/>
      <c r="AD57" s="100"/>
      <c r="AE57" s="101"/>
      <c r="AF57" s="77"/>
      <c r="AG57" s="78"/>
      <c r="AH57" s="78"/>
      <c r="AI57" s="78"/>
      <c r="AJ57" s="78"/>
      <c r="AK57" s="79"/>
      <c r="AL57" s="77"/>
      <c r="AM57" s="78"/>
      <c r="AN57" s="78"/>
      <c r="AO57" s="78"/>
      <c r="AP57" s="78"/>
      <c r="AQ57" s="78"/>
      <c r="AR57" s="78"/>
      <c r="AS57" s="78"/>
      <c r="AT57" s="78"/>
      <c r="AU57" s="79"/>
      <c r="AV57" s="77"/>
      <c r="AW57" s="78"/>
      <c r="AX57" s="78"/>
      <c r="AY57" s="78"/>
      <c r="AZ57" s="79"/>
      <c r="BA57" s="77"/>
      <c r="BB57" s="78"/>
      <c r="BC57" s="78"/>
      <c r="BD57" s="78"/>
      <c r="BE57" s="80"/>
    </row>
    <row r="58" spans="2:57" s="1" customFormat="1" ht="12" customHeight="1">
      <c r="B58" s="18"/>
      <c r="C58" s="55"/>
      <c r="D58" s="56" t="s">
        <v>115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67" t="s">
        <v>114</v>
      </c>
      <c r="AA58" s="67"/>
      <c r="AB58" s="67"/>
      <c r="AC58" s="67"/>
      <c r="AD58" s="67"/>
      <c r="AE58" s="67"/>
      <c r="AF58" s="77"/>
      <c r="AG58" s="78"/>
      <c r="AH58" s="78"/>
      <c r="AI58" s="78"/>
      <c r="AJ58" s="78"/>
      <c r="AK58" s="79"/>
      <c r="AL58" s="77"/>
      <c r="AM58" s="78"/>
      <c r="AN58" s="78"/>
      <c r="AO58" s="78"/>
      <c r="AP58" s="78"/>
      <c r="AQ58" s="78"/>
      <c r="AR58" s="78"/>
      <c r="AS58" s="78"/>
      <c r="AT58" s="78"/>
      <c r="AU58" s="79"/>
      <c r="AV58" s="77"/>
      <c r="AW58" s="78"/>
      <c r="AX58" s="78"/>
      <c r="AY58" s="78"/>
      <c r="AZ58" s="79"/>
      <c r="BA58" s="77"/>
      <c r="BB58" s="78"/>
      <c r="BC58" s="78"/>
      <c r="BD58" s="78"/>
      <c r="BE58" s="80"/>
    </row>
    <row r="59" spans="2:57" s="1" customFormat="1" ht="12" customHeight="1">
      <c r="B59" s="18"/>
      <c r="C59" s="55"/>
      <c r="D59" s="56" t="s">
        <v>113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67" t="s">
        <v>112</v>
      </c>
      <c r="AA59" s="67"/>
      <c r="AB59" s="67"/>
      <c r="AC59" s="67"/>
      <c r="AD59" s="67"/>
      <c r="AE59" s="67"/>
      <c r="AF59" s="103">
        <v>105</v>
      </c>
      <c r="AG59" s="103"/>
      <c r="AH59" s="103"/>
      <c r="AI59" s="103"/>
      <c r="AJ59" s="103"/>
      <c r="AK59" s="103"/>
      <c r="AL59" s="102">
        <v>1314</v>
      </c>
      <c r="AM59" s="102"/>
      <c r="AN59" s="102"/>
      <c r="AO59" s="102"/>
      <c r="AP59" s="102"/>
      <c r="AQ59" s="102"/>
      <c r="AR59" s="102"/>
      <c r="AS59" s="102"/>
      <c r="AT59" s="102"/>
      <c r="AU59" s="102"/>
      <c r="AV59" s="103">
        <v>135</v>
      </c>
      <c r="AW59" s="103"/>
      <c r="AX59" s="103"/>
      <c r="AY59" s="103"/>
      <c r="AZ59" s="103"/>
      <c r="BA59" s="120">
        <v>1114</v>
      </c>
      <c r="BB59" s="120"/>
      <c r="BC59" s="120"/>
      <c r="BD59" s="120"/>
      <c r="BE59" s="120"/>
    </row>
    <row r="60" spans="2:57" s="1" customFormat="1" ht="24" customHeight="1">
      <c r="B60" s="18"/>
      <c r="C60" s="70" t="s">
        <v>111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106">
        <v>13</v>
      </c>
      <c r="AA60" s="106"/>
      <c r="AB60" s="106"/>
      <c r="AC60" s="106"/>
      <c r="AD60" s="106"/>
      <c r="AE60" s="106"/>
      <c r="AF60" s="77"/>
      <c r="AG60" s="78"/>
      <c r="AH60" s="78"/>
      <c r="AI60" s="78"/>
      <c r="AJ60" s="78"/>
      <c r="AK60" s="79"/>
      <c r="AL60" s="77"/>
      <c r="AM60" s="78"/>
      <c r="AN60" s="78"/>
      <c r="AO60" s="78"/>
      <c r="AP60" s="78"/>
      <c r="AQ60" s="78"/>
      <c r="AR60" s="78"/>
      <c r="AS60" s="78"/>
      <c r="AT60" s="78"/>
      <c r="AU60" s="79"/>
      <c r="AV60" s="103"/>
      <c r="AW60" s="103"/>
      <c r="AX60" s="103"/>
      <c r="AY60" s="103"/>
      <c r="AZ60" s="103"/>
      <c r="BA60" s="120">
        <v>1</v>
      </c>
      <c r="BB60" s="120"/>
      <c r="BC60" s="120"/>
      <c r="BD60" s="120"/>
      <c r="BE60" s="120"/>
    </row>
    <row r="61" spans="2:57" s="1" customFormat="1" ht="12" customHeight="1">
      <c r="B61" s="18"/>
      <c r="C61" s="47" t="s">
        <v>12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99"/>
      <c r="AA61" s="100"/>
      <c r="AB61" s="100"/>
      <c r="AC61" s="100"/>
      <c r="AD61" s="100"/>
      <c r="AE61" s="101"/>
      <c r="AF61" s="77"/>
      <c r="AG61" s="78"/>
      <c r="AH61" s="78"/>
      <c r="AI61" s="78"/>
      <c r="AJ61" s="78"/>
      <c r="AK61" s="79"/>
      <c r="AL61" s="77"/>
      <c r="AM61" s="78"/>
      <c r="AN61" s="78"/>
      <c r="AO61" s="78"/>
      <c r="AP61" s="78"/>
      <c r="AQ61" s="78"/>
      <c r="AR61" s="78"/>
      <c r="AS61" s="78"/>
      <c r="AT61" s="78"/>
      <c r="AU61" s="79"/>
      <c r="AV61" s="77"/>
      <c r="AW61" s="78"/>
      <c r="AX61" s="78"/>
      <c r="AY61" s="78"/>
      <c r="AZ61" s="79"/>
      <c r="BA61" s="77"/>
      <c r="BB61" s="78"/>
      <c r="BC61" s="78"/>
      <c r="BD61" s="78"/>
      <c r="BE61" s="80"/>
    </row>
    <row r="62" spans="2:57" s="1" customFormat="1" ht="12" customHeight="1">
      <c r="B62" s="18"/>
      <c r="C62" s="55"/>
      <c r="D62" s="56" t="s">
        <v>110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67" t="s">
        <v>109</v>
      </c>
      <c r="AA62" s="67"/>
      <c r="AB62" s="67"/>
      <c r="AC62" s="67"/>
      <c r="AD62" s="67"/>
      <c r="AE62" s="67"/>
      <c r="AF62" s="77"/>
      <c r="AG62" s="78"/>
      <c r="AH62" s="78"/>
      <c r="AI62" s="78"/>
      <c r="AJ62" s="78"/>
      <c r="AK62" s="79"/>
      <c r="AL62" s="77"/>
      <c r="AM62" s="78"/>
      <c r="AN62" s="78"/>
      <c r="AO62" s="78"/>
      <c r="AP62" s="78"/>
      <c r="AQ62" s="78"/>
      <c r="AR62" s="78"/>
      <c r="AS62" s="78"/>
      <c r="AT62" s="78"/>
      <c r="AU62" s="79"/>
      <c r="AV62" s="77"/>
      <c r="AW62" s="78"/>
      <c r="AX62" s="78"/>
      <c r="AY62" s="78"/>
      <c r="AZ62" s="79"/>
      <c r="BA62" s="77"/>
      <c r="BB62" s="78"/>
      <c r="BC62" s="78"/>
      <c r="BD62" s="78"/>
      <c r="BE62" s="80"/>
    </row>
    <row r="63" spans="2:57" s="1" customFormat="1" ht="12" customHeight="1">
      <c r="B63" s="18"/>
      <c r="C63" s="55"/>
      <c r="D63" s="56" t="s">
        <v>108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67" t="s">
        <v>107</v>
      </c>
      <c r="AA63" s="67"/>
      <c r="AB63" s="67"/>
      <c r="AC63" s="67"/>
      <c r="AD63" s="67"/>
      <c r="AE63" s="67"/>
      <c r="AF63" s="77"/>
      <c r="AG63" s="78"/>
      <c r="AH63" s="78"/>
      <c r="AI63" s="78"/>
      <c r="AJ63" s="78"/>
      <c r="AK63" s="79"/>
      <c r="AL63" s="77"/>
      <c r="AM63" s="78"/>
      <c r="AN63" s="78"/>
      <c r="AO63" s="78"/>
      <c r="AP63" s="78"/>
      <c r="AQ63" s="78"/>
      <c r="AR63" s="78"/>
      <c r="AS63" s="78"/>
      <c r="AT63" s="78"/>
      <c r="AU63" s="79"/>
      <c r="AV63" s="77"/>
      <c r="AW63" s="78"/>
      <c r="AX63" s="78"/>
      <c r="AY63" s="78"/>
      <c r="AZ63" s="79"/>
      <c r="BA63" s="77"/>
      <c r="BB63" s="78"/>
      <c r="BC63" s="78"/>
      <c r="BD63" s="78"/>
      <c r="BE63" s="80"/>
    </row>
    <row r="64" spans="2:57" s="1" customFormat="1" ht="12" customHeight="1">
      <c r="B64" s="18"/>
      <c r="C64" s="55"/>
      <c r="D64" s="56" t="s">
        <v>106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67" t="s">
        <v>105</v>
      </c>
      <c r="AA64" s="67"/>
      <c r="AB64" s="67"/>
      <c r="AC64" s="67"/>
      <c r="AD64" s="67"/>
      <c r="AE64" s="67"/>
      <c r="AF64" s="77"/>
      <c r="AG64" s="78"/>
      <c r="AH64" s="78"/>
      <c r="AI64" s="78"/>
      <c r="AJ64" s="78"/>
      <c r="AK64" s="79"/>
      <c r="AL64" s="77"/>
      <c r="AM64" s="78"/>
      <c r="AN64" s="78"/>
      <c r="AO64" s="78"/>
      <c r="AP64" s="78"/>
      <c r="AQ64" s="78"/>
      <c r="AR64" s="78"/>
      <c r="AS64" s="78"/>
      <c r="AT64" s="78"/>
      <c r="AU64" s="79"/>
      <c r="AV64" s="103"/>
      <c r="AW64" s="103"/>
      <c r="AX64" s="103"/>
      <c r="AY64" s="103"/>
      <c r="AZ64" s="103"/>
      <c r="BA64" s="120">
        <v>1</v>
      </c>
      <c r="BB64" s="120"/>
      <c r="BC64" s="120"/>
      <c r="BD64" s="120"/>
      <c r="BE64" s="120"/>
    </row>
    <row r="65" spans="2:57" s="1" customFormat="1" ht="12" customHeight="1">
      <c r="B65" s="18"/>
      <c r="C65" s="55"/>
      <c r="D65" s="56" t="s">
        <v>104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67" t="s">
        <v>103</v>
      </c>
      <c r="AA65" s="67"/>
      <c r="AB65" s="67"/>
      <c r="AC65" s="67"/>
      <c r="AD65" s="67"/>
      <c r="AE65" s="67"/>
      <c r="AF65" s="77"/>
      <c r="AG65" s="78"/>
      <c r="AH65" s="78"/>
      <c r="AI65" s="78"/>
      <c r="AJ65" s="78"/>
      <c r="AK65" s="79"/>
      <c r="AL65" s="77"/>
      <c r="AM65" s="78"/>
      <c r="AN65" s="78"/>
      <c r="AO65" s="78"/>
      <c r="AP65" s="78"/>
      <c r="AQ65" s="78"/>
      <c r="AR65" s="78"/>
      <c r="AS65" s="78"/>
      <c r="AT65" s="78"/>
      <c r="AU65" s="79"/>
      <c r="AV65" s="77"/>
      <c r="AW65" s="78"/>
      <c r="AX65" s="78"/>
      <c r="AY65" s="78"/>
      <c r="AZ65" s="79"/>
      <c r="BA65" s="77"/>
      <c r="BB65" s="78"/>
      <c r="BC65" s="78"/>
      <c r="BD65" s="78"/>
      <c r="BE65" s="80"/>
    </row>
    <row r="66" spans="2:57" s="1" customFormat="1" ht="12" customHeight="1">
      <c r="B66" s="18"/>
      <c r="C66" s="55"/>
      <c r="D66" s="56" t="s">
        <v>102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67" t="s">
        <v>101</v>
      </c>
      <c r="AA66" s="67"/>
      <c r="AB66" s="67"/>
      <c r="AC66" s="67"/>
      <c r="AD66" s="67"/>
      <c r="AE66" s="67"/>
      <c r="AF66" s="77"/>
      <c r="AG66" s="78"/>
      <c r="AH66" s="78"/>
      <c r="AI66" s="78"/>
      <c r="AJ66" s="78"/>
      <c r="AK66" s="79"/>
      <c r="AL66" s="77"/>
      <c r="AM66" s="78"/>
      <c r="AN66" s="78"/>
      <c r="AO66" s="78"/>
      <c r="AP66" s="78"/>
      <c r="AQ66" s="78"/>
      <c r="AR66" s="78"/>
      <c r="AS66" s="78"/>
      <c r="AT66" s="78"/>
      <c r="AU66" s="79"/>
      <c r="AV66" s="77"/>
      <c r="AW66" s="78"/>
      <c r="AX66" s="78"/>
      <c r="AY66" s="78"/>
      <c r="AZ66" s="79"/>
      <c r="BA66" s="77"/>
      <c r="BB66" s="78"/>
      <c r="BC66" s="78"/>
      <c r="BD66" s="78"/>
      <c r="BE66" s="80"/>
    </row>
    <row r="67" spans="2:57" s="1" customFormat="1" ht="12" customHeight="1">
      <c r="B67" s="18"/>
      <c r="C67" s="69" t="s">
        <v>100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106">
        <v>14</v>
      </c>
      <c r="AA67" s="106"/>
      <c r="AB67" s="106"/>
      <c r="AC67" s="106"/>
      <c r="AD67" s="106"/>
      <c r="AE67" s="106"/>
      <c r="AF67" s="102">
        <f>90865-2</f>
        <v>90863</v>
      </c>
      <c r="AG67" s="102"/>
      <c r="AH67" s="102"/>
      <c r="AI67" s="102"/>
      <c r="AJ67" s="102"/>
      <c r="AK67" s="102"/>
      <c r="AL67" s="102">
        <f>788305-3</f>
        <v>788302</v>
      </c>
      <c r="AM67" s="102"/>
      <c r="AN67" s="102"/>
      <c r="AO67" s="102"/>
      <c r="AP67" s="102"/>
      <c r="AQ67" s="102"/>
      <c r="AR67" s="102"/>
      <c r="AS67" s="102"/>
      <c r="AT67" s="102"/>
      <c r="AU67" s="102"/>
      <c r="AV67" s="102">
        <v>122381</v>
      </c>
      <c r="AW67" s="102"/>
      <c r="AX67" s="102"/>
      <c r="AY67" s="102"/>
      <c r="AZ67" s="102"/>
      <c r="BA67" s="104">
        <v>546814</v>
      </c>
      <c r="BB67" s="104"/>
      <c r="BC67" s="104"/>
      <c r="BD67" s="104"/>
      <c r="BE67" s="104"/>
    </row>
    <row r="68" spans="2:57" s="1" customFormat="1" ht="12" customHeight="1">
      <c r="B68" s="18"/>
      <c r="C68" s="47" t="s">
        <v>99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99"/>
      <c r="AA68" s="100"/>
      <c r="AB68" s="100"/>
      <c r="AC68" s="100"/>
      <c r="AD68" s="100"/>
      <c r="AE68" s="101"/>
      <c r="AF68" s="77"/>
      <c r="AG68" s="78"/>
      <c r="AH68" s="78"/>
      <c r="AI68" s="78"/>
      <c r="AJ68" s="78"/>
      <c r="AK68" s="79"/>
      <c r="AL68" s="77"/>
      <c r="AM68" s="78"/>
      <c r="AN68" s="78"/>
      <c r="AO68" s="78"/>
      <c r="AP68" s="78"/>
      <c r="AQ68" s="78"/>
      <c r="AR68" s="78"/>
      <c r="AS68" s="78"/>
      <c r="AT68" s="78"/>
      <c r="AU68" s="79"/>
      <c r="AV68" s="77"/>
      <c r="AW68" s="78"/>
      <c r="AX68" s="78"/>
      <c r="AY68" s="78"/>
      <c r="AZ68" s="79"/>
      <c r="BA68" s="77"/>
      <c r="BB68" s="78"/>
      <c r="BC68" s="78"/>
      <c r="BD68" s="78"/>
      <c r="BE68" s="80"/>
    </row>
    <row r="69" spans="2:57" s="1" customFormat="1" ht="12" customHeight="1">
      <c r="B69" s="18"/>
      <c r="C69" s="55"/>
      <c r="D69" s="56" t="s">
        <v>98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67" t="s">
        <v>97</v>
      </c>
      <c r="AA69" s="67"/>
      <c r="AB69" s="67"/>
      <c r="AC69" s="67"/>
      <c r="AD69" s="67"/>
      <c r="AE69" s="67"/>
      <c r="AF69" s="102">
        <v>49083</v>
      </c>
      <c r="AG69" s="102"/>
      <c r="AH69" s="102"/>
      <c r="AI69" s="102"/>
      <c r="AJ69" s="102"/>
      <c r="AK69" s="102"/>
      <c r="AL69" s="102">
        <v>386179</v>
      </c>
      <c r="AM69" s="102"/>
      <c r="AN69" s="102"/>
      <c r="AO69" s="102"/>
      <c r="AP69" s="102"/>
      <c r="AQ69" s="102"/>
      <c r="AR69" s="102"/>
      <c r="AS69" s="102"/>
      <c r="AT69" s="102"/>
      <c r="AU69" s="102"/>
      <c r="AV69" s="102">
        <v>38249</v>
      </c>
      <c r="AW69" s="102"/>
      <c r="AX69" s="102"/>
      <c r="AY69" s="102"/>
      <c r="AZ69" s="102"/>
      <c r="BA69" s="104">
        <v>206982</v>
      </c>
      <c r="BB69" s="104"/>
      <c r="BC69" s="104"/>
      <c r="BD69" s="104"/>
      <c r="BE69" s="104"/>
    </row>
    <row r="70" spans="2:57" s="1" customFormat="1" ht="12" customHeight="1">
      <c r="B70" s="18"/>
      <c r="C70" s="55"/>
      <c r="D70" s="56" t="s">
        <v>96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67" t="s">
        <v>95</v>
      </c>
      <c r="AA70" s="67"/>
      <c r="AB70" s="67"/>
      <c r="AC70" s="67"/>
      <c r="AD70" s="67"/>
      <c r="AE70" s="67"/>
      <c r="AF70" s="102">
        <v>3567</v>
      </c>
      <c r="AG70" s="102"/>
      <c r="AH70" s="102"/>
      <c r="AI70" s="102"/>
      <c r="AJ70" s="102"/>
      <c r="AK70" s="102"/>
      <c r="AL70" s="102">
        <v>35839</v>
      </c>
      <c r="AM70" s="102"/>
      <c r="AN70" s="102"/>
      <c r="AO70" s="102"/>
      <c r="AP70" s="102"/>
      <c r="AQ70" s="102"/>
      <c r="AR70" s="102"/>
      <c r="AS70" s="102"/>
      <c r="AT70" s="102"/>
      <c r="AU70" s="102"/>
      <c r="AV70" s="102">
        <v>1973</v>
      </c>
      <c r="AW70" s="102"/>
      <c r="AX70" s="102"/>
      <c r="AY70" s="102"/>
      <c r="AZ70" s="102"/>
      <c r="BA70" s="104">
        <v>15891</v>
      </c>
      <c r="BB70" s="104"/>
      <c r="BC70" s="104"/>
      <c r="BD70" s="104"/>
      <c r="BE70" s="104"/>
    </row>
    <row r="71" spans="2:57" s="1" customFormat="1" ht="12" customHeight="1">
      <c r="B71" s="18"/>
      <c r="C71" s="55"/>
      <c r="D71" s="56" t="s">
        <v>94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67" t="s">
        <v>93</v>
      </c>
      <c r="AA71" s="67"/>
      <c r="AB71" s="67"/>
      <c r="AC71" s="67"/>
      <c r="AD71" s="67"/>
      <c r="AE71" s="67"/>
      <c r="AF71" s="103">
        <v>387</v>
      </c>
      <c r="AG71" s="103"/>
      <c r="AH71" s="103"/>
      <c r="AI71" s="103"/>
      <c r="AJ71" s="103"/>
      <c r="AK71" s="103"/>
      <c r="AL71" s="102">
        <v>4363</v>
      </c>
      <c r="AM71" s="102"/>
      <c r="AN71" s="102"/>
      <c r="AO71" s="102"/>
      <c r="AP71" s="102"/>
      <c r="AQ71" s="102"/>
      <c r="AR71" s="102"/>
      <c r="AS71" s="102"/>
      <c r="AT71" s="102"/>
      <c r="AU71" s="102"/>
      <c r="AV71" s="103">
        <v>73</v>
      </c>
      <c r="AW71" s="103"/>
      <c r="AX71" s="103"/>
      <c r="AY71" s="103"/>
      <c r="AZ71" s="103"/>
      <c r="BA71" s="120">
        <v>159</v>
      </c>
      <c r="BB71" s="120"/>
      <c r="BC71" s="120"/>
      <c r="BD71" s="120"/>
      <c r="BE71" s="120"/>
    </row>
    <row r="72" spans="2:57" s="1" customFormat="1" ht="24" customHeight="1">
      <c r="B72" s="18"/>
      <c r="C72" s="105"/>
      <c r="D72" s="96" t="s">
        <v>92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67" t="s">
        <v>91</v>
      </c>
      <c r="AA72" s="67"/>
      <c r="AB72" s="67"/>
      <c r="AC72" s="67"/>
      <c r="AD72" s="67"/>
      <c r="AE72" s="67"/>
      <c r="AF72" s="102">
        <v>4648</v>
      </c>
      <c r="AG72" s="102"/>
      <c r="AH72" s="102"/>
      <c r="AI72" s="102"/>
      <c r="AJ72" s="102"/>
      <c r="AK72" s="102"/>
      <c r="AL72" s="102">
        <v>44252</v>
      </c>
      <c r="AM72" s="102"/>
      <c r="AN72" s="102"/>
      <c r="AO72" s="102"/>
      <c r="AP72" s="102"/>
      <c r="AQ72" s="102"/>
      <c r="AR72" s="102"/>
      <c r="AS72" s="102"/>
      <c r="AT72" s="102"/>
      <c r="AU72" s="102"/>
      <c r="AV72" s="102">
        <v>5101</v>
      </c>
      <c r="AW72" s="102"/>
      <c r="AX72" s="102"/>
      <c r="AY72" s="102"/>
      <c r="AZ72" s="102"/>
      <c r="BA72" s="104">
        <v>31660</v>
      </c>
      <c r="BB72" s="104"/>
      <c r="BC72" s="104"/>
      <c r="BD72" s="104"/>
      <c r="BE72" s="104"/>
    </row>
    <row r="73" spans="2:57" s="1" customFormat="1" ht="12" customHeight="1">
      <c r="B73" s="18"/>
      <c r="C73" s="69" t="s">
        <v>90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106">
        <v>15</v>
      </c>
      <c r="AA73" s="106"/>
      <c r="AB73" s="106"/>
      <c r="AC73" s="106"/>
      <c r="AD73" s="106"/>
      <c r="AE73" s="106"/>
      <c r="AF73" s="77"/>
      <c r="AG73" s="78"/>
      <c r="AH73" s="78"/>
      <c r="AI73" s="78"/>
      <c r="AJ73" s="78"/>
      <c r="AK73" s="79"/>
      <c r="AL73" s="77"/>
      <c r="AM73" s="78"/>
      <c r="AN73" s="78"/>
      <c r="AO73" s="78"/>
      <c r="AP73" s="78"/>
      <c r="AQ73" s="78"/>
      <c r="AR73" s="78"/>
      <c r="AS73" s="78"/>
      <c r="AT73" s="78"/>
      <c r="AU73" s="79"/>
      <c r="AV73" s="77"/>
      <c r="AW73" s="78"/>
      <c r="AX73" s="78"/>
      <c r="AY73" s="78"/>
      <c r="AZ73" s="79"/>
      <c r="BA73" s="77"/>
      <c r="BB73" s="78"/>
      <c r="BC73" s="78"/>
      <c r="BD73" s="78"/>
      <c r="BE73" s="80"/>
    </row>
    <row r="74" spans="2:57" s="1" customFormat="1" ht="12" customHeight="1">
      <c r="B74" s="18"/>
      <c r="C74" s="69" t="s">
        <v>89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106">
        <v>16</v>
      </c>
      <c r="AA74" s="106"/>
      <c r="AB74" s="106"/>
      <c r="AC74" s="106"/>
      <c r="AD74" s="106"/>
      <c r="AE74" s="106"/>
      <c r="AF74" s="103">
        <f>1031-1</f>
        <v>1030</v>
      </c>
      <c r="AG74" s="103"/>
      <c r="AH74" s="103"/>
      <c r="AI74" s="103"/>
      <c r="AJ74" s="103"/>
      <c r="AK74" s="103"/>
      <c r="AL74" s="102">
        <f>34784+1</f>
        <v>34785</v>
      </c>
      <c r="AM74" s="102"/>
      <c r="AN74" s="102"/>
      <c r="AO74" s="102"/>
      <c r="AP74" s="102"/>
      <c r="AQ74" s="102"/>
      <c r="AR74" s="102"/>
      <c r="AS74" s="102"/>
      <c r="AT74" s="102"/>
      <c r="AU74" s="102"/>
      <c r="AV74" s="102">
        <v>9910</v>
      </c>
      <c r="AW74" s="102"/>
      <c r="AX74" s="102"/>
      <c r="AY74" s="102"/>
      <c r="AZ74" s="102"/>
      <c r="BA74" s="104">
        <v>178014</v>
      </c>
      <c r="BB74" s="104"/>
      <c r="BC74" s="104"/>
      <c r="BD74" s="104"/>
      <c r="BE74" s="104"/>
    </row>
    <row r="75" spans="2:57" s="1" customFormat="1" ht="12" customHeight="1">
      <c r="B75" s="18"/>
      <c r="C75" s="43" t="s">
        <v>88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106">
        <v>17</v>
      </c>
      <c r="AA75" s="106"/>
      <c r="AB75" s="106"/>
      <c r="AC75" s="106"/>
      <c r="AD75" s="106"/>
      <c r="AE75" s="106"/>
      <c r="AF75" s="97">
        <f>AF48+AF56+AF67+AF74</f>
        <v>150032</v>
      </c>
      <c r="AG75" s="97"/>
      <c r="AH75" s="97"/>
      <c r="AI75" s="97"/>
      <c r="AJ75" s="97"/>
      <c r="AK75" s="97"/>
      <c r="AL75" s="97">
        <f>AL48+AL56+AL67+AT73+AL74</f>
        <v>1031892</v>
      </c>
      <c r="AM75" s="97"/>
      <c r="AN75" s="97"/>
      <c r="AO75" s="97"/>
      <c r="AP75" s="97"/>
      <c r="AQ75" s="97"/>
      <c r="AR75" s="97"/>
      <c r="AS75" s="97"/>
      <c r="AT75" s="97"/>
      <c r="AU75" s="97"/>
      <c r="AV75" s="121">
        <f>AV48+AV56+AV67+AV74</f>
        <v>132426</v>
      </c>
      <c r="AW75" s="122"/>
      <c r="AX75" s="122"/>
      <c r="AY75" s="122"/>
      <c r="AZ75" s="123"/>
      <c r="BA75" s="121">
        <f>BA48+BA56+BA67+BA74+BA60</f>
        <v>726854</v>
      </c>
      <c r="BB75" s="122"/>
      <c r="BC75" s="122"/>
      <c r="BD75" s="122"/>
      <c r="BE75" s="124"/>
    </row>
    <row r="76" spans="2:57" s="1" customFormat="1" ht="24" customHeight="1">
      <c r="B76" s="18"/>
      <c r="C76" s="81" t="s">
        <v>87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106">
        <v>18</v>
      </c>
      <c r="AA76" s="106"/>
      <c r="AB76" s="106"/>
      <c r="AC76" s="106"/>
      <c r="AD76" s="106"/>
      <c r="AE76" s="106"/>
      <c r="AF76" s="97">
        <f>AF47-AF75</f>
        <v>213449</v>
      </c>
      <c r="AG76" s="97"/>
      <c r="AH76" s="97"/>
      <c r="AI76" s="97"/>
      <c r="AJ76" s="97"/>
      <c r="AK76" s="97"/>
      <c r="AL76" s="97">
        <f>AR47-AL75</f>
        <v>1140708</v>
      </c>
      <c r="AM76" s="97"/>
      <c r="AN76" s="97"/>
      <c r="AO76" s="97"/>
      <c r="AP76" s="97"/>
      <c r="AQ76" s="97"/>
      <c r="AR76" s="97"/>
      <c r="AS76" s="97"/>
      <c r="AT76" s="97"/>
      <c r="AU76" s="97"/>
      <c r="AV76" s="97">
        <f>AV47-AV75</f>
        <v>-149362</v>
      </c>
      <c r="AW76" s="97"/>
      <c r="AX76" s="97"/>
      <c r="AY76" s="97"/>
      <c r="AZ76" s="97"/>
      <c r="BA76" s="98">
        <f>BA47-BA75</f>
        <v>-428365</v>
      </c>
      <c r="BB76" s="98"/>
      <c r="BC76" s="98"/>
      <c r="BD76" s="98"/>
      <c r="BE76" s="98"/>
    </row>
    <row r="77" spans="2:57" s="1" customFormat="1" ht="24" customHeight="1">
      <c r="B77" s="18"/>
      <c r="C77" s="70" t="s">
        <v>86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106">
        <v>19</v>
      </c>
      <c r="AA77" s="106"/>
      <c r="AB77" s="106"/>
      <c r="AC77" s="106"/>
      <c r="AD77" s="106"/>
      <c r="AE77" s="106"/>
      <c r="AF77" s="77"/>
      <c r="AG77" s="78"/>
      <c r="AH77" s="78"/>
      <c r="AI77" s="78"/>
      <c r="AJ77" s="78"/>
      <c r="AK77" s="79"/>
      <c r="AL77" s="77"/>
      <c r="AM77" s="78"/>
      <c r="AN77" s="78"/>
      <c r="AO77" s="78"/>
      <c r="AP77" s="78"/>
      <c r="AQ77" s="78"/>
      <c r="AR77" s="78"/>
      <c r="AS77" s="78"/>
      <c r="AT77" s="78"/>
      <c r="AU77" s="79"/>
      <c r="AV77" s="77"/>
      <c r="AW77" s="78"/>
      <c r="AX77" s="78"/>
      <c r="AY77" s="78"/>
      <c r="AZ77" s="79"/>
      <c r="BA77" s="77"/>
      <c r="BB77" s="78"/>
      <c r="BC77" s="78"/>
      <c r="BD77" s="78"/>
      <c r="BE77" s="80"/>
    </row>
    <row r="78" spans="2:57" s="1" customFormat="1" ht="24" customHeight="1">
      <c r="B78" s="18"/>
      <c r="C78" s="70" t="s">
        <v>85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106">
        <v>20</v>
      </c>
      <c r="AA78" s="106"/>
      <c r="AB78" s="106"/>
      <c r="AC78" s="106"/>
      <c r="AD78" s="106"/>
      <c r="AE78" s="106"/>
      <c r="AF78" s="102">
        <f>AF76</f>
        <v>213449</v>
      </c>
      <c r="AG78" s="102"/>
      <c r="AH78" s="102"/>
      <c r="AI78" s="102"/>
      <c r="AJ78" s="102"/>
      <c r="AK78" s="102"/>
      <c r="AL78" s="102">
        <f>AL76</f>
        <v>1140708</v>
      </c>
      <c r="AM78" s="102"/>
      <c r="AN78" s="102"/>
      <c r="AO78" s="102"/>
      <c r="AP78" s="102"/>
      <c r="AQ78" s="102"/>
      <c r="AR78" s="102"/>
      <c r="AS78" s="102"/>
      <c r="AT78" s="102"/>
      <c r="AU78" s="102"/>
      <c r="AV78" s="102">
        <f>AV76</f>
        <v>-149362</v>
      </c>
      <c r="AW78" s="102"/>
      <c r="AX78" s="102"/>
      <c r="AY78" s="102"/>
      <c r="AZ78" s="102"/>
      <c r="BA78" s="104">
        <f>BA76</f>
        <v>-428365</v>
      </c>
      <c r="BB78" s="104"/>
      <c r="BC78" s="104"/>
      <c r="BD78" s="104"/>
      <c r="BE78" s="104"/>
    </row>
    <row r="79" spans="2:57" s="1" customFormat="1" ht="12" customHeight="1">
      <c r="B79" s="18"/>
      <c r="C79" s="69" t="s">
        <v>84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106">
        <v>21</v>
      </c>
      <c r="AA79" s="106"/>
      <c r="AB79" s="106"/>
      <c r="AC79" s="106"/>
      <c r="AD79" s="106"/>
      <c r="AE79" s="106"/>
      <c r="AF79" s="102">
        <v>2011</v>
      </c>
      <c r="AG79" s="102"/>
      <c r="AH79" s="102"/>
      <c r="AI79" s="102"/>
      <c r="AJ79" s="102"/>
      <c r="AK79" s="102"/>
      <c r="AL79" s="102">
        <v>2011</v>
      </c>
      <c r="AM79" s="102"/>
      <c r="AN79" s="102"/>
      <c r="AO79" s="102"/>
      <c r="AP79" s="102"/>
      <c r="AQ79" s="102"/>
      <c r="AR79" s="102"/>
      <c r="AS79" s="102"/>
      <c r="AT79" s="102"/>
      <c r="AU79" s="102"/>
      <c r="AV79" s="102">
        <v>13463</v>
      </c>
      <c r="AW79" s="102"/>
      <c r="AX79" s="102"/>
      <c r="AY79" s="102"/>
      <c r="AZ79" s="102"/>
      <c r="BA79" s="102">
        <v>26963</v>
      </c>
      <c r="BB79" s="102"/>
      <c r="BC79" s="102"/>
      <c r="BD79" s="102"/>
      <c r="BE79" s="102"/>
    </row>
    <row r="80" spans="2:57" s="1" customFormat="1" ht="24" customHeight="1">
      <c r="B80" s="18"/>
      <c r="C80" s="81" t="s">
        <v>83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2">
        <v>22</v>
      </c>
      <c r="AA80" s="82"/>
      <c r="AB80" s="82"/>
      <c r="AC80" s="82"/>
      <c r="AD80" s="82"/>
      <c r="AE80" s="82"/>
      <c r="AF80" s="102">
        <f>AF78-AF79</f>
        <v>211438</v>
      </c>
      <c r="AG80" s="102"/>
      <c r="AH80" s="102"/>
      <c r="AI80" s="102"/>
      <c r="AJ80" s="102"/>
      <c r="AK80" s="102"/>
      <c r="AL80" s="102">
        <f>AL78-AL79</f>
        <v>1138697</v>
      </c>
      <c r="AM80" s="102"/>
      <c r="AN80" s="102"/>
      <c r="AO80" s="102"/>
      <c r="AP80" s="102"/>
      <c r="AQ80" s="102"/>
      <c r="AR80" s="102"/>
      <c r="AS80" s="102"/>
      <c r="AT80" s="102"/>
      <c r="AU80" s="102"/>
      <c r="AV80" s="102">
        <f>AV78-AV79</f>
        <v>-162825</v>
      </c>
      <c r="AW80" s="102"/>
      <c r="AX80" s="102"/>
      <c r="AY80" s="102"/>
      <c r="AZ80" s="102"/>
      <c r="BA80" s="104">
        <f>BA78-BA79</f>
        <v>-455328</v>
      </c>
      <c r="BB80" s="104"/>
      <c r="BC80" s="104"/>
      <c r="BD80" s="104"/>
      <c r="BE80" s="104"/>
    </row>
    <row r="81" spans="2:57" s="1" customFormat="1" ht="12" customHeight="1">
      <c r="B81" s="18"/>
      <c r="C81" s="69" t="s">
        <v>82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106">
        <v>23</v>
      </c>
      <c r="AA81" s="106"/>
      <c r="AB81" s="106"/>
      <c r="AC81" s="106"/>
      <c r="AD81" s="106"/>
      <c r="AE81" s="106"/>
      <c r="AF81" s="77"/>
      <c r="AG81" s="78"/>
      <c r="AH81" s="78"/>
      <c r="AI81" s="78"/>
      <c r="AJ81" s="78"/>
      <c r="AK81" s="79"/>
      <c r="AL81" s="77"/>
      <c r="AM81" s="78"/>
      <c r="AN81" s="78"/>
      <c r="AO81" s="78"/>
      <c r="AP81" s="78"/>
      <c r="AQ81" s="78"/>
      <c r="AR81" s="78"/>
      <c r="AS81" s="78"/>
      <c r="AT81" s="78"/>
      <c r="AU81" s="79"/>
      <c r="AV81" s="77"/>
      <c r="AW81" s="78"/>
      <c r="AX81" s="78"/>
      <c r="AY81" s="78"/>
      <c r="AZ81" s="79"/>
      <c r="BA81" s="77"/>
      <c r="BB81" s="78"/>
      <c r="BC81" s="78"/>
      <c r="BD81" s="78"/>
      <c r="BE81" s="80"/>
    </row>
    <row r="82" spans="2:57" s="17" customFormat="1" ht="12" customHeight="1">
      <c r="B82" s="19"/>
      <c r="C82" s="70" t="s">
        <v>70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1">
        <v>24</v>
      </c>
      <c r="AA82" s="71"/>
      <c r="AB82" s="71"/>
      <c r="AC82" s="71"/>
      <c r="AD82" s="71"/>
      <c r="AE82" s="71"/>
      <c r="AF82" s="125"/>
      <c r="AG82" s="126"/>
      <c r="AH82" s="126"/>
      <c r="AI82" s="126"/>
      <c r="AJ82" s="126"/>
      <c r="AK82" s="127"/>
      <c r="AL82" s="125"/>
      <c r="AM82" s="126"/>
      <c r="AN82" s="126"/>
      <c r="AO82" s="126"/>
      <c r="AP82" s="126"/>
      <c r="AQ82" s="126"/>
      <c r="AR82" s="126"/>
      <c r="AS82" s="126"/>
      <c r="AT82" s="126"/>
      <c r="AU82" s="127"/>
      <c r="AV82" s="125"/>
      <c r="AW82" s="126"/>
      <c r="AX82" s="126"/>
      <c r="AY82" s="126"/>
      <c r="AZ82" s="127"/>
      <c r="BA82" s="125"/>
      <c r="BB82" s="126"/>
      <c r="BC82" s="126"/>
      <c r="BD82" s="126"/>
      <c r="BE82" s="128"/>
    </row>
    <row r="83" spans="2:57" s="17" customFormat="1" ht="12" customHeight="1">
      <c r="B83" s="1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129"/>
      <c r="AA83" s="130"/>
      <c r="AB83" s="130"/>
      <c r="AC83" s="130"/>
      <c r="AD83" s="130"/>
      <c r="AE83" s="131"/>
      <c r="AF83" s="91"/>
      <c r="AG83" s="92"/>
      <c r="AH83" s="92"/>
      <c r="AI83" s="92"/>
      <c r="AJ83" s="92"/>
      <c r="AK83" s="93"/>
      <c r="AL83" s="91"/>
      <c r="AM83" s="92"/>
      <c r="AN83" s="92"/>
      <c r="AO83" s="92"/>
      <c r="AP83" s="92"/>
      <c r="AQ83" s="92"/>
      <c r="AR83" s="92"/>
      <c r="AS83" s="92"/>
      <c r="AT83" s="92"/>
      <c r="AU83" s="93"/>
      <c r="AV83" s="91"/>
      <c r="AW83" s="92"/>
      <c r="AX83" s="92"/>
      <c r="AY83" s="92"/>
      <c r="AZ83" s="93"/>
      <c r="BA83" s="91"/>
      <c r="BB83" s="92"/>
      <c r="BC83" s="92"/>
      <c r="BD83" s="92"/>
      <c r="BE83" s="94"/>
    </row>
    <row r="84" spans="2:57" s="17" customFormat="1" ht="12" customHeight="1" thickBot="1">
      <c r="B84" s="19"/>
      <c r="C84" s="81" t="s">
        <v>81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132">
        <v>25</v>
      </c>
      <c r="AA84" s="132"/>
      <c r="AB84" s="132"/>
      <c r="AC84" s="132"/>
      <c r="AD84" s="132"/>
      <c r="AE84" s="132"/>
      <c r="AF84" s="133">
        <f>AF80</f>
        <v>211438</v>
      </c>
      <c r="AG84" s="133"/>
      <c r="AH84" s="133"/>
      <c r="AI84" s="133"/>
      <c r="AJ84" s="133"/>
      <c r="AK84" s="133"/>
      <c r="AL84" s="133">
        <f>AL80</f>
        <v>1138697</v>
      </c>
      <c r="AM84" s="133"/>
      <c r="AN84" s="133"/>
      <c r="AO84" s="133"/>
      <c r="AP84" s="133"/>
      <c r="AQ84" s="133"/>
      <c r="AR84" s="133"/>
      <c r="AS84" s="133"/>
      <c r="AT84" s="133"/>
      <c r="AU84" s="133"/>
      <c r="AV84" s="133">
        <f>AV80</f>
        <v>-162825</v>
      </c>
      <c r="AW84" s="133"/>
      <c r="AX84" s="133"/>
      <c r="AY84" s="133"/>
      <c r="AZ84" s="133"/>
      <c r="BA84" s="134">
        <f>BA80</f>
        <v>-455328</v>
      </c>
      <c r="BB84" s="134"/>
      <c r="BC84" s="134"/>
      <c r="BD84" s="134"/>
      <c r="BE84" s="134"/>
    </row>
    <row r="85" spans="2:57" s="1" customFormat="1" ht="10.95" customHeight="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1"/>
    </row>
    <row r="86" spans="2:57" s="1" customFormat="1" ht="10.95" customHeight="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1"/>
    </row>
    <row r="87" spans="2:57" ht="10.95" customHeight="1">
      <c r="D87" s="24" t="s">
        <v>80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</row>
    <row r="88" spans="2:57" ht="10.95" customHeight="1">
      <c r="D88" s="24" t="s">
        <v>74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</row>
    <row r="89" spans="2:57" ht="10.95" customHeight="1">
      <c r="D89" s="24" t="s">
        <v>79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</row>
    <row r="90" spans="2:57" ht="10.95" customHeight="1">
      <c r="D90" s="135" t="s">
        <v>179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</row>
    <row r="91" spans="2:57" ht="10.95" customHeight="1">
      <c r="D91" s="22" t="s">
        <v>77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</row>
    <row r="92" spans="2:57" ht="10.95" customHeight="1">
      <c r="D92" s="18" t="s">
        <v>78</v>
      </c>
    </row>
    <row r="94" spans="2:57" s="1" customFormat="1" ht="6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1"/>
    </row>
    <row r="95" spans="2:57" s="1" customFormat="1" ht="10.9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1"/>
    </row>
    <row r="96" spans="2:57" s="1" customFormat="1" ht="10.95" customHeight="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1"/>
    </row>
    <row r="97" spans="2:57" s="1" customFormat="1" ht="22.0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1"/>
    </row>
    <row r="98" spans="2:57" s="1" customFormat="1" ht="12" customHeight="1">
      <c r="B98" s="18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7"/>
      <c r="AA98" s="137"/>
      <c r="AB98" s="137"/>
      <c r="AC98" s="137"/>
      <c r="AD98" s="137"/>
      <c r="AE98" s="137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1"/>
    </row>
    <row r="99" spans="2:57" s="1" customFormat="1" ht="12" customHeight="1">
      <c r="B99" s="1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7"/>
      <c r="AA99" s="137"/>
      <c r="AB99" s="137"/>
      <c r="AC99" s="137"/>
      <c r="AD99" s="137"/>
      <c r="AE99" s="137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1"/>
    </row>
    <row r="100" spans="2:57" s="1" customFormat="1" ht="10.95" customHeight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1"/>
    </row>
    <row r="101" spans="2:57" s="1" customFormat="1" ht="10.95" customHeight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1"/>
    </row>
    <row r="102" spans="2:57" s="1" customFormat="1" ht="10.95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1"/>
    </row>
    <row r="103" spans="2:57" s="1" customFormat="1" ht="10.95" customHeight="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1"/>
    </row>
    <row r="104" spans="2:57" s="1" customFormat="1" ht="13.9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1"/>
    </row>
  </sheetData>
  <mergeCells count="273">
    <mergeCell ref="AV84:AZ84"/>
    <mergeCell ref="BA84:BE84"/>
    <mergeCell ref="D87:BD87"/>
    <mergeCell ref="D88:BD88"/>
    <mergeCell ref="D89:BD89"/>
    <mergeCell ref="D90:BD90"/>
    <mergeCell ref="D91:AH91"/>
    <mergeCell ref="C98:Y98"/>
    <mergeCell ref="C99:Y99"/>
    <mergeCell ref="C81:Y81"/>
    <mergeCell ref="Z81:AE81"/>
    <mergeCell ref="C82:Y82"/>
    <mergeCell ref="Z82:AE82"/>
    <mergeCell ref="C83:Y83"/>
    <mergeCell ref="C84:Y84"/>
    <mergeCell ref="Z84:AE84"/>
    <mergeCell ref="AF84:AK84"/>
    <mergeCell ref="AL84:AU84"/>
    <mergeCell ref="C79:Y79"/>
    <mergeCell ref="Z79:AE79"/>
    <mergeCell ref="AF79:AK79"/>
    <mergeCell ref="AL79:AU79"/>
    <mergeCell ref="AV79:AZ79"/>
    <mergeCell ref="BA79:BE79"/>
    <mergeCell ref="C80:Y80"/>
    <mergeCell ref="Z80:AE80"/>
    <mergeCell ref="AF80:AK80"/>
    <mergeCell ref="AL80:AU80"/>
    <mergeCell ref="AV80:AZ80"/>
    <mergeCell ref="BA80:BE80"/>
    <mergeCell ref="C76:Y76"/>
    <mergeCell ref="Z76:AE76"/>
    <mergeCell ref="AF76:AK76"/>
    <mergeCell ref="AL76:AU76"/>
    <mergeCell ref="AV76:AZ76"/>
    <mergeCell ref="BA76:BE76"/>
    <mergeCell ref="C77:Y77"/>
    <mergeCell ref="Z77:AE77"/>
    <mergeCell ref="C78:Y78"/>
    <mergeCell ref="Z78:AE78"/>
    <mergeCell ref="AF78:AK78"/>
    <mergeCell ref="AL78:AU78"/>
    <mergeCell ref="AV78:AZ78"/>
    <mergeCell ref="BA78:BE78"/>
    <mergeCell ref="C73:Y73"/>
    <mergeCell ref="Z73:AE73"/>
    <mergeCell ref="C74:Y74"/>
    <mergeCell ref="Z74:AE74"/>
    <mergeCell ref="AF74:AK74"/>
    <mergeCell ref="AL74:AU74"/>
    <mergeCell ref="AV74:AZ74"/>
    <mergeCell ref="BA74:BE74"/>
    <mergeCell ref="C75:Y75"/>
    <mergeCell ref="Z75:AE75"/>
    <mergeCell ref="AF75:AK75"/>
    <mergeCell ref="AL75:AU75"/>
    <mergeCell ref="AV75:AZ75"/>
    <mergeCell ref="BA75:BE75"/>
    <mergeCell ref="D71:Y71"/>
    <mergeCell ref="Z71:AE71"/>
    <mergeCell ref="AF71:AK71"/>
    <mergeCell ref="AL71:AU71"/>
    <mergeCell ref="AV71:AZ71"/>
    <mergeCell ref="BA71:BE71"/>
    <mergeCell ref="D72:Y72"/>
    <mergeCell ref="Z72:AE72"/>
    <mergeCell ref="AF72:AK72"/>
    <mergeCell ref="AL72:AU72"/>
    <mergeCell ref="AV72:AZ72"/>
    <mergeCell ref="BA72:BE72"/>
    <mergeCell ref="C68:Y68"/>
    <mergeCell ref="D69:Y69"/>
    <mergeCell ref="Z69:AE69"/>
    <mergeCell ref="AF69:AK69"/>
    <mergeCell ref="AL69:AU69"/>
    <mergeCell ref="AV69:AZ69"/>
    <mergeCell ref="BA69:BE69"/>
    <mergeCell ref="D70:Y70"/>
    <mergeCell ref="Z70:AE70"/>
    <mergeCell ref="AF70:AK70"/>
    <mergeCell ref="AL70:AU70"/>
    <mergeCell ref="AV70:AZ70"/>
    <mergeCell ref="BA70:BE70"/>
    <mergeCell ref="D64:Y64"/>
    <mergeCell ref="Z64:AE64"/>
    <mergeCell ref="AV64:AZ64"/>
    <mergeCell ref="BA64:BE64"/>
    <mergeCell ref="D65:Y65"/>
    <mergeCell ref="Z65:AE65"/>
    <mergeCell ref="D66:Y66"/>
    <mergeCell ref="Z66:AE66"/>
    <mergeCell ref="C67:Y67"/>
    <mergeCell ref="Z67:AE67"/>
    <mergeCell ref="AF67:AK67"/>
    <mergeCell ref="AL67:AU67"/>
    <mergeCell ref="AV67:AZ67"/>
    <mergeCell ref="BA67:BE67"/>
    <mergeCell ref="C60:Y60"/>
    <mergeCell ref="Z60:AE60"/>
    <mergeCell ref="AV60:AZ60"/>
    <mergeCell ref="BA60:BE60"/>
    <mergeCell ref="C61:Y61"/>
    <mergeCell ref="D62:Y62"/>
    <mergeCell ref="Z62:AE62"/>
    <mergeCell ref="D63:Y63"/>
    <mergeCell ref="Z63:AE63"/>
    <mergeCell ref="C57:Y57"/>
    <mergeCell ref="D58:Y58"/>
    <mergeCell ref="Z58:AE58"/>
    <mergeCell ref="D59:Y59"/>
    <mergeCell ref="Z59:AE59"/>
    <mergeCell ref="AF59:AK59"/>
    <mergeCell ref="AL59:AU59"/>
    <mergeCell ref="AV59:AZ59"/>
    <mergeCell ref="BA59:BE59"/>
    <mergeCell ref="AV54:AZ54"/>
    <mergeCell ref="BA54:BE54"/>
    <mergeCell ref="D55:Y55"/>
    <mergeCell ref="Z55:AE55"/>
    <mergeCell ref="C56:Y56"/>
    <mergeCell ref="Z56:AE56"/>
    <mergeCell ref="AF56:AK56"/>
    <mergeCell ref="AL56:AU56"/>
    <mergeCell ref="AV56:AZ56"/>
    <mergeCell ref="BA56:BE56"/>
    <mergeCell ref="D51:Y51"/>
    <mergeCell ref="Z51:AE51"/>
    <mergeCell ref="AL51:AU51"/>
    <mergeCell ref="D52:Y52"/>
    <mergeCell ref="Z52:AE52"/>
    <mergeCell ref="D53:Y53"/>
    <mergeCell ref="Z53:AE53"/>
    <mergeCell ref="D54:Y54"/>
    <mergeCell ref="Z54:AE54"/>
    <mergeCell ref="AF54:AK54"/>
    <mergeCell ref="AL54:AU54"/>
    <mergeCell ref="C48:Y48"/>
    <mergeCell ref="Z48:AE48"/>
    <mergeCell ref="AF48:AK48"/>
    <mergeCell ref="AL48:AU48"/>
    <mergeCell ref="AV48:AZ48"/>
    <mergeCell ref="BA48:BE48"/>
    <mergeCell ref="C49:Y49"/>
    <mergeCell ref="D50:Y50"/>
    <mergeCell ref="Z50:AE50"/>
    <mergeCell ref="C46:Y46"/>
    <mergeCell ref="Z46:AE46"/>
    <mergeCell ref="AF46:AK46"/>
    <mergeCell ref="AL46:AU46"/>
    <mergeCell ref="AV46:AZ46"/>
    <mergeCell ref="BA46:BE46"/>
    <mergeCell ref="C47:Y47"/>
    <mergeCell ref="Z47:AE47"/>
    <mergeCell ref="AF47:AK47"/>
    <mergeCell ref="AL47:AQ47"/>
    <mergeCell ref="AR47:AU47"/>
    <mergeCell ref="AV47:AZ47"/>
    <mergeCell ref="BA47:BE47"/>
    <mergeCell ref="C43:Y43"/>
    <mergeCell ref="Z43:AE43"/>
    <mergeCell ref="AF43:AK43"/>
    <mergeCell ref="AL43:AU43"/>
    <mergeCell ref="AV43:AZ43"/>
    <mergeCell ref="BA43:BE43"/>
    <mergeCell ref="C44:Y44"/>
    <mergeCell ref="Z44:AE44"/>
    <mergeCell ref="C45:Y45"/>
    <mergeCell ref="Z45:AE45"/>
    <mergeCell ref="AL45:AU45"/>
    <mergeCell ref="AV45:AZ45"/>
    <mergeCell ref="BA45:BE45"/>
    <mergeCell ref="D41:Y41"/>
    <mergeCell ref="Z41:AE41"/>
    <mergeCell ref="AF41:AK41"/>
    <mergeCell ref="AL41:AU41"/>
    <mergeCell ref="AV41:AZ41"/>
    <mergeCell ref="BA41:BE41"/>
    <mergeCell ref="C42:Y42"/>
    <mergeCell ref="Z42:AE42"/>
    <mergeCell ref="AF42:AK42"/>
    <mergeCell ref="AL42:AU42"/>
    <mergeCell ref="AV42:AZ42"/>
    <mergeCell ref="BA42:BE42"/>
    <mergeCell ref="C38:Y38"/>
    <mergeCell ref="Z38:AE38"/>
    <mergeCell ref="AF38:AK38"/>
    <mergeCell ref="AL38:AU38"/>
    <mergeCell ref="AV38:AZ38"/>
    <mergeCell ref="BA38:BE38"/>
    <mergeCell ref="C39:Y39"/>
    <mergeCell ref="D40:Y40"/>
    <mergeCell ref="Z40:AE40"/>
    <mergeCell ref="AF40:AK40"/>
    <mergeCell ref="AL40:AU40"/>
    <mergeCell ref="AV40:AZ40"/>
    <mergeCell ref="BA40:BE40"/>
    <mergeCell ref="D33:Y33"/>
    <mergeCell ref="Z33:AE33"/>
    <mergeCell ref="D34:Y34"/>
    <mergeCell ref="Z34:AE34"/>
    <mergeCell ref="D35:Y35"/>
    <mergeCell ref="Z35:AE35"/>
    <mergeCell ref="D36:Y36"/>
    <mergeCell ref="Z36:AE36"/>
    <mergeCell ref="D37:Y37"/>
    <mergeCell ref="Z37:AE37"/>
    <mergeCell ref="D28:Y28"/>
    <mergeCell ref="Z28:AE28"/>
    <mergeCell ref="D29:Y29"/>
    <mergeCell ref="Z29:AE29"/>
    <mergeCell ref="C30:Y30"/>
    <mergeCell ref="Z30:AE30"/>
    <mergeCell ref="C31:Y31"/>
    <mergeCell ref="D32:Y32"/>
    <mergeCell ref="Z32:AE32"/>
    <mergeCell ref="C25:Y25"/>
    <mergeCell ref="Z25:AE25"/>
    <mergeCell ref="C26:Y26"/>
    <mergeCell ref="Z26:AE26"/>
    <mergeCell ref="AF26:AK26"/>
    <mergeCell ref="AL26:AU26"/>
    <mergeCell ref="AV26:AZ26"/>
    <mergeCell ref="BA26:BE26"/>
    <mergeCell ref="C27:Y27"/>
    <mergeCell ref="D22:Y22"/>
    <mergeCell ref="Z22:AE22"/>
    <mergeCell ref="D23:Y23"/>
    <mergeCell ref="Z23:AE23"/>
    <mergeCell ref="AF23:AK23"/>
    <mergeCell ref="AL23:AU23"/>
    <mergeCell ref="AV23:AZ23"/>
    <mergeCell ref="BA23:BE23"/>
    <mergeCell ref="D24:Y24"/>
    <mergeCell ref="Z24:AE24"/>
    <mergeCell ref="AF24:AK24"/>
    <mergeCell ref="AL24:AU24"/>
    <mergeCell ref="AV24:AZ24"/>
    <mergeCell ref="BA24:BE24"/>
    <mergeCell ref="D19:Y19"/>
    <mergeCell ref="Z19:AE19"/>
    <mergeCell ref="D20:Y20"/>
    <mergeCell ref="Z20:AE20"/>
    <mergeCell ref="AF20:AK20"/>
    <mergeCell ref="AL20:AU20"/>
    <mergeCell ref="AV20:AZ20"/>
    <mergeCell ref="BA20:BE20"/>
    <mergeCell ref="D21:Y21"/>
    <mergeCell ref="Z21:AE21"/>
    <mergeCell ref="AV16:AZ16"/>
    <mergeCell ref="BA16:BE16"/>
    <mergeCell ref="C17:Y17"/>
    <mergeCell ref="Z17:AE17"/>
    <mergeCell ref="AF17:AK17"/>
    <mergeCell ref="AL17:AU17"/>
    <mergeCell ref="AV17:AZ17"/>
    <mergeCell ref="BA17:BE17"/>
    <mergeCell ref="C18:Y18"/>
    <mergeCell ref="AO2:BE2"/>
    <mergeCell ref="B9:BE9"/>
    <mergeCell ref="B10:BE10"/>
    <mergeCell ref="B11:BE11"/>
    <mergeCell ref="B12:BE12"/>
    <mergeCell ref="B13:BE13"/>
    <mergeCell ref="C15:Y15"/>
    <mergeCell ref="Z15:AE15"/>
    <mergeCell ref="AF15:AK15"/>
    <mergeCell ref="AL15:AU15"/>
    <mergeCell ref="AV15:AZ15"/>
    <mergeCell ref="BA15:BE15"/>
    <mergeCell ref="C16:Y16"/>
    <mergeCell ref="Z16:AE16"/>
    <mergeCell ref="AF16:AK16"/>
    <mergeCell ref="AL16:AU1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бух баланс</vt:lpstr>
      <vt:lpstr>отчет о прибылях и убытках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Azamat S</cp:lastModifiedBy>
  <dcterms:modified xsi:type="dcterms:W3CDTF">2016-01-14T10:29:34Z</dcterms:modified>
</cp:coreProperties>
</file>