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12120" windowHeight="7485" activeTab="1"/>
  </bookViews>
  <sheets>
    <sheet name="форма №1 " sheetId="1" r:id="rId1"/>
    <sheet name="форма №2 " sheetId="2" r:id="rId2"/>
  </sheets>
  <definedNames>
    <definedName name="bank_name">#REF!</definedName>
    <definedName name="reportname">#REF!</definedName>
    <definedName name="secret">#REF!</definedName>
    <definedName name="title">#REF!</definedName>
    <definedName name="_xlnm.Print_Area" localSheetId="0">'форма №1 '!$A$1:$E$68</definedName>
    <definedName name="_xlnm.Print_Area" localSheetId="1">'форма №2 '!$A$1:$E$74</definedName>
  </definedNames>
  <calcPr fullCalcOnLoad="1"/>
</workbook>
</file>

<file path=xl/sharedStrings.xml><?xml version="1.0" encoding="utf-8"?>
<sst xmlns="http://schemas.openxmlformats.org/spreadsheetml/2006/main" count="98" uniqueCount="89">
  <si>
    <t>Прочие обязательства</t>
  </si>
  <si>
    <t>Активы</t>
  </si>
  <si>
    <t>Обязательства</t>
  </si>
  <si>
    <t xml:space="preserve">Итого обязательства: </t>
  </si>
  <si>
    <t>Собственный капитал</t>
  </si>
  <si>
    <r>
      <t xml:space="preserve">Форма </t>
    </r>
    <r>
      <rPr>
        <sz val="10"/>
        <color indexed="8"/>
        <rFont val="Times New Roman"/>
        <family val="1"/>
      </rPr>
      <t>1</t>
    </r>
  </si>
  <si>
    <t>Процентные доходы</t>
  </si>
  <si>
    <t>Формирование резервов на потери по прочим операциям</t>
  </si>
  <si>
    <t>Расходы по налогу на прибыль</t>
  </si>
  <si>
    <t>Председатель Правления</t>
  </si>
  <si>
    <t xml:space="preserve">Промежуточный отчет о финансовом положении АО "QazaqBanki" </t>
  </si>
  <si>
    <t>(в тысячах тенге)</t>
  </si>
  <si>
    <t>Прим.</t>
  </si>
  <si>
    <t xml:space="preserve">31 декабря </t>
  </si>
  <si>
    <t>2014 г.</t>
  </si>
  <si>
    <t>2013 г.</t>
  </si>
  <si>
    <t>Денежные средства и их эквиваленты</t>
  </si>
  <si>
    <t>Средства в других банках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</si>
  <si>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</si>
  <si>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</si>
  <si>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</si>
  <si>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</si>
  <si>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Операция "обратное РЕПО"</t>
  </si>
  <si>
    <t>Активы, предназначенные для продажи</t>
  </si>
  <si>
    <t>Основные средства и нематериальные активы</t>
  </si>
  <si>
    <t>Отложенный налоговый актив</t>
  </si>
  <si>
    <t>Текущее налоговое требование</t>
  </si>
  <si>
    <t>Прочие финансовые активы</t>
  </si>
  <si>
    <t>Прочие активы</t>
  </si>
  <si>
    <t>Итого активов</t>
  </si>
  <si>
    <t>Текущие счета и вклады клиентов</t>
  </si>
  <si>
    <t>Операция "РЕПО"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</si>
  <si>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</si>
  <si>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</si>
  <si>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</si>
  <si>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Уставный капитал из них: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</si>
  <si>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</si>
  <si>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</si>
  <si>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</si>
  <si>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</si>
  <si>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</si>
  <si>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</si>
  <si>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</si>
  <si>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</si>
  <si>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</t>
  </si>
  <si>
    <t>Балансовая стоимость одной привилегированной акции</t>
  </si>
  <si>
    <t>________________</t>
  </si>
  <si>
    <t>__________________</t>
  </si>
  <si>
    <t>исп. Асканбаева Д.К. тел.380-39-61</t>
  </si>
  <si>
    <t>Кредиты полученные от других банков</t>
  </si>
  <si>
    <t xml:space="preserve">Промежуточный отчет о совокупном доходе "Qazaq Banki" 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</si>
  <si>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</si>
  <si>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</si>
  <si>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</si>
  <si>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</si>
  <si>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</si>
  <si>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</si>
  <si>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</si>
  <si>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</si>
  <si>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</si>
  <si>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</si>
  <si>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</si>
  <si>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</si>
  <si>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</si>
  <si>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</si>
  <si>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</si>
  <si>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</si>
  <si>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</si>
  <si>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</si>
  <si>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</si>
  <si>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</si>
  <si>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</si>
  <si>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</si>
  <si>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</si>
  <si>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Чистая прибыль / (убыток) от операций с финансовыми активами, оцениваемыми по справедливой через  прибыль или убыток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</si>
  <si>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</si>
  <si>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</si>
  <si>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Чистый комиссионный доход</t>
  </si>
  <si>
    <t>Форма 2</t>
  </si>
  <si>
    <t>______________</t>
  </si>
  <si>
    <t>Ташметов М.Ж.</t>
  </si>
  <si>
    <t>по состоянию на 01 июля 2014г. (неаудированный)</t>
  </si>
  <si>
    <t>30 июня</t>
  </si>
  <si>
    <t>Оздровская Л.Б.</t>
  </si>
  <si>
    <t>Главный бухгалтер</t>
  </si>
  <si>
    <t>за период, закончившийся 30 июня 2014г. (неаудированный)</t>
  </si>
  <si>
    <t xml:space="preserve">     простые акции</t>
  </si>
  <si>
    <t xml:space="preserve">     привилегированные акции</t>
  </si>
  <si>
    <t xml:space="preserve">     изъятый капитал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</si>
</sst>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#,##0.0"/>
    <numFmt numFmtId="177" formatCode="_-* #,##0_р_._-;\-* #,##0_р_._-;_-* &quot;-&quot;??_р_._-;_-@_-"/>
    <numFmt numFmtId="178" formatCode="dd/mm/yy;@"/>
    <numFmt numFmtId="179" formatCode="[$-419]d\ mmm\ yy;@"/>
    <numFmt numFmtId="180" formatCode="_(* #,##0_);_(* \(#,##0\);_(* &quot;-&quot;??_);_(@_)"/>
    <numFmt numFmtId="181" formatCode="_(* #,##0.000_);_(* \(#,##0.000\);_(* &quot;-&quot;??_);_(@_)"/>
    <numFmt numFmtId="182" formatCode="_-* #,##0.0_р_._-;\-* #,##0.0_р_._-;_-* &quot;-&quot;??_р_._-;_-@_-"/>
    <numFmt numFmtId="183" formatCode="_(* #,##0.00_);_(* \(#,##0.00\);_(* &quot;-&quot;??_);_(@_)"/>
    <numFmt numFmtId="184" formatCode="_ #,##0_-;\-\ #,##0_-;_-\ &quot; &quot;_-;_-@_-"/>
    <numFmt numFmtId="185" formatCode="_-* #,##0.000_р_._-;\-* #,##0.000_р_._-;_-* &quot;-&quot;??_р_._-;_-@_-"/>
    <numFmt numFmtId="186" formatCode="0.0%"/>
    <numFmt numFmtId="187" formatCode="0.0"/>
    <numFmt numFmtId="188" formatCode="[$€-2]\ ###,000_);[Red]\([$€-2]\ ###,000\)"/>
    <numFmt numFmtId="189" formatCode="_(* #,##0.0_);_(* \(#,##0.0\);_(* &quot;-&quot;??_);_(@_)"/>
    <numFmt numFmtId="190" formatCode="000000"/>
  </numFmts>
  <fonts count="61">
    <font>
      <sz val="10"/>
      <name val="Times New Roman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4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59" applyNumberFormat="1" applyFont="1" applyAlignment="1">
      <alignment horizontal="left" vertical="top" wrapText="1"/>
      <protection/>
    </xf>
    <xf numFmtId="0" fontId="1" fillId="0" borderId="0" xfId="59" applyNumberFormat="1" applyFont="1" applyAlignment="1">
      <alignment horizontal="center" vertical="top" wrapText="1"/>
      <protection/>
    </xf>
    <xf numFmtId="0" fontId="1" fillId="0" borderId="0" xfId="59" applyNumberFormat="1" applyFont="1" applyFill="1" applyAlignment="1">
      <alignment horizontal="center" vertical="top" wrapText="1"/>
      <protection/>
    </xf>
    <xf numFmtId="0" fontId="1" fillId="0" borderId="0" xfId="59" applyNumberFormat="1" applyFont="1" applyAlignment="1">
      <alignment horizontal="left" vertical="top"/>
      <protection/>
    </xf>
    <xf numFmtId="0" fontId="1" fillId="0" borderId="0" xfId="58" applyFont="1" applyAlignment="1">
      <alignment vertical="top"/>
      <protection/>
    </xf>
    <xf numFmtId="0" fontId="1" fillId="0" borderId="0" xfId="59" applyFont="1" applyFill="1" applyAlignment="1">
      <alignment horizontal="centerContinuous" vertical="top" wrapText="1"/>
      <protection/>
    </xf>
    <xf numFmtId="0" fontId="1" fillId="0" borderId="0" xfId="58" applyFont="1" applyFill="1" applyAlignment="1">
      <alignment vertical="top"/>
      <protection/>
    </xf>
    <xf numFmtId="0" fontId="1" fillId="0" borderId="0" xfId="59" applyFont="1" applyFill="1" applyBorder="1" applyAlignment="1">
      <alignment vertical="top" wrapText="1"/>
      <protection/>
    </xf>
    <xf numFmtId="0" fontId="9" fillId="0" borderId="0" xfId="59" applyNumberFormat="1" applyFont="1" applyFill="1" applyBorder="1" applyAlignment="1">
      <alignment horizontal="center" vertical="top" wrapText="1"/>
      <protection/>
    </xf>
    <xf numFmtId="178" fontId="1" fillId="0" borderId="0" xfId="59" applyNumberFormat="1" applyFont="1" applyAlignment="1">
      <alignment horizontal="centerContinuous" vertical="top" wrapText="1"/>
      <protection/>
    </xf>
    <xf numFmtId="0" fontId="1" fillId="0" borderId="0" xfId="59" applyNumberFormat="1" applyFont="1" applyBorder="1" applyAlignment="1">
      <alignment horizontal="center" vertical="top" wrapText="1"/>
      <protection/>
    </xf>
    <xf numFmtId="0" fontId="2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>
      <alignment horizontal="left" vertical="top" wrapText="1"/>
      <protection/>
    </xf>
    <xf numFmtId="0" fontId="8" fillId="0" borderId="0" xfId="59" applyFont="1" applyFill="1" applyBorder="1" applyAlignment="1">
      <alignment horizontal="center" vertical="top" wrapText="1"/>
      <protection/>
    </xf>
    <xf numFmtId="0" fontId="2" fillId="0" borderId="0" xfId="59" applyFont="1" applyBorder="1">
      <alignment/>
      <protection/>
    </xf>
    <xf numFmtId="177" fontId="1" fillId="0" borderId="0" xfId="69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59" applyNumberFormat="1" applyFont="1" applyBorder="1" applyAlignment="1">
      <alignment horizontal="left" vertical="top" wrapText="1"/>
      <protection/>
    </xf>
    <xf numFmtId="0" fontId="9" fillId="0" borderId="0" xfId="59" applyNumberFormat="1" applyFont="1" applyBorder="1" applyAlignment="1">
      <alignment horizontal="center" vertical="top" wrapText="1"/>
      <protection/>
    </xf>
    <xf numFmtId="0" fontId="8" fillId="0" borderId="0" xfId="59" applyFont="1" applyBorder="1" applyAlignment="1">
      <alignment horizontal="left" vertical="top" wrapText="1"/>
      <protection/>
    </xf>
    <xf numFmtId="3" fontId="3" fillId="0" borderId="0" xfId="59" applyNumberFormat="1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>
      <alignment horizontal="center" vertical="top" wrapText="1"/>
      <protection/>
    </xf>
    <xf numFmtId="0" fontId="12" fillId="0" borderId="0" xfId="59" applyFont="1" applyBorder="1" applyAlignment="1">
      <alignment horizontal="left" vertical="top" wrapText="1"/>
      <protection/>
    </xf>
    <xf numFmtId="0" fontId="9" fillId="0" borderId="0" xfId="59" applyNumberFormat="1" applyFont="1" applyBorder="1" applyAlignment="1">
      <alignment horizontal="center" vertical="top" wrapText="1"/>
      <protection/>
    </xf>
    <xf numFmtId="0" fontId="2" fillId="0" borderId="0" xfId="59" applyNumberFormat="1" applyFont="1" applyBorder="1" applyAlignment="1">
      <alignment horizontal="left" vertical="top" wrapText="1"/>
      <protection/>
    </xf>
    <xf numFmtId="3" fontId="3" fillId="0" borderId="0" xfId="59" applyNumberFormat="1" applyFont="1" applyFill="1" applyBorder="1" applyAlignment="1">
      <alignment vertical="top" wrapText="1"/>
      <protection/>
    </xf>
    <xf numFmtId="0" fontId="2" fillId="0" borderId="0" xfId="59" applyFont="1" applyBorder="1" applyAlignment="1">
      <alignment vertical="top" wrapText="1"/>
      <protection/>
    </xf>
    <xf numFmtId="0" fontId="1" fillId="0" borderId="0" xfId="59" applyNumberFormat="1" applyFont="1" applyFill="1" applyBorder="1" applyAlignment="1">
      <alignment horizontal="center" vertical="top" wrapText="1"/>
      <protection/>
    </xf>
    <xf numFmtId="0" fontId="8" fillId="0" borderId="0" xfId="59" applyNumberFormat="1" applyFont="1" applyBorder="1" applyAlignment="1">
      <alignment horizontal="left" vertical="top" wrapText="1"/>
      <protection/>
    </xf>
    <xf numFmtId="0" fontId="3" fillId="0" borderId="0" xfId="59" applyNumberFormat="1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3" fillId="0" borderId="10" xfId="57" applyFont="1" applyFill="1" applyBorder="1" applyAlignment="1">
      <alignment vertical="top" wrapText="1"/>
      <protection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3" fillId="0" borderId="0" xfId="57" applyFont="1" applyFill="1" applyAlignment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57" applyFont="1" applyFill="1" applyAlignment="1">
      <alignment vertical="top" wrapText="1"/>
      <protection/>
    </xf>
    <xf numFmtId="180" fontId="1" fillId="0" borderId="0" xfId="72" applyNumberFormat="1" applyFont="1" applyBorder="1" applyAlignment="1">
      <alignment/>
    </xf>
    <xf numFmtId="0" fontId="1" fillId="0" borderId="0" xfId="57" applyFont="1" applyFill="1" applyAlignment="1">
      <alignment vertical="center" wrapText="1"/>
      <protection/>
    </xf>
    <xf numFmtId="0" fontId="1" fillId="0" borderId="10" xfId="57" applyFont="1" applyFill="1" applyBorder="1" applyAlignment="1">
      <alignment vertical="top" wrapText="1"/>
      <protection/>
    </xf>
    <xf numFmtId="0" fontId="1" fillId="0" borderId="0" xfId="57" applyFont="1" applyFill="1" applyBorder="1" applyAlignment="1">
      <alignment vertical="top" wrapText="1"/>
      <protection/>
    </xf>
    <xf numFmtId="0" fontId="3" fillId="0" borderId="0" xfId="57" applyFont="1" applyFill="1" applyBorder="1" applyAlignment="1">
      <alignment vertical="top" wrapText="1"/>
      <protection/>
    </xf>
    <xf numFmtId="180" fontId="8" fillId="0" borderId="0" xfId="0" applyNumberFormat="1" applyFont="1" applyBorder="1" applyAlignment="1">
      <alignment/>
    </xf>
    <xf numFmtId="0" fontId="3" fillId="0" borderId="12" xfId="57" applyFont="1" applyFill="1" applyBorder="1" applyAlignment="1">
      <alignment vertical="top" wrapText="1"/>
      <protection/>
    </xf>
    <xf numFmtId="0" fontId="2" fillId="0" borderId="12" xfId="0" applyFont="1" applyBorder="1" applyAlignment="1">
      <alignment horizontal="center"/>
    </xf>
    <xf numFmtId="180" fontId="1" fillId="0" borderId="0" xfId="72" applyNumberFormat="1" applyFont="1" applyFill="1" applyBorder="1" applyAlignment="1">
      <alignment/>
    </xf>
    <xf numFmtId="180" fontId="1" fillId="0" borderId="10" xfId="72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58" fillId="0" borderId="0" xfId="55" applyFont="1" applyFill="1" applyAlignment="1">
      <alignment vertical="center" wrapText="1"/>
      <protection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1" fontId="2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60" applyAlignment="1">
      <alignment horizontal="left" vertical="top" wrapText="1"/>
      <protection/>
    </xf>
    <xf numFmtId="0" fontId="8" fillId="0" borderId="10" xfId="59" applyFont="1" applyBorder="1" applyAlignment="1">
      <alignment horizontal="left" vertical="top" wrapText="1"/>
      <protection/>
    </xf>
    <xf numFmtId="0" fontId="16" fillId="0" borderId="0" xfId="0" applyFont="1" applyBorder="1" applyAlignment="1">
      <alignment horizontal="center"/>
    </xf>
    <xf numFmtId="0" fontId="8" fillId="0" borderId="12" xfId="59" applyFont="1" applyBorder="1" applyAlignment="1">
      <alignment horizontal="left" vertical="top" wrapText="1"/>
      <protection/>
    </xf>
    <xf numFmtId="3" fontId="3" fillId="0" borderId="12" xfId="59" applyNumberFormat="1" applyFont="1" applyFill="1" applyBorder="1" applyAlignment="1">
      <alignment horizontal="right" vertical="top" wrapText="1"/>
      <protection/>
    </xf>
    <xf numFmtId="0" fontId="1" fillId="0" borderId="10" xfId="59" applyNumberFormat="1" applyFont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0" fontId="2" fillId="0" borderId="10" xfId="59" applyNumberFormat="1" applyFont="1" applyBorder="1" applyAlignment="1">
      <alignment horizontal="left" vertical="top" wrapText="1"/>
      <protection/>
    </xf>
    <xf numFmtId="0" fontId="1" fillId="0" borderId="12" xfId="59" applyNumberFormat="1" applyFont="1" applyBorder="1" applyAlignment="1">
      <alignment horizontal="left" vertical="top" wrapText="1"/>
      <protection/>
    </xf>
    <xf numFmtId="0" fontId="1" fillId="0" borderId="12" xfId="59" applyFill="1" applyBorder="1" applyAlignment="1">
      <alignment vertical="top"/>
      <protection/>
    </xf>
    <xf numFmtId="180" fontId="1" fillId="0" borderId="0" xfId="59" applyNumberFormat="1" applyFill="1" applyAlignment="1">
      <alignment vertical="top"/>
      <protection/>
    </xf>
    <xf numFmtId="0" fontId="3" fillId="0" borderId="0" xfId="57" applyFont="1">
      <alignment/>
      <protection/>
    </xf>
    <xf numFmtId="0" fontId="1" fillId="0" borderId="0" xfId="57" applyFont="1" applyAlignment="1">
      <alignment wrapText="1"/>
      <protection/>
    </xf>
    <xf numFmtId="0" fontId="1" fillId="0" borderId="0" xfId="57" applyFont="1">
      <alignment/>
      <protection/>
    </xf>
    <xf numFmtId="0" fontId="1" fillId="0" borderId="0" xfId="54" applyFont="1">
      <alignment/>
      <protection/>
    </xf>
    <xf numFmtId="0" fontId="1" fillId="0" borderId="0" xfId="57" applyFont="1" applyBorder="1" applyAlignment="1">
      <alignment wrapText="1"/>
      <protection/>
    </xf>
    <xf numFmtId="0" fontId="1" fillId="0" borderId="0" xfId="57" applyFont="1" applyBorder="1">
      <alignment/>
      <protection/>
    </xf>
    <xf numFmtId="0" fontId="20" fillId="0" borderId="0" xfId="57" applyFont="1" applyBorder="1" applyAlignment="1">
      <alignment horizontal="right" wrapText="1"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7" applyFont="1" applyBorder="1" applyAlignment="1">
      <alignment horizontal="left" wrapText="1"/>
      <protection/>
    </xf>
    <xf numFmtId="0" fontId="1" fillId="0" borderId="10" xfId="54" applyFont="1" applyBorder="1">
      <alignment/>
      <protection/>
    </xf>
    <xf numFmtId="0" fontId="8" fillId="0" borderId="10" xfId="0" applyFont="1" applyBorder="1" applyAlignment="1">
      <alignment horizontal="right"/>
    </xf>
    <xf numFmtId="0" fontId="22" fillId="0" borderId="0" xfId="57" applyFont="1" applyBorder="1" applyAlignment="1">
      <alignment vertical="top" wrapText="1"/>
      <protection/>
    </xf>
    <xf numFmtId="0" fontId="20" fillId="0" borderId="0" xfId="57" applyFont="1" applyAlignment="1">
      <alignment wrapText="1"/>
      <protection/>
    </xf>
    <xf numFmtId="0" fontId="1" fillId="0" borderId="0" xfId="57" applyFont="1" applyBorder="1" applyAlignment="1">
      <alignment vertical="top" wrapText="1"/>
      <protection/>
    </xf>
    <xf numFmtId="0" fontId="20" fillId="0" borderId="0" xfId="57" applyFont="1" applyAlignment="1">
      <alignment horizontal="center" wrapText="1"/>
      <protection/>
    </xf>
    <xf numFmtId="180" fontId="1" fillId="0" borderId="0" xfId="75" applyNumberFormat="1" applyFont="1" applyAlignment="1">
      <alignment/>
    </xf>
    <xf numFmtId="0" fontId="20" fillId="0" borderId="0" xfId="57" applyFont="1" applyBorder="1" applyAlignment="1">
      <alignment horizontal="center" wrapText="1"/>
      <protection/>
    </xf>
    <xf numFmtId="180" fontId="1" fillId="0" borderId="0" xfId="75" applyNumberFormat="1" applyFont="1" applyBorder="1" applyAlignment="1">
      <alignment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wrapText="1"/>
      <protection/>
    </xf>
    <xf numFmtId="0" fontId="3" fillId="0" borderId="0" xfId="57" applyFont="1" applyBorder="1" applyAlignment="1">
      <alignment vertical="top" wrapText="1"/>
      <protection/>
    </xf>
    <xf numFmtId="0" fontId="3" fillId="0" borderId="0" xfId="57" applyFont="1" applyAlignment="1">
      <alignment horizontal="center" wrapText="1"/>
      <protection/>
    </xf>
    <xf numFmtId="180" fontId="3" fillId="0" borderId="0" xfId="75" applyNumberFormat="1" applyFont="1" applyAlignment="1">
      <alignment/>
    </xf>
    <xf numFmtId="0" fontId="1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wrapText="1"/>
      <protection/>
    </xf>
    <xf numFmtId="180" fontId="1" fillId="0" borderId="0" xfId="75" applyNumberFormat="1" applyFont="1" applyFill="1" applyAlignment="1">
      <alignment/>
    </xf>
    <xf numFmtId="0" fontId="1" fillId="0" borderId="10" xfId="57" applyFont="1" applyFill="1" applyBorder="1" applyAlignment="1">
      <alignment wrapText="1"/>
      <protection/>
    </xf>
    <xf numFmtId="0" fontId="1" fillId="0" borderId="0" xfId="57" applyFont="1" applyFill="1" applyAlignment="1">
      <alignment wrapText="1"/>
      <protection/>
    </xf>
    <xf numFmtId="180" fontId="3" fillId="0" borderId="0" xfId="75" applyNumberFormat="1" applyFont="1" applyFill="1" applyAlignment="1">
      <alignment/>
    </xf>
    <xf numFmtId="0" fontId="3" fillId="0" borderId="12" xfId="57" applyFont="1" applyBorder="1" applyAlignment="1">
      <alignment vertical="top" wrapText="1"/>
      <protection/>
    </xf>
    <xf numFmtId="0" fontId="1" fillId="0" borderId="12" xfId="57" applyFont="1" applyBorder="1" applyAlignment="1">
      <alignment wrapText="1"/>
      <protection/>
    </xf>
    <xf numFmtId="0" fontId="1" fillId="0" borderId="12" xfId="57" applyFont="1" applyFill="1" applyBorder="1" applyAlignment="1">
      <alignment wrapText="1"/>
      <protection/>
    </xf>
    <xf numFmtId="10" fontId="1" fillId="0" borderId="0" xfId="54" applyNumberFormat="1" applyFont="1" applyAlignment="1">
      <alignment wrapText="1"/>
      <protection/>
    </xf>
    <xf numFmtId="49" fontId="1" fillId="0" borderId="0" xfId="57" applyNumberFormat="1" applyFont="1" applyBorder="1" applyAlignment="1">
      <alignment wrapText="1"/>
      <protection/>
    </xf>
    <xf numFmtId="0" fontId="1" fillId="0" borderId="10" xfId="57" applyFont="1" applyBorder="1">
      <alignment/>
      <protection/>
    </xf>
    <xf numFmtId="180" fontId="3" fillId="0" borderId="0" xfId="57" applyNumberFormat="1" applyFont="1" applyBorder="1">
      <alignment/>
      <protection/>
    </xf>
    <xf numFmtId="180" fontId="3" fillId="0" borderId="0" xfId="57" applyNumberFormat="1" applyFont="1">
      <alignment/>
      <protection/>
    </xf>
    <xf numFmtId="0" fontId="1" fillId="0" borderId="12" xfId="57" applyFont="1" applyBorder="1">
      <alignment/>
      <protection/>
    </xf>
    <xf numFmtId="183" fontId="3" fillId="0" borderId="0" xfId="57" applyNumberFormat="1" applyFont="1">
      <alignment/>
      <protection/>
    </xf>
    <xf numFmtId="177" fontId="1" fillId="0" borderId="0" xfId="69" applyNumberFormat="1" applyFont="1" applyAlignment="1">
      <alignment/>
    </xf>
    <xf numFmtId="177" fontId="1" fillId="0" borderId="0" xfId="57" applyNumberFormat="1" applyFont="1">
      <alignment/>
      <protection/>
    </xf>
    <xf numFmtId="0" fontId="1" fillId="0" borderId="0" xfId="59" applyFont="1" applyFill="1" applyAlignment="1">
      <alignment horizontal="center" vertical="top" wrapText="1"/>
      <protection/>
    </xf>
    <xf numFmtId="0" fontId="1" fillId="0" borderId="0" xfId="57" applyFont="1" applyAlignment="1">
      <alignment/>
      <protection/>
    </xf>
    <xf numFmtId="0" fontId="1" fillId="0" borderId="10" xfId="57" applyFont="1" applyBorder="1" applyAlignment="1">
      <alignment horizontal="center" wrapText="1"/>
      <protection/>
    </xf>
    <xf numFmtId="180" fontId="1" fillId="0" borderId="10" xfId="75" applyNumberFormat="1" applyFont="1" applyBorder="1" applyAlignment="1">
      <alignment/>
    </xf>
    <xf numFmtId="0" fontId="1" fillId="0" borderId="0" xfId="57" applyFont="1" applyAlignment="1">
      <alignment horizontal="right"/>
      <protection/>
    </xf>
    <xf numFmtId="0" fontId="2" fillId="0" borderId="0" xfId="59" applyFont="1" applyFill="1" applyAlignment="1">
      <alignment horizontal="right" vertical="top" wrapText="1"/>
      <protection/>
    </xf>
    <xf numFmtId="178" fontId="59" fillId="0" borderId="0" xfId="59" applyNumberFormat="1" applyFont="1" applyFill="1" applyAlignment="1">
      <alignment horizontal="centerContinuous" vertical="top" wrapText="1"/>
      <protection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59" applyFont="1" applyFill="1" applyBorder="1" applyAlignment="1">
      <alignment horizontal="center" vertical="top" wrapText="1"/>
      <protection/>
    </xf>
    <xf numFmtId="180" fontId="3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59" applyFont="1" applyFill="1" applyBorder="1" applyAlignment="1">
      <alignment vertical="top"/>
      <protection/>
    </xf>
    <xf numFmtId="180" fontId="1" fillId="0" borderId="0" xfId="59" applyNumberFormat="1" applyFont="1" applyFill="1" applyAlignment="1">
      <alignment vertical="top"/>
      <protection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180" fontId="3" fillId="0" borderId="0" xfId="75" applyNumberFormat="1" applyFont="1" applyBorder="1" applyAlignment="1">
      <alignment/>
    </xf>
    <xf numFmtId="0" fontId="60" fillId="0" borderId="0" xfId="59" applyFont="1" applyFill="1" applyAlignment="1">
      <alignment horizontal="left" vertical="top" wrapText="1"/>
      <protection/>
    </xf>
    <xf numFmtId="0" fontId="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horizontal="center" wrapText="1"/>
      <protection/>
    </xf>
    <xf numFmtId="180" fontId="3" fillId="0" borderId="10" xfId="75" applyNumberFormat="1" applyFont="1" applyBorder="1" applyAlignment="1">
      <alignment/>
    </xf>
    <xf numFmtId="0" fontId="3" fillId="0" borderId="0" xfId="57" applyFont="1" applyBorder="1" applyAlignment="1">
      <alignment horizontal="center" wrapText="1"/>
      <protection/>
    </xf>
    <xf numFmtId="0" fontId="10" fillId="0" borderId="0" xfId="57" applyFont="1" applyBorder="1" applyAlignment="1">
      <alignment horizontal="left" wrapText="1"/>
      <protection/>
    </xf>
    <xf numFmtId="3" fontId="59" fillId="0" borderId="0" xfId="59" applyNumberFormat="1" applyFont="1" applyFill="1" applyAlignment="1">
      <alignment horizontal="left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_Alfa Bank_ FS_2008_rus_1" xfId="57"/>
    <cellStyle name="Обычный_God_Формы фин.отчетности_BWU_09_11_03" xfId="58"/>
    <cellStyle name="Обычный_Godovoy 2004new" xfId="59"/>
    <cellStyle name="Обычный_форма1234(01-04-12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10" xfId="71"/>
    <cellStyle name="Финансовый 2" xfId="72"/>
    <cellStyle name="Финансовый 2 4" xfId="73"/>
    <cellStyle name="Финансовый 20" xfId="74"/>
    <cellStyle name="Финансовый_Alfa Bank_ FS_2008_rus_1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0</xdr:row>
      <xdr:rowOff>0</xdr:rowOff>
    </xdr:from>
    <xdr:to>
      <xdr:col>1</xdr:col>
      <xdr:colOff>2752725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4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2752725</xdr:colOff>
      <xdr:row>0</xdr:row>
      <xdr:rowOff>0</xdr:rowOff>
    </xdr:from>
    <xdr:to>
      <xdr:col>1</xdr:col>
      <xdr:colOff>2752725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94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2238375</xdr:colOff>
      <xdr:row>6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238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2333625</xdr:colOff>
      <xdr:row>4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333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B1:F68"/>
  <sheetViews>
    <sheetView zoomScaleSheetLayoutView="70" zoomScalePageLayoutView="0" workbookViewId="0" topLeftCell="A34">
      <selection activeCell="G38" sqref="G38"/>
    </sheetView>
  </sheetViews>
  <sheetFormatPr defaultColWidth="9.00390625" defaultRowHeight="12.75"/>
  <cols>
    <col min="1" max="1" width="2.50390625" style="2" customWidth="1"/>
    <col min="2" max="2" width="67.00390625" style="1" customWidth="1"/>
    <col min="3" max="3" width="6.625" style="1" bestFit="1" customWidth="1"/>
    <col min="4" max="4" width="21.875" style="3" bestFit="1" customWidth="1"/>
    <col min="5" max="5" width="15.875" style="3" customWidth="1"/>
    <col min="6" max="16384" width="9.375" style="2" customWidth="1"/>
  </cols>
  <sheetData>
    <row r="1" spans="2:5" ht="12.75">
      <c r="B1" s="121">
        <v>41820</v>
      </c>
      <c r="C1" s="10"/>
      <c r="E1" s="120" t="s">
        <v>5</v>
      </c>
    </row>
    <row r="2" ht="6.75" customHeight="1"/>
    <row r="3" ht="9" customHeight="1"/>
    <row r="4" ht="15" customHeight="1"/>
    <row r="5" ht="15.75" customHeight="1"/>
    <row r="6" ht="15.75" customHeight="1"/>
    <row r="7" spans="2:5" ht="23.25" customHeight="1">
      <c r="B7" s="34" t="s">
        <v>10</v>
      </c>
      <c r="C7" s="34"/>
      <c r="D7" s="6"/>
      <c r="E7" s="6"/>
    </row>
    <row r="8" spans="2:5" ht="15.75">
      <c r="B8" s="34" t="s">
        <v>81</v>
      </c>
      <c r="C8" s="34"/>
      <c r="D8" s="115"/>
      <c r="E8" s="6"/>
    </row>
    <row r="9" spans="2:5" ht="12.75">
      <c r="B9" s="37" t="s">
        <v>11</v>
      </c>
      <c r="C9" s="65" t="s">
        <v>12</v>
      </c>
      <c r="D9" s="122" t="s">
        <v>82</v>
      </c>
      <c r="E9" s="38" t="s">
        <v>13</v>
      </c>
    </row>
    <row r="10" spans="2:5" ht="12.75">
      <c r="B10" s="39"/>
      <c r="C10" s="40"/>
      <c r="D10" s="123" t="s">
        <v>14</v>
      </c>
      <c r="E10" s="41" t="s">
        <v>15</v>
      </c>
    </row>
    <row r="11" spans="2:5" s="11" customFormat="1" ht="12.75">
      <c r="B11" s="13" t="s">
        <v>1</v>
      </c>
      <c r="C11" s="13"/>
      <c r="D11" s="124"/>
      <c r="E11" s="14"/>
    </row>
    <row r="12" spans="2:6" s="11" customFormat="1" ht="12.75">
      <c r="B12" s="45" t="s">
        <v>16</v>
      </c>
      <c r="C12" s="45"/>
      <c r="D12" s="89">
        <v>3078063</v>
      </c>
      <c r="E12" s="89">
        <v>10033899</v>
      </c>
      <c r="F12" s="18"/>
    </row>
    <row r="13" spans="2:6" s="11" customFormat="1" ht="12.75">
      <c r="B13" s="45" t="s">
        <v>17</v>
      </c>
      <c r="C13" s="45"/>
      <c r="D13" s="89">
        <v>610433</v>
      </c>
      <c r="E13" s="89">
        <v>311364</v>
      </c>
      <c r="F13" s="18"/>
    </row>
    <row r="14" spans="2:6" s="11" customFormat="1" ht="25.5">
      <c r="B14" s="47" t="s">
        <v>18</v>
      </c>
      <c r="C14" s="47"/>
      <c r="D14" s="89">
        <v>0</v>
      </c>
      <c r="E14" s="89">
        <v>100790</v>
      </c>
      <c r="F14" s="18"/>
    </row>
    <row r="15" spans="2:6" s="11" customFormat="1" ht="16.5" customHeight="1">
      <c r="B15" s="45" t="s">
        <v>19</v>
      </c>
      <c r="C15" s="45"/>
      <c r="D15" s="89">
        <v>6600203</v>
      </c>
      <c r="E15" s="89">
        <v>4770132</v>
      </c>
      <c r="F15" s="18"/>
    </row>
    <row r="16" spans="2:6" s="11" customFormat="1" ht="12.75">
      <c r="B16" s="45" t="s">
        <v>20</v>
      </c>
      <c r="C16" s="45"/>
      <c r="D16" s="89">
        <v>0</v>
      </c>
      <c r="E16" s="89">
        <v>0</v>
      </c>
      <c r="F16" s="18"/>
    </row>
    <row r="17" spans="2:6" s="20" customFormat="1" ht="12.75">
      <c r="B17" s="45" t="s">
        <v>21</v>
      </c>
      <c r="C17" s="45"/>
      <c r="D17" s="89">
        <v>62008658</v>
      </c>
      <c r="E17" s="89">
        <v>30162867</v>
      </c>
      <c r="F17" s="18"/>
    </row>
    <row r="18" spans="2:6" s="11" customFormat="1" ht="12.75">
      <c r="B18" s="45" t="s">
        <v>22</v>
      </c>
      <c r="C18" s="45"/>
      <c r="D18" s="89">
        <v>0</v>
      </c>
      <c r="E18" s="89"/>
      <c r="F18" s="18"/>
    </row>
    <row r="19" spans="2:6" s="11" customFormat="1" ht="12.75">
      <c r="B19" s="45" t="s">
        <v>23</v>
      </c>
      <c r="C19" s="45"/>
      <c r="D19" s="89">
        <v>0</v>
      </c>
      <c r="E19" s="89"/>
      <c r="F19" s="9"/>
    </row>
    <row r="20" spans="2:6" s="11" customFormat="1" ht="12.75">
      <c r="B20" s="45" t="s">
        <v>24</v>
      </c>
      <c r="C20" s="45"/>
      <c r="D20" s="89">
        <v>1636557</v>
      </c>
      <c r="E20" s="89">
        <v>1288730</v>
      </c>
      <c r="F20" s="18"/>
    </row>
    <row r="21" spans="2:6" s="11" customFormat="1" ht="12.75">
      <c r="B21" s="45" t="s">
        <v>25</v>
      </c>
      <c r="C21" s="45"/>
      <c r="D21" s="89">
        <v>187167</v>
      </c>
      <c r="E21" s="89">
        <v>187167</v>
      </c>
      <c r="F21" s="18"/>
    </row>
    <row r="22" spans="2:6" s="11" customFormat="1" ht="12.75">
      <c r="B22" s="45" t="s">
        <v>26</v>
      </c>
      <c r="C22" s="45"/>
      <c r="D22" s="89">
        <v>91535</v>
      </c>
      <c r="E22" s="89">
        <v>54672</v>
      </c>
      <c r="F22" s="18"/>
    </row>
    <row r="23" spans="2:6" s="11" customFormat="1" ht="12.75">
      <c r="B23" s="45" t="s">
        <v>27</v>
      </c>
      <c r="C23" s="45"/>
      <c r="D23" s="89">
        <v>1655542</v>
      </c>
      <c r="E23" s="89">
        <v>1426378</v>
      </c>
      <c r="F23" s="18"/>
    </row>
    <row r="24" spans="2:6" s="11" customFormat="1" ht="12.75">
      <c r="B24" s="48" t="s">
        <v>28</v>
      </c>
      <c r="C24" s="48"/>
      <c r="D24" s="118">
        <v>183465</v>
      </c>
      <c r="E24" s="118">
        <v>292093</v>
      </c>
      <c r="F24" s="18"/>
    </row>
    <row r="25" spans="2:6" s="11" customFormat="1" ht="6.75" customHeight="1">
      <c r="B25" s="49"/>
      <c r="C25" s="49"/>
      <c r="D25" s="17"/>
      <c r="E25" s="17"/>
      <c r="F25" s="18"/>
    </row>
    <row r="26" spans="2:6" s="11" customFormat="1" ht="12.75">
      <c r="B26" s="21" t="s">
        <v>29</v>
      </c>
      <c r="C26" s="21"/>
      <c r="D26" s="22">
        <v>76051623</v>
      </c>
      <c r="E26" s="22">
        <f>SUM(E12:E24)</f>
        <v>48628092</v>
      </c>
      <c r="F26" s="18"/>
    </row>
    <row r="27" spans="2:6" s="11" customFormat="1" ht="7.5" customHeight="1" thickBot="1">
      <c r="B27" s="66"/>
      <c r="C27" s="66"/>
      <c r="D27" s="67"/>
      <c r="E27" s="67"/>
      <c r="F27" s="18"/>
    </row>
    <row r="28" spans="2:6" s="11" customFormat="1" ht="12.75">
      <c r="B28" s="12"/>
      <c r="C28" s="12"/>
      <c r="D28" s="23"/>
      <c r="E28" s="23"/>
      <c r="F28" s="18"/>
    </row>
    <row r="29" spans="2:6" s="11" customFormat="1" ht="12.75">
      <c r="B29" s="50" t="s">
        <v>2</v>
      </c>
      <c r="C29" s="13"/>
      <c r="D29" s="124"/>
      <c r="E29" s="14"/>
      <c r="F29" s="18"/>
    </row>
    <row r="30" spans="2:6" s="11" customFormat="1" ht="12.75">
      <c r="B30" s="45" t="s">
        <v>49</v>
      </c>
      <c r="C30" s="13"/>
      <c r="D30" s="89">
        <v>609750</v>
      </c>
      <c r="E30" s="46">
        <v>312605</v>
      </c>
      <c r="F30" s="18"/>
    </row>
    <row r="31" spans="2:6" s="11" customFormat="1" ht="12.75">
      <c r="B31" s="45" t="s">
        <v>30</v>
      </c>
      <c r="C31" s="19"/>
      <c r="D31" s="89">
        <v>61349087</v>
      </c>
      <c r="E31" s="46">
        <v>39389289</v>
      </c>
      <c r="F31" s="18"/>
    </row>
    <row r="32" spans="2:6" s="11" customFormat="1" ht="12.75">
      <c r="B32" s="45" t="s">
        <v>31</v>
      </c>
      <c r="C32" s="19"/>
      <c r="D32" s="89">
        <v>1504003</v>
      </c>
      <c r="E32" s="46">
        <v>2519002</v>
      </c>
      <c r="F32" s="18"/>
    </row>
    <row r="33" spans="2:6" s="11" customFormat="1" ht="12.75">
      <c r="B33" s="45" t="s">
        <v>32</v>
      </c>
      <c r="C33" s="15"/>
      <c r="D33" s="89">
        <v>0</v>
      </c>
      <c r="E33" s="54"/>
      <c r="F33" s="18"/>
    </row>
    <row r="34" spans="2:6" s="25" customFormat="1" ht="12.75">
      <c r="B34" s="45" t="s">
        <v>33</v>
      </c>
      <c r="C34" s="24"/>
      <c r="D34" s="89">
        <v>0</v>
      </c>
      <c r="E34" s="46">
        <v>0</v>
      </c>
      <c r="F34" s="18"/>
    </row>
    <row r="35" spans="2:6" s="11" customFormat="1" ht="13.5" customHeight="1">
      <c r="B35" s="45" t="s">
        <v>34</v>
      </c>
      <c r="C35" s="19"/>
      <c r="D35" s="89">
        <v>495980</v>
      </c>
      <c r="E35" s="46">
        <v>60066</v>
      </c>
      <c r="F35" s="18"/>
    </row>
    <row r="36" spans="2:6" s="11" customFormat="1" ht="12.75">
      <c r="B36" s="48" t="s">
        <v>0</v>
      </c>
      <c r="C36" s="68"/>
      <c r="D36" s="118">
        <v>193118</v>
      </c>
      <c r="E36" s="55">
        <v>143640</v>
      </c>
      <c r="F36" s="18"/>
    </row>
    <row r="37" spans="2:6" s="11" customFormat="1" ht="9" customHeight="1">
      <c r="B37" s="49"/>
      <c r="C37" s="19"/>
      <c r="D37" s="16"/>
      <c r="E37" s="54"/>
      <c r="F37" s="18"/>
    </row>
    <row r="38" spans="2:6" s="11" customFormat="1" ht="12.75">
      <c r="B38" s="21" t="s">
        <v>3</v>
      </c>
      <c r="C38" s="21"/>
      <c r="D38" s="27">
        <v>64151938</v>
      </c>
      <c r="E38" s="27">
        <f>SUM(E30:E36)</f>
        <v>42424602</v>
      </c>
      <c r="F38" s="18"/>
    </row>
    <row r="39" spans="2:6" s="11" customFormat="1" ht="9" customHeight="1">
      <c r="B39" s="64"/>
      <c r="C39" s="64"/>
      <c r="D39" s="69"/>
      <c r="E39" s="69"/>
      <c r="F39" s="18"/>
    </row>
    <row r="40" spans="2:6" s="11" customFormat="1" ht="6.75" customHeight="1">
      <c r="B40" s="28"/>
      <c r="C40" s="28"/>
      <c r="D40" s="29"/>
      <c r="E40" s="29"/>
      <c r="F40" s="18"/>
    </row>
    <row r="41" spans="2:6" s="11" customFormat="1" ht="12.75">
      <c r="B41" s="42" t="s">
        <v>4</v>
      </c>
      <c r="C41" s="30"/>
      <c r="D41" s="89"/>
      <c r="E41" s="31"/>
      <c r="F41" s="18"/>
    </row>
    <row r="42" spans="2:6" s="11" customFormat="1" ht="12.75">
      <c r="B42" s="45" t="s">
        <v>35</v>
      </c>
      <c r="C42" s="26"/>
      <c r="D42" s="89">
        <v>11066087</v>
      </c>
      <c r="E42" s="89">
        <f>SUM(E43:E45)</f>
        <v>5466087</v>
      </c>
      <c r="F42" s="18"/>
    </row>
    <row r="43" spans="2:6" s="11" customFormat="1" ht="12.75">
      <c r="B43" s="45" t="s">
        <v>86</v>
      </c>
      <c r="C43" s="26"/>
      <c r="D43" s="89">
        <v>11066077</v>
      </c>
      <c r="E43" s="89">
        <v>5466077</v>
      </c>
      <c r="F43" s="18"/>
    </row>
    <row r="44" spans="2:6" s="11" customFormat="1" ht="12.75">
      <c r="B44" s="45" t="s">
        <v>87</v>
      </c>
      <c r="C44" s="26"/>
      <c r="D44" s="89">
        <v>600010</v>
      </c>
      <c r="E44" s="89">
        <v>600010</v>
      </c>
      <c r="F44" s="18"/>
    </row>
    <row r="45" spans="2:6" s="11" customFormat="1" ht="12.75">
      <c r="B45" s="45" t="s">
        <v>88</v>
      </c>
      <c r="C45" s="26"/>
      <c r="D45" s="89">
        <v>-600000</v>
      </c>
      <c r="E45" s="89">
        <v>-600000</v>
      </c>
      <c r="F45" s="18"/>
    </row>
    <row r="46" spans="2:6" s="11" customFormat="1" ht="25.5">
      <c r="B46" s="58" t="s">
        <v>36</v>
      </c>
      <c r="C46" s="26"/>
      <c r="D46" s="89">
        <v>-93085</v>
      </c>
      <c r="E46" s="89">
        <v>-120377</v>
      </c>
      <c r="F46" s="18"/>
    </row>
    <row r="47" spans="2:6" s="11" customFormat="1" ht="12.75">
      <c r="B47" s="49" t="s">
        <v>37</v>
      </c>
      <c r="C47" s="26"/>
      <c r="D47" s="89">
        <v>1146125</v>
      </c>
      <c r="E47" s="89">
        <v>1146125</v>
      </c>
      <c r="F47" s="18"/>
    </row>
    <row r="48" spans="2:6" s="11" customFormat="1" ht="12.75">
      <c r="B48" s="48" t="s">
        <v>38</v>
      </c>
      <c r="C48" s="70"/>
      <c r="D48" s="118">
        <v>-219442</v>
      </c>
      <c r="E48" s="118">
        <v>-288345</v>
      </c>
      <c r="F48" s="18"/>
    </row>
    <row r="49" spans="2:6" s="11" customFormat="1" ht="8.25" customHeight="1">
      <c r="B49" s="49"/>
      <c r="C49" s="26"/>
      <c r="D49" s="17"/>
      <c r="E49" s="17"/>
      <c r="F49" s="18"/>
    </row>
    <row r="50" spans="2:6" s="11" customFormat="1" ht="12.75">
      <c r="B50" s="50" t="s">
        <v>39</v>
      </c>
      <c r="C50" s="21"/>
      <c r="D50" s="125">
        <v>11899685</v>
      </c>
      <c r="E50" s="51">
        <f>SUM(E43:E48)</f>
        <v>6203490</v>
      </c>
      <c r="F50" s="18"/>
    </row>
    <row r="51" spans="2:6" s="11" customFormat="1" ht="7.5" customHeight="1" thickBot="1">
      <c r="B51" s="52"/>
      <c r="C51" s="53"/>
      <c r="D51" s="126"/>
      <c r="E51" s="57"/>
      <c r="F51" s="18"/>
    </row>
    <row r="52" spans="2:6" s="11" customFormat="1" ht="8.25" customHeight="1">
      <c r="B52" s="50"/>
      <c r="C52" s="35"/>
      <c r="D52" s="127"/>
      <c r="E52" s="36"/>
      <c r="F52" s="18"/>
    </row>
    <row r="53" spans="2:6" s="11" customFormat="1" ht="12.75">
      <c r="B53" s="50" t="s">
        <v>40</v>
      </c>
      <c r="C53" s="21"/>
      <c r="D53" s="22">
        <v>76051623</v>
      </c>
      <c r="E53" s="22">
        <f>SUM(E38,E50)</f>
        <v>48628092</v>
      </c>
      <c r="F53" s="18"/>
    </row>
    <row r="54" spans="2:6" ht="9" customHeight="1" thickBot="1">
      <c r="B54" s="71"/>
      <c r="C54" s="71"/>
      <c r="D54" s="128"/>
      <c r="E54" s="72"/>
      <c r="F54"/>
    </row>
    <row r="55" spans="2:5" ht="12.75">
      <c r="B55" s="4"/>
      <c r="C55" s="4"/>
      <c r="D55" s="129">
        <v>0</v>
      </c>
      <c r="E55" s="73">
        <f>E53-E26</f>
        <v>0</v>
      </c>
    </row>
    <row r="56" spans="2:5" ht="12.75">
      <c r="B56" s="44" t="s">
        <v>41</v>
      </c>
      <c r="C56" s="43"/>
      <c r="D56" s="130">
        <v>11063702</v>
      </c>
      <c r="E56" s="59">
        <v>5463702</v>
      </c>
    </row>
    <row r="57" spans="2:5" ht="12.75">
      <c r="B57" s="44" t="s">
        <v>42</v>
      </c>
      <c r="C57" s="43"/>
      <c r="D57" s="130">
        <v>10</v>
      </c>
      <c r="E57" s="59">
        <v>10</v>
      </c>
    </row>
    <row r="58" spans="2:5" ht="12.75">
      <c r="B58" s="44" t="s">
        <v>43</v>
      </c>
      <c r="C58" s="43"/>
      <c r="D58" s="130">
        <v>11652002</v>
      </c>
      <c r="E58" s="59">
        <v>6045832</v>
      </c>
    </row>
    <row r="59" spans="2:5" ht="12.75">
      <c r="B59" s="44" t="s">
        <v>44</v>
      </c>
      <c r="C59" s="43"/>
      <c r="D59" s="131">
        <v>1.0531738833891224</v>
      </c>
      <c r="E59" s="60">
        <v>1.107</v>
      </c>
    </row>
    <row r="60" spans="2:5" ht="13.5" thickBot="1">
      <c r="B60" s="57" t="s">
        <v>45</v>
      </c>
      <c r="C60" s="53"/>
      <c r="D60" s="132">
        <v>1</v>
      </c>
      <c r="E60" s="61">
        <v>1</v>
      </c>
    </row>
    <row r="61" spans="2:5" ht="12.75">
      <c r="B61" s="4"/>
      <c r="C61" s="4"/>
      <c r="D61" s="141">
        <f>D53-D26</f>
        <v>0</v>
      </c>
      <c r="E61" s="8"/>
    </row>
    <row r="62" spans="2:5" ht="12.75">
      <c r="B62" s="4"/>
      <c r="C62" s="4"/>
      <c r="D62" s="135"/>
      <c r="E62" s="8"/>
    </row>
    <row r="63" spans="2:5" s="5" customFormat="1" ht="12.75">
      <c r="B63" s="44" t="s">
        <v>46</v>
      </c>
      <c r="C63" s="43"/>
      <c r="D63" s="36" t="s">
        <v>79</v>
      </c>
      <c r="E63" s="7"/>
    </row>
    <row r="64" spans="2:5" s="5" customFormat="1" ht="12.75">
      <c r="B64" s="56" t="s">
        <v>80</v>
      </c>
      <c r="C64" s="62"/>
      <c r="D64" s="56" t="s">
        <v>83</v>
      </c>
      <c r="E64" s="7"/>
    </row>
    <row r="65" spans="2:5" s="5" customFormat="1" ht="12.75">
      <c r="B65" s="56" t="s">
        <v>9</v>
      </c>
      <c r="C65" s="62"/>
      <c r="D65" s="56" t="s">
        <v>84</v>
      </c>
      <c r="E65" s="7"/>
    </row>
    <row r="66" spans="2:5" s="5" customFormat="1" ht="12.75">
      <c r="B66" s="33"/>
      <c r="C66" s="32"/>
      <c r="D66" s="133"/>
      <c r="E66" s="7"/>
    </row>
    <row r="67" spans="2:5" s="5" customFormat="1" ht="12.75">
      <c r="B67" s="33"/>
      <c r="C67" s="32"/>
      <c r="D67" s="133"/>
      <c r="E67" s="7"/>
    </row>
    <row r="68" spans="2:5" s="5" customFormat="1" ht="12.75">
      <c r="B68" s="63" t="s">
        <v>48</v>
      </c>
      <c r="C68" s="32"/>
      <c r="D68" s="133"/>
      <c r="E68" s="7"/>
    </row>
  </sheetData>
  <sheetProtection selectLockedCells="1" selectUn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1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3.00390625" style="76" customWidth="1"/>
    <col min="2" max="2" width="63.00390625" style="75" customWidth="1"/>
    <col min="3" max="3" width="6.875" style="76" customWidth="1"/>
    <col min="4" max="5" width="20.875" style="76" customWidth="1"/>
    <col min="6" max="16384" width="9.375" style="77" customWidth="1"/>
  </cols>
  <sheetData>
    <row r="1" spans="1:5" ht="12.75">
      <c r="A1" s="74"/>
      <c r="E1" s="119" t="s">
        <v>78</v>
      </c>
    </row>
    <row r="2" spans="1:2" ht="12.75">
      <c r="A2" s="74"/>
      <c r="B2" s="116"/>
    </row>
    <row r="3" spans="2:5" ht="12.75">
      <c r="B3" s="78"/>
      <c r="C3" s="79"/>
      <c r="D3" s="79"/>
      <c r="E3" s="79"/>
    </row>
    <row r="4" spans="2:5" ht="12.75">
      <c r="B4" s="78"/>
      <c r="C4" s="79"/>
      <c r="D4" s="79"/>
      <c r="E4" s="79"/>
    </row>
    <row r="5" spans="2:5" ht="15" customHeight="1">
      <c r="B5" s="80"/>
      <c r="C5" s="81"/>
      <c r="D5" s="38"/>
      <c r="E5" s="38"/>
    </row>
    <row r="6" spans="2:5" ht="15.75">
      <c r="B6" s="140" t="s">
        <v>50</v>
      </c>
      <c r="C6" s="140"/>
      <c r="D6" s="140"/>
      <c r="E6" s="140"/>
    </row>
    <row r="7" spans="2:5" ht="15.75">
      <c r="B7" s="140" t="s">
        <v>85</v>
      </c>
      <c r="C7" s="140"/>
      <c r="D7" s="140"/>
      <c r="E7" s="140"/>
    </row>
    <row r="8" spans="2:5" ht="12.75">
      <c r="B8" s="77"/>
      <c r="D8" s="38"/>
      <c r="E8" s="38"/>
    </row>
    <row r="9" spans="2:5" ht="12.75">
      <c r="B9" s="82" t="s">
        <v>11</v>
      </c>
      <c r="D9" s="38" t="s">
        <v>82</v>
      </c>
      <c r="E9" s="38" t="s">
        <v>82</v>
      </c>
    </row>
    <row r="10" spans="2:5" ht="12.75">
      <c r="B10" s="83"/>
      <c r="C10" s="84" t="s">
        <v>12</v>
      </c>
      <c r="D10" s="84" t="s">
        <v>14</v>
      </c>
      <c r="E10" s="84" t="s">
        <v>15</v>
      </c>
    </row>
    <row r="11" spans="2:5" ht="7.5" customHeight="1">
      <c r="B11" s="85"/>
      <c r="C11" s="86"/>
      <c r="D11" s="86"/>
      <c r="E11" s="86"/>
    </row>
    <row r="12" spans="2:5" ht="12.75">
      <c r="B12" s="87" t="s">
        <v>6</v>
      </c>
      <c r="C12" s="88"/>
      <c r="D12" s="89">
        <v>2966973</v>
      </c>
      <c r="E12" s="89">
        <v>548158</v>
      </c>
    </row>
    <row r="13" spans="2:5" ht="12.75">
      <c r="B13" s="87" t="s">
        <v>51</v>
      </c>
      <c r="C13" s="90"/>
      <c r="D13" s="91">
        <v>-1568146</v>
      </c>
      <c r="E13" s="91">
        <v>-268987</v>
      </c>
    </row>
    <row r="14" spans="2:5" ht="7.5" customHeight="1">
      <c r="B14" s="92"/>
      <c r="C14" s="93"/>
      <c r="D14" s="93"/>
      <c r="E14" s="93"/>
    </row>
    <row r="15" spans="2:5" ht="7.5" customHeight="1">
      <c r="B15" s="87"/>
      <c r="C15" s="75"/>
      <c r="D15" s="75"/>
      <c r="E15" s="75"/>
    </row>
    <row r="16" spans="2:5" ht="12.75">
      <c r="B16" s="94" t="s">
        <v>52</v>
      </c>
      <c r="C16" s="95"/>
      <c r="D16" s="96">
        <v>1398827</v>
      </c>
      <c r="E16" s="96">
        <f>SUM(E12:E13)</f>
        <v>279171</v>
      </c>
    </row>
    <row r="17" spans="2:5" ht="7.5" customHeight="1">
      <c r="B17" s="94"/>
      <c r="C17" s="95"/>
      <c r="D17" s="96"/>
      <c r="E17" s="96"/>
    </row>
    <row r="18" spans="2:5" ht="11.25" customHeight="1">
      <c r="B18" s="78" t="s">
        <v>53</v>
      </c>
      <c r="C18" s="97"/>
      <c r="D18" s="89">
        <v>-689502</v>
      </c>
      <c r="E18" s="89">
        <v>6836</v>
      </c>
    </row>
    <row r="19" spans="2:5" ht="7.5" customHeight="1">
      <c r="B19" s="92"/>
      <c r="C19" s="93"/>
      <c r="D19" s="93"/>
      <c r="E19" s="93"/>
    </row>
    <row r="20" spans="2:5" ht="7.5" customHeight="1">
      <c r="B20" s="87"/>
      <c r="C20" s="75"/>
      <c r="D20" s="75"/>
      <c r="E20" s="75"/>
    </row>
    <row r="21" spans="2:5" ht="25.5">
      <c r="B21" s="98" t="s">
        <v>54</v>
      </c>
      <c r="C21" s="139"/>
      <c r="D21" s="134">
        <v>709325</v>
      </c>
      <c r="E21" s="134">
        <f>SUM(E16:E18)</f>
        <v>286007</v>
      </c>
    </row>
    <row r="22" spans="2:5" ht="6" customHeight="1">
      <c r="B22" s="136"/>
      <c r="C22" s="137"/>
      <c r="D22" s="138"/>
      <c r="E22" s="138"/>
    </row>
    <row r="23" spans="2:5" ht="12.75">
      <c r="B23" s="87" t="s">
        <v>55</v>
      </c>
      <c r="C23" s="97"/>
      <c r="D23" s="89">
        <v>333545</v>
      </c>
      <c r="E23" s="89">
        <v>170532</v>
      </c>
    </row>
    <row r="24" spans="2:5" ht="12.75">
      <c r="B24" s="87" t="s">
        <v>56</v>
      </c>
      <c r="C24" s="97"/>
      <c r="D24" s="89">
        <v>-322412</v>
      </c>
      <c r="E24" s="89">
        <v>-17323</v>
      </c>
    </row>
    <row r="25" spans="2:5" ht="7.5" customHeight="1">
      <c r="B25" s="92"/>
      <c r="C25" s="117"/>
      <c r="D25" s="118"/>
      <c r="E25" s="118"/>
    </row>
    <row r="26" spans="2:5" ht="7.5" customHeight="1">
      <c r="B26" s="87"/>
      <c r="C26" s="97"/>
      <c r="D26" s="89"/>
      <c r="E26" s="89"/>
    </row>
    <row r="27" spans="2:5" ht="12.75">
      <c r="B27" s="94" t="s">
        <v>77</v>
      </c>
      <c r="C27" s="95"/>
      <c r="D27" s="96">
        <v>11133</v>
      </c>
      <c r="E27" s="96">
        <f>E23+E24</f>
        <v>153209</v>
      </c>
    </row>
    <row r="28" spans="2:5" ht="8.25" customHeight="1">
      <c r="B28" s="87"/>
      <c r="C28" s="97"/>
      <c r="D28" s="89"/>
      <c r="E28" s="89"/>
    </row>
    <row r="29" spans="2:5" ht="42" customHeight="1">
      <c r="B29" s="58" t="s">
        <v>74</v>
      </c>
      <c r="C29" s="97"/>
      <c r="D29" s="89"/>
      <c r="E29" s="89"/>
    </row>
    <row r="30" spans="2:5" ht="25.5">
      <c r="B30" s="58" t="s">
        <v>75</v>
      </c>
      <c r="C30" s="97"/>
      <c r="D30" s="89">
        <v>42526</v>
      </c>
      <c r="E30" s="89"/>
    </row>
    <row r="31" spans="2:5" ht="25.5">
      <c r="B31" s="58" t="s">
        <v>76</v>
      </c>
      <c r="C31" s="97"/>
      <c r="D31" s="89">
        <v>167065</v>
      </c>
      <c r="E31" s="89"/>
    </row>
    <row r="32" spans="2:5" ht="25.5">
      <c r="B32" s="87" t="s">
        <v>57</v>
      </c>
      <c r="C32" s="95"/>
      <c r="D32" s="89">
        <v>165641</v>
      </c>
      <c r="E32" s="89">
        <v>33975</v>
      </c>
    </row>
    <row r="33" spans="2:5" ht="18.75" customHeight="1">
      <c r="B33" s="87" t="s">
        <v>58</v>
      </c>
      <c r="C33" s="95"/>
      <c r="D33" s="89">
        <v>64498</v>
      </c>
      <c r="E33" s="99">
        <v>-4673</v>
      </c>
    </row>
    <row r="34" spans="2:5" ht="14.25" customHeight="1">
      <c r="B34" s="87" t="s">
        <v>7</v>
      </c>
      <c r="C34" s="97"/>
      <c r="D34" s="89">
        <v>-49025</v>
      </c>
      <c r="E34" s="89">
        <v>16736</v>
      </c>
    </row>
    <row r="35" spans="2:5" ht="12.75">
      <c r="B35" s="87" t="s">
        <v>59</v>
      </c>
      <c r="C35" s="97"/>
      <c r="D35" s="89">
        <v>25145</v>
      </c>
      <c r="E35" s="89">
        <v>50248</v>
      </c>
    </row>
    <row r="36" spans="2:5" ht="12.75" customHeight="1">
      <c r="B36" s="78" t="s">
        <v>60</v>
      </c>
      <c r="C36" s="88"/>
      <c r="D36" s="89">
        <v>-1067575</v>
      </c>
      <c r="E36" s="99">
        <v>-460537</v>
      </c>
    </row>
    <row r="37" spans="2:5" ht="7.5" customHeight="1">
      <c r="B37" s="92"/>
      <c r="C37" s="93"/>
      <c r="D37" s="93"/>
      <c r="E37" s="100"/>
    </row>
    <row r="38" spans="2:5" ht="6.75" customHeight="1">
      <c r="B38" s="87"/>
      <c r="C38" s="75"/>
      <c r="D38" s="75"/>
      <c r="E38" s="101"/>
    </row>
    <row r="39" spans="2:5" ht="12.75">
      <c r="B39" s="94" t="s">
        <v>61</v>
      </c>
      <c r="C39" s="95"/>
      <c r="D39" s="96">
        <v>68733</v>
      </c>
      <c r="E39" s="96">
        <f>SUM(E27:E36)+E21</f>
        <v>74965</v>
      </c>
    </row>
    <row r="40" spans="2:5" ht="12.75">
      <c r="B40" s="87" t="s">
        <v>8</v>
      </c>
      <c r="C40" s="88"/>
      <c r="D40" s="99">
        <v>0</v>
      </c>
      <c r="E40" s="99">
        <v>0</v>
      </c>
    </row>
    <row r="41" spans="2:5" ht="4.5" customHeight="1">
      <c r="B41" s="92"/>
      <c r="C41" s="93"/>
      <c r="D41" s="93"/>
      <c r="E41" s="100"/>
    </row>
    <row r="42" spans="2:5" ht="6" customHeight="1">
      <c r="B42" s="87"/>
      <c r="C42" s="75"/>
      <c r="D42" s="75"/>
      <c r="E42" s="101"/>
    </row>
    <row r="43" spans="2:5" ht="12.75">
      <c r="B43" s="94" t="s">
        <v>62</v>
      </c>
      <c r="C43" s="95"/>
      <c r="D43" s="96">
        <v>68733</v>
      </c>
      <c r="E43" s="102">
        <f>SUM(E39:E40)</f>
        <v>74965</v>
      </c>
    </row>
    <row r="44" spans="2:5" ht="7.5" customHeight="1" thickBot="1">
      <c r="B44" s="103"/>
      <c r="C44" s="104"/>
      <c r="D44" s="104"/>
      <c r="E44" s="105"/>
    </row>
    <row r="45" ht="5.25" customHeight="1">
      <c r="B45" s="78"/>
    </row>
    <row r="46" spans="2:5" ht="12.75">
      <c r="B46" s="98" t="s">
        <v>63</v>
      </c>
      <c r="D46" s="106"/>
      <c r="E46" s="106"/>
    </row>
    <row r="47" spans="2:5" ht="12.75">
      <c r="B47" s="78" t="s">
        <v>64</v>
      </c>
      <c r="D47" s="106"/>
      <c r="E47" s="89"/>
    </row>
    <row r="48" spans="2:5" ht="12.75">
      <c r="B48" s="107" t="s">
        <v>65</v>
      </c>
      <c r="D48" s="89">
        <v>22999</v>
      </c>
      <c r="E48" s="89">
        <v>-52185</v>
      </c>
    </row>
    <row r="49" spans="2:5" ht="24.75" customHeight="1">
      <c r="B49" s="107" t="s">
        <v>66</v>
      </c>
      <c r="C49" s="79"/>
      <c r="D49" s="89">
        <v>4293</v>
      </c>
      <c r="E49" s="89"/>
    </row>
    <row r="50" spans="2:5" ht="12.75">
      <c r="B50" s="107" t="s">
        <v>67</v>
      </c>
      <c r="C50" s="79"/>
      <c r="D50" s="89"/>
      <c r="E50" s="89"/>
    </row>
    <row r="51" spans="2:5" ht="25.5">
      <c r="B51" s="107" t="s">
        <v>68</v>
      </c>
      <c r="C51" s="79"/>
      <c r="D51" s="89"/>
      <c r="E51" s="89"/>
    </row>
    <row r="52" spans="2:5" ht="12.75">
      <c r="B52" s="107" t="s">
        <v>69</v>
      </c>
      <c r="C52" s="79"/>
      <c r="D52" s="89"/>
      <c r="E52" s="89"/>
    </row>
    <row r="53" spans="2:5" ht="7.5" customHeight="1">
      <c r="B53" s="93"/>
      <c r="C53" s="108"/>
      <c r="D53" s="108"/>
      <c r="E53" s="108"/>
    </row>
    <row r="54" spans="2:5" ht="6" customHeight="1">
      <c r="B54" s="78"/>
      <c r="C54" s="79"/>
      <c r="D54" s="79"/>
      <c r="E54" s="79"/>
    </row>
    <row r="55" spans="2:5" ht="12.75">
      <c r="B55" s="78" t="s">
        <v>70</v>
      </c>
      <c r="C55" s="79"/>
      <c r="D55" s="109">
        <v>27292</v>
      </c>
      <c r="E55" s="109">
        <f>SUM(E47:E51)</f>
        <v>-52185</v>
      </c>
    </row>
    <row r="56" spans="2:5" ht="5.25" customHeight="1">
      <c r="B56" s="93"/>
      <c r="C56" s="108"/>
      <c r="D56" s="108"/>
      <c r="E56" s="108"/>
    </row>
    <row r="57" ht="5.25" customHeight="1">
      <c r="B57" s="78"/>
    </row>
    <row r="58" spans="2:5" ht="12.75">
      <c r="B58" s="98" t="s">
        <v>71</v>
      </c>
      <c r="D58" s="110">
        <v>96025</v>
      </c>
      <c r="E58" s="110">
        <f>E55+E43</f>
        <v>22780</v>
      </c>
    </row>
    <row r="59" spans="2:5" ht="4.5" customHeight="1" thickBot="1">
      <c r="B59" s="104"/>
      <c r="C59" s="111"/>
      <c r="D59" s="111"/>
      <c r="E59" s="111"/>
    </row>
    <row r="60" spans="2:7" s="76" customFormat="1" ht="7.5" customHeight="1">
      <c r="B60" s="78"/>
      <c r="F60" s="77"/>
      <c r="G60" s="77"/>
    </row>
    <row r="61" spans="2:6" s="76" customFormat="1" ht="25.5" customHeight="1">
      <c r="B61" s="98" t="s">
        <v>72</v>
      </c>
      <c r="D61" s="112">
        <v>9.306155633500799</v>
      </c>
      <c r="E61" s="112">
        <f>E43*1000/E64</f>
        <v>13.95182549023549</v>
      </c>
      <c r="F61" s="77"/>
    </row>
    <row r="62" spans="2:6" s="76" customFormat="1" ht="7.5" customHeight="1">
      <c r="B62" s="93"/>
      <c r="C62" s="108"/>
      <c r="D62" s="108"/>
      <c r="E62" s="108"/>
      <c r="F62" s="77"/>
    </row>
    <row r="63" spans="2:6" s="76" customFormat="1" ht="4.5" customHeight="1">
      <c r="B63" s="78"/>
      <c r="F63" s="77"/>
    </row>
    <row r="64" spans="2:6" s="76" customFormat="1" ht="12" customHeight="1">
      <c r="B64" s="98" t="s">
        <v>73</v>
      </c>
      <c r="D64" s="89">
        <v>7385756.558011049</v>
      </c>
      <c r="E64" s="89">
        <v>5373132</v>
      </c>
      <c r="F64" s="77"/>
    </row>
    <row r="65" spans="2:6" s="76" customFormat="1" ht="4.5" customHeight="1" thickBot="1">
      <c r="B65" s="104"/>
      <c r="C65" s="111"/>
      <c r="D65" s="111"/>
      <c r="E65" s="111"/>
      <c r="F65" s="77"/>
    </row>
    <row r="66" spans="2:6" s="76" customFormat="1" ht="12.75">
      <c r="B66" s="75"/>
      <c r="F66" s="77"/>
    </row>
    <row r="67" spans="2:6" s="76" customFormat="1" ht="12.75">
      <c r="B67" s="75"/>
      <c r="F67" s="77"/>
    </row>
    <row r="68" spans="2:6" s="76" customFormat="1" ht="12.75">
      <c r="B68" s="44" t="s">
        <v>46</v>
      </c>
      <c r="C68" s="43"/>
      <c r="D68" s="36" t="s">
        <v>47</v>
      </c>
      <c r="F68" s="77"/>
    </row>
    <row r="69" spans="2:6" s="76" customFormat="1" ht="12.75">
      <c r="B69" s="56" t="str">
        <f>'форма №1 '!B64</f>
        <v>Ташметов М.Ж.</v>
      </c>
      <c r="C69" s="62"/>
      <c r="D69" s="56" t="str">
        <f>'форма №1 '!D64</f>
        <v>Оздровская Л.Б.</v>
      </c>
      <c r="F69" s="77"/>
    </row>
    <row r="70" spans="2:6" s="76" customFormat="1" ht="12.75">
      <c r="B70" s="56" t="s">
        <v>9</v>
      </c>
      <c r="C70" s="62"/>
      <c r="D70" s="56" t="str">
        <f>'форма №1 '!D65</f>
        <v>Главный бухгалтер</v>
      </c>
      <c r="F70" s="77"/>
    </row>
    <row r="71" spans="2:6" s="76" customFormat="1" ht="12.75">
      <c r="B71" s="75"/>
      <c r="F71" s="77"/>
    </row>
    <row r="72" spans="2:6" s="76" customFormat="1" ht="12.75">
      <c r="B72" s="75"/>
      <c r="D72" s="113"/>
      <c r="E72" s="113"/>
      <c r="F72" s="77"/>
    </row>
    <row r="73" spans="2:6" s="76" customFormat="1" ht="12.75">
      <c r="B73" s="75"/>
      <c r="D73" s="114"/>
      <c r="E73" s="114"/>
      <c r="F73" s="77"/>
    </row>
    <row r="74" spans="2:6" s="76" customFormat="1" ht="12.75">
      <c r="B74" s="63" t="s">
        <v>48</v>
      </c>
      <c r="D74" s="114"/>
      <c r="E74" s="114"/>
      <c r="F74" s="77"/>
    </row>
    <row r="75" spans="2:6" s="76" customFormat="1" ht="12.75">
      <c r="B75" s="75"/>
      <c r="D75" s="114"/>
      <c r="E75" s="114"/>
      <c r="F75" s="77"/>
    </row>
    <row r="76" spans="2:6" s="76" customFormat="1" ht="12.75">
      <c r="B76" s="75"/>
      <c r="D76" s="114"/>
      <c r="E76" s="114"/>
      <c r="F76" s="77"/>
    </row>
    <row r="77" spans="4:7" ht="12.75">
      <c r="D77" s="114"/>
      <c r="E77" s="114"/>
      <c r="G77" s="76"/>
    </row>
    <row r="78" spans="4:5" ht="12.75">
      <c r="D78" s="114"/>
      <c r="E78" s="114"/>
    </row>
    <row r="79" spans="4:5" ht="12.75">
      <c r="D79" s="114"/>
      <c r="E79" s="114"/>
    </row>
    <row r="80" spans="4:5" ht="12.75">
      <c r="D80" s="114"/>
      <c r="E80" s="114"/>
    </row>
    <row r="81" spans="4:5" ht="12.75">
      <c r="D81" s="114"/>
      <c r="E81" s="114"/>
    </row>
    <row r="82" spans="4:5" ht="12.75">
      <c r="D82" s="114"/>
      <c r="E82" s="114"/>
    </row>
  </sheetData>
  <sheetProtection/>
  <mergeCells count="2">
    <mergeCell ref="B6:E6"/>
    <mergeCell ref="B7:E7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Irina</dc:creator>
  <cp:keywords/>
  <dc:description/>
  <cp:lastModifiedBy>Асканбаева Дана</cp:lastModifiedBy>
  <cp:lastPrinted>2014-07-14T04:39:28Z</cp:lastPrinted>
  <dcterms:created xsi:type="dcterms:W3CDTF">2003-01-06T05:50:21Z</dcterms:created>
  <dcterms:modified xsi:type="dcterms:W3CDTF">2014-07-14T11:43:54Z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