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  <definedName name="_xlnm.Print_Area" localSheetId="0">'форма 1'!$A$1:$E$82</definedName>
    <definedName name="_xlnm.Print_Area" localSheetId="1">'форма 2'!$A$1:$E$88</definedName>
    <definedName name="_xlnm.Print_Area" localSheetId="2">'форма 3'!$A$1:$D$73</definedName>
    <definedName name="_xlnm.Print_Area" localSheetId="3">'форма 4'!$A$1:$J$29</definedName>
  </definedNames>
  <calcPr fullCalcOnLoad="1"/>
</workbook>
</file>

<file path=xl/sharedStrings.xml><?xml version="1.0" encoding="utf-8"?>
<sst xmlns="http://schemas.openxmlformats.org/spreadsheetml/2006/main" count="198" uniqueCount="152">
  <si>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</si>
  <si>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</si>
  <si>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</si>
  <si>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</si>
  <si>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</si>
  <si>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</si>
  <si>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</si>
  <si>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</si>
  <si>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</si>
  <si>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</si>
  <si>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</si>
  <si>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</si>
  <si>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</si>
  <si>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</si>
  <si>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</si>
  <si>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</si>
  <si>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</si>
  <si>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</si>
  <si>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</si>
  <si>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</si>
  <si>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</si>
  <si>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</si>
  <si>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</si>
  <si>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</si>
  <si>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</si>
  <si>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</si>
  <si>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</si>
  <si>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</si>
  <si>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</si>
  <si>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</si>
  <si>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</si>
  <si>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</si>
  <si>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</si>
  <si>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</si>
  <si>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</si>
  <si>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</si>
  <si>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</si>
  <si>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</si>
  <si>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</si>
  <si>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</si>
  <si>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</si>
  <si>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</si>
  <si>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</si>
  <si>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</si>
  <si>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</si>
  <si>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</si>
  <si>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</si>
  <si>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</si>
  <si>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</si>
  <si>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</si>
  <si>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</si>
  <si>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</si>
  <si>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</si>
  <si>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</si>
  <si>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</si>
  <si>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</si>
  <si>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</si>
  <si>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</si>
  <si>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</si>
  <si>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</si>
  <si>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</si>
  <si>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</si>
  <si>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</si>
  <si>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</si>
  <si>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</si>
  <si>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</si>
  <si>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</si>
  <si>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</si>
  <si>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</si>
  <si>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</si>
  <si>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</si>
  <si>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</si>
  <si>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</si>
  <si>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</si>
  <si>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</si>
  <si>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</si>
  <si>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</si>
  <si>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</si>
  <si>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</si>
  <si>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</si>
  <si>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</si>
  <si>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</si>
  <si>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</si>
  <si>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</si>
  <si>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</si>
  <si>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</si>
  <si>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</si>
  <si>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</si>
  <si>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</si>
  <si>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</si>
  <si>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</si>
  <si>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</si>
  <si>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</si>
  <si>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</si>
  <si>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</si>
  <si>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</si>
  <si>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</si>
  <si>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</si>
  <si>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</si>
  <si>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</si>
  <si>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</si>
  <si>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</si>
  <si>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</si>
  <si>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</si>
  <si>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</si>
  <si>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</si>
  <si>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</si>
  <si>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</si>
  <si>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</si>
  <si>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</si>
  <si>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</si>
  <si>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</si>
  <si>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</si>
  <si>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</si>
  <si>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</si>
  <si>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</si>
  <si>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</si>
  <si>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</si>
  <si>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</si>
  <si>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</si>
  <si>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</si>
  <si>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</si>
  <si>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</si>
  <si>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</si>
  <si>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</si>
  <si>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 xml:space="preserve"> Заместитель Председателя Правления по финансам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</si>
  <si>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</si>
  <si>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</si>
  <si>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</si>
  <si>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</si>
  <si>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</si>
  <si>
    <t>Дивиденды (неаудировано)</t>
  </si>
  <si>
    <t>Курсовая разница по инвестициям в зарубежные организации (неаудировано)</t>
  </si>
  <si>
    <r>
      <t xml:space="preserve">2022 года
 </t>
    </r>
    <r>
      <rPr>
        <sz val="9"/>
        <color indexed="8"/>
        <rFont val="Arial"/>
        <family val="2"/>
      </rPr>
      <t>(неаудировано)</t>
    </r>
  </si>
  <si>
    <t>Абдрасулұлы Руслан</t>
  </si>
  <si>
    <t xml:space="preserve"> </t>
  </si>
  <si>
    <r>
      <t xml:space="preserve">31 декабря 2022 г. </t>
    </r>
    <r>
      <rPr>
        <sz val="9"/>
        <color indexed="8"/>
        <rFont val="Arial"/>
        <family val="2"/>
      </rPr>
      <t>(аудировано)</t>
    </r>
  </si>
  <si>
    <r>
      <t xml:space="preserve">2023 года
 </t>
    </r>
    <r>
      <rPr>
        <sz val="9"/>
        <color indexed="8"/>
        <rFont val="Arial"/>
        <family val="2"/>
      </rPr>
      <t>(неаудировано)</t>
    </r>
  </si>
  <si>
    <r>
      <t xml:space="preserve">2023 года
</t>
    </r>
    <r>
      <rPr>
        <sz val="9"/>
        <color indexed="8"/>
        <rFont val="Arial"/>
        <family val="2"/>
      </rPr>
      <t>(неаудировано)</t>
    </r>
  </si>
  <si>
    <r>
      <t xml:space="preserve">Остаток на 
1 января 2022г. </t>
    </r>
    <r>
      <rPr>
        <sz val="9"/>
        <rFont val="Arial"/>
        <family val="2"/>
      </rPr>
      <t>(аудировано)</t>
    </r>
  </si>
  <si>
    <r>
      <t>Остаток на 
1 января 2023г.</t>
    </r>
    <r>
      <rPr>
        <sz val="9"/>
        <rFont val="Arial"/>
        <family val="2"/>
      </rPr>
      <t>(аудировано)</t>
    </r>
  </si>
  <si>
    <t>Промежуточный сокращенный консолидированный отчет о финансовом положении по состоянию на 30 сентября 2023 г.</t>
  </si>
  <si>
    <r>
      <t xml:space="preserve">30 сентября 2023 г.
</t>
    </r>
    <r>
      <rPr>
        <sz val="9"/>
        <color indexed="8"/>
        <rFont val="Arial"/>
        <family val="2"/>
      </rPr>
      <t>(неаудировано)</t>
    </r>
  </si>
  <si>
    <t>Промежуточный сокращенный консолидированный отчет о прибылях и убытках и прочем совокупном доходе за  9 месяцев, закончившихся 30 сентября 2023г.</t>
  </si>
  <si>
    <t>Промежуточный сокращенный консолидированный отчет о движении денежных средств за 9 месяцев, закончившихся 30 сентября 2023г.</t>
  </si>
  <si>
    <t>За девять месяцев, закончившихся 30 сентября</t>
  </si>
  <si>
    <t>Промежуточный сокращенный консолидированный отчет об изменениях капитала за 9 месяцев,  закончившихся 30 сентября 2023г.</t>
  </si>
  <si>
    <t>Прибыль за 9 месяцев 2022 г. (неаудировано)</t>
  </si>
  <si>
    <r>
      <t xml:space="preserve">Остаток на 
30 сентября 2022г. </t>
    </r>
    <r>
      <rPr>
        <sz val="9"/>
        <rFont val="Arial"/>
        <family val="2"/>
      </rPr>
      <t>(неаудировано)</t>
    </r>
  </si>
  <si>
    <t>Прибыль за 9 месяцев 2023 г. (неаудировано)</t>
  </si>
  <si>
    <r>
      <t xml:space="preserve">Остаток на 
30 сентября 2023г. </t>
    </r>
    <r>
      <rPr>
        <sz val="9"/>
        <rFont val="Arial"/>
        <family val="2"/>
      </rPr>
      <t>(неаудировано)</t>
    </r>
  </si>
  <si>
    <t>за 9 месяцев</t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</si>
</sst>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₸&quot;;\(#,##0\)"/>
    <numFmt numFmtId="169" formatCode="#,##0.0"/>
    <numFmt numFmtId="170" formatCode="_-* #,##0.00_р_._-;\-* #,##0.00_р_._-;_-* &quot;-&quot;??_р_._-;_-@_-"/>
    <numFmt numFmtId="171" formatCode="#,##0.0000\ &quot;₸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₸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0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0" fontId="61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59" fillId="0" borderId="0" xfId="0" applyFont="1" applyFill="1" applyAlignment="1">
      <alignment horizontal="left" vertical="center"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 indent="1"/>
    </xf>
    <xf numFmtId="0" fontId="65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 indent="1"/>
    </xf>
    <xf numFmtId="0" fontId="65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 indent="1"/>
    </xf>
    <xf numFmtId="0" fontId="65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5" fillId="0" borderId="10" xfId="0" applyFont="1" applyBorder="1" applyAlignment="1">
      <alignment horizontal="left" vertical="center" wrapText="1" inden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0" xfId="53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178" fontId="8" fillId="0" borderId="0" xfId="54" applyNumberFormat="1" applyFont="1" applyBorder="1" applyAlignment="1">
      <alignment horizontal="right" vertical="center"/>
      <protection/>
    </xf>
    <xf numFmtId="3" fontId="8" fillId="0" borderId="0" xfId="54" applyNumberFormat="1" applyFont="1" applyBorder="1" applyAlignment="1">
      <alignment horizontal="right" vertical="center"/>
      <protection/>
    </xf>
    <xf numFmtId="0" fontId="3" fillId="0" borderId="0" xfId="53" applyFont="1" applyBorder="1" applyAlignment="1" applyProtection="1">
      <alignment vertical="center"/>
      <protection locked="0"/>
    </xf>
    <xf numFmtId="174" fontId="8" fillId="0" borderId="0" xfId="54" applyNumberFormat="1" applyFont="1" applyBorder="1" applyAlignment="1">
      <alignment horizontal="right" vertical="center"/>
      <protection/>
    </xf>
    <xf numFmtId="176" fontId="9" fillId="0" borderId="11" xfId="54" applyNumberFormat="1" applyFont="1" applyFill="1" applyBorder="1" applyAlignment="1">
      <alignment horizontal="right" vertical="center"/>
      <protection/>
    </xf>
    <xf numFmtId="0" fontId="8" fillId="0" borderId="0" xfId="53" applyFont="1" applyFill="1" applyAlignment="1">
      <alignment vertical="center" wrapText="1"/>
      <protection/>
    </xf>
    <xf numFmtId="0" fontId="8" fillId="0" borderId="11" xfId="53" applyFont="1" applyFill="1" applyBorder="1" applyAlignment="1">
      <alignment vertical="center" wrapText="1"/>
      <protection/>
    </xf>
    <xf numFmtId="176" fontId="9" fillId="0" borderId="11" xfId="54" applyNumberFormat="1" applyFont="1" applyFill="1" applyBorder="1" applyAlignment="1" applyProtection="1">
      <alignment horizontal="right" vertical="center"/>
      <protection locked="0"/>
    </xf>
    <xf numFmtId="0" fontId="9" fillId="0" borderId="0" xfId="53" applyFont="1" applyFill="1" applyBorder="1" applyAlignment="1">
      <alignment vertical="center" wrapText="1"/>
      <protection/>
    </xf>
    <xf numFmtId="176" fontId="9" fillId="0" borderId="0" xfId="54" applyNumberFormat="1" applyFont="1" applyFill="1" applyAlignment="1">
      <alignment horizontal="right" vertical="center"/>
      <protection/>
    </xf>
    <xf numFmtId="176" fontId="0" fillId="0" borderId="0" xfId="0" applyNumberFormat="1" applyAlignment="1">
      <alignment/>
    </xf>
    <xf numFmtId="0" fontId="64" fillId="0" borderId="10" xfId="0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176" fontId="65" fillId="0" borderId="0" xfId="0" applyNumberFormat="1" applyFont="1" applyFill="1" applyAlignment="1">
      <alignment/>
    </xf>
    <xf numFmtId="176" fontId="8" fillId="0" borderId="0" xfId="54" applyNumberFormat="1" applyFont="1" applyAlignment="1" applyProtection="1">
      <alignment horizontal="right" vertical="center"/>
      <protection locked="0"/>
    </xf>
    <xf numFmtId="180" fontId="8" fillId="0" borderId="0" xfId="54" applyNumberFormat="1" applyFont="1" applyFill="1" applyAlignment="1" applyProtection="1">
      <alignment horizontal="right" vertical="center"/>
      <protection locked="0"/>
    </xf>
    <xf numFmtId="180" fontId="8" fillId="0" borderId="10" xfId="54" applyNumberFormat="1" applyFont="1" applyFill="1" applyBorder="1" applyAlignment="1" applyProtection="1">
      <alignment horizontal="right" vertical="center"/>
      <protection locked="0"/>
    </xf>
    <xf numFmtId="176" fontId="8" fillId="0" borderId="0" xfId="54" applyNumberFormat="1" applyFont="1" applyAlignment="1">
      <alignment horizontal="right" vertical="center"/>
      <protection/>
    </xf>
    <xf numFmtId="176" fontId="8" fillId="0" borderId="10" xfId="54" applyNumberFormat="1" applyFont="1" applyBorder="1" applyAlignment="1">
      <alignment horizontal="right" vertical="center"/>
      <protection/>
    </xf>
    <xf numFmtId="180" fontId="8" fillId="0" borderId="0" xfId="54" applyNumberFormat="1" applyFont="1" applyAlignment="1">
      <alignment horizontal="right" vertical="center"/>
      <protection/>
    </xf>
    <xf numFmtId="0" fontId="65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176" fontId="9" fillId="0" borderId="0" xfId="54" applyNumberFormat="1" applyFont="1" applyAlignment="1">
      <alignment horizontal="right" vertical="center"/>
      <protection/>
    </xf>
    <xf numFmtId="176" fontId="9" fillId="0" borderId="11" xfId="54" applyNumberFormat="1" applyFont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3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82"/>
  <sheetViews>
    <sheetView view="pageBreakPreview" zoomScale="60" zoomScaleNormal="90" zoomScalePageLayoutView="0" workbookViewId="0" topLeftCell="A1">
      <pane xSplit="5" ySplit="4" topLeftCell="F3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78" sqref="D78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9.140625" style="19" customWidth="1"/>
    <col min="4" max="4" width="19.57421875" style="19" customWidth="1"/>
    <col min="5" max="5" width="23.57421875" style="19" customWidth="1"/>
    <col min="6" max="6" width="9.140625" style="19" customWidth="1"/>
    <col min="7" max="7" width="15.7109375" style="0" customWidth="1"/>
    <col min="8" max="14" width="9.140625" style="19" customWidth="1"/>
    <col min="15" max="15" width="13.28125" style="19" bestFit="1" customWidth="1"/>
    <col min="16" max="16384" width="9.140625" style="19" customWidth="1"/>
  </cols>
  <sheetData>
    <row r="1" ht="15">
      <c r="B1" s="15" t="s">
        <v>95</v>
      </c>
    </row>
    <row r="2" spans="2:5" ht="29.25" customHeight="1">
      <c r="B2" s="106" t="s">
        <v>141</v>
      </c>
      <c r="C2" s="106"/>
      <c r="D2" s="106"/>
      <c r="E2" s="106"/>
    </row>
    <row r="3" ht="5.25" customHeight="1"/>
    <row r="4" spans="2:5" ht="24.75" thickBot="1">
      <c r="B4" s="20" t="s">
        <v>0</v>
      </c>
      <c r="C4" s="21" t="s">
        <v>1</v>
      </c>
      <c r="D4" s="87" t="s">
        <v>142</v>
      </c>
      <c r="E4" s="87" t="s">
        <v>136</v>
      </c>
    </row>
    <row r="5" ht="5.25" customHeight="1"/>
    <row r="6" spans="2:5" ht="15">
      <c r="B6" s="65" t="s">
        <v>2</v>
      </c>
      <c r="C6" s="23"/>
      <c r="D6" s="24"/>
      <c r="E6" s="24"/>
    </row>
    <row r="7" spans="2:5" ht="7.5" customHeight="1">
      <c r="B7" s="25"/>
      <c r="C7" s="23"/>
      <c r="D7" s="24"/>
      <c r="E7" s="24"/>
    </row>
    <row r="8" spans="2:5" ht="15">
      <c r="B8" s="65" t="s">
        <v>3</v>
      </c>
      <c r="C8" s="23"/>
      <c r="D8" s="26"/>
      <c r="E8" s="26"/>
    </row>
    <row r="9" spans="2:5" ht="15">
      <c r="B9" s="28" t="s">
        <v>4</v>
      </c>
      <c r="C9" s="23">
        <v>7</v>
      </c>
      <c r="D9" s="27">
        <v>119773</v>
      </c>
      <c r="E9" s="90">
        <v>785942</v>
      </c>
    </row>
    <row r="10" spans="2:5" ht="15">
      <c r="B10" s="28" t="s">
        <v>5</v>
      </c>
      <c r="C10" s="23">
        <v>8</v>
      </c>
      <c r="D10" s="27">
        <v>2826031</v>
      </c>
      <c r="E10" s="90">
        <v>2825424</v>
      </c>
    </row>
    <row r="11" spans="2:5" ht="15">
      <c r="B11" s="28" t="s">
        <v>115</v>
      </c>
      <c r="C11" s="23">
        <v>9</v>
      </c>
      <c r="D11" s="27">
        <v>3395</v>
      </c>
      <c r="E11" s="90">
        <v>728020</v>
      </c>
    </row>
    <row r="12" spans="2:5" ht="15">
      <c r="B12" s="28" t="s">
        <v>7</v>
      </c>
      <c r="C12" s="23">
        <v>10</v>
      </c>
      <c r="D12" s="27">
        <v>12684191</v>
      </c>
      <c r="E12" s="90">
        <v>13795548</v>
      </c>
    </row>
    <row r="13" spans="2:5" ht="15">
      <c r="B13" s="28" t="s">
        <v>8</v>
      </c>
      <c r="C13" s="23"/>
      <c r="D13" s="27">
        <v>43751</v>
      </c>
      <c r="E13" s="90">
        <v>143015</v>
      </c>
    </row>
    <row r="14" spans="2:5" ht="15">
      <c r="B14" s="28" t="s">
        <v>9</v>
      </c>
      <c r="C14" s="23">
        <v>11</v>
      </c>
      <c r="D14" s="27">
        <v>560796</v>
      </c>
      <c r="E14" s="90">
        <v>824131</v>
      </c>
    </row>
    <row r="15" spans="2:5" ht="15.75" thickBot="1">
      <c r="B15" s="29"/>
      <c r="C15" s="30"/>
      <c r="D15" s="31"/>
      <c r="E15" s="31"/>
    </row>
    <row r="16" spans="2:5" ht="15.75" customHeight="1">
      <c r="B16" s="25"/>
      <c r="C16" s="32"/>
      <c r="D16" s="27"/>
      <c r="E16" s="27"/>
    </row>
    <row r="17" spans="2:5" ht="15">
      <c r="B17" s="65" t="s">
        <v>10</v>
      </c>
      <c r="C17" s="32"/>
      <c r="D17" s="33">
        <f>SUM(D9:D14)-1</f>
        <v>16237936</v>
      </c>
      <c r="E17" s="33">
        <f>SUM(E9:E14)</f>
        <v>19102080</v>
      </c>
    </row>
    <row r="18" spans="2:5" ht="7.5" customHeight="1" thickBot="1">
      <c r="B18" s="34"/>
      <c r="C18" s="64"/>
      <c r="D18" s="31"/>
      <c r="E18" s="31"/>
    </row>
    <row r="19" spans="2:5" ht="7.5" customHeight="1">
      <c r="B19" s="25"/>
      <c r="C19" s="32"/>
      <c r="D19" s="27"/>
      <c r="E19" s="27"/>
    </row>
    <row r="20" spans="2:5" ht="15">
      <c r="B20" s="65" t="s">
        <v>11</v>
      </c>
      <c r="C20" s="23"/>
      <c r="D20" s="27"/>
      <c r="E20" s="27"/>
    </row>
    <row r="21" spans="2:5" ht="15">
      <c r="B21" s="28" t="s">
        <v>12</v>
      </c>
      <c r="C21" s="23">
        <v>12</v>
      </c>
      <c r="D21" s="27">
        <v>166891</v>
      </c>
      <c r="E21" s="90">
        <v>209901</v>
      </c>
    </row>
    <row r="22" spans="2:5" ht="15">
      <c r="B22" s="28" t="s">
        <v>6</v>
      </c>
      <c r="C22" s="23">
        <v>13</v>
      </c>
      <c r="D22" s="27">
        <v>2212356</v>
      </c>
      <c r="E22" s="90">
        <v>84627</v>
      </c>
    </row>
    <row r="23" spans="2:5" ht="15">
      <c r="B23" s="28" t="s">
        <v>13</v>
      </c>
      <c r="C23" s="23">
        <v>14</v>
      </c>
      <c r="D23" s="27">
        <v>105210</v>
      </c>
      <c r="E23" s="90">
        <v>88824</v>
      </c>
    </row>
    <row r="24" spans="2:5" ht="15">
      <c r="B24" s="28" t="s">
        <v>14</v>
      </c>
      <c r="C24" s="23">
        <v>15</v>
      </c>
      <c r="D24" s="27">
        <v>2560661</v>
      </c>
      <c r="E24" s="90">
        <v>48085</v>
      </c>
    </row>
    <row r="25" spans="2:5" ht="15.75" thickBot="1">
      <c r="B25" s="34"/>
      <c r="C25" s="21"/>
      <c r="D25" s="31"/>
      <c r="E25" s="31"/>
    </row>
    <row r="26" spans="2:5" ht="7.5" customHeight="1">
      <c r="B26" s="25"/>
      <c r="C26" s="32"/>
      <c r="D26" s="27"/>
      <c r="E26" s="27"/>
    </row>
    <row r="27" spans="2:5" ht="15">
      <c r="B27" s="65" t="s">
        <v>15</v>
      </c>
      <c r="C27" s="32"/>
      <c r="D27" s="33">
        <f>SUM(D21:D24)-1</f>
        <v>5045117</v>
      </c>
      <c r="E27" s="33">
        <f>SUM(E21:E24)</f>
        <v>431437</v>
      </c>
    </row>
    <row r="28" spans="2:5" ht="7.5" customHeight="1" thickBot="1">
      <c r="B28" s="34"/>
      <c r="C28" s="64"/>
      <c r="D28" s="31"/>
      <c r="E28" s="31"/>
    </row>
    <row r="29" spans="2:5" ht="7.5" customHeight="1">
      <c r="B29" s="25"/>
      <c r="C29" s="32"/>
      <c r="D29" s="27"/>
      <c r="E29" s="27"/>
    </row>
    <row r="30" spans="2:5" ht="15">
      <c r="B30" s="65" t="s">
        <v>16</v>
      </c>
      <c r="C30" s="32"/>
      <c r="D30" s="33">
        <f>D17+D27</f>
        <v>21283053</v>
      </c>
      <c r="E30" s="33">
        <f>E17+E27</f>
        <v>19533517</v>
      </c>
    </row>
    <row r="31" spans="2:5" ht="7.5" customHeight="1" thickBot="1">
      <c r="B31" s="66"/>
      <c r="C31" s="21"/>
      <c r="D31" s="31"/>
      <c r="E31" s="31"/>
    </row>
    <row r="32" spans="2:5" ht="7.5" customHeight="1">
      <c r="B32" s="65"/>
      <c r="C32" s="32"/>
      <c r="D32" s="27"/>
      <c r="E32" s="27"/>
    </row>
    <row r="33" spans="2:5" ht="15">
      <c r="B33" s="65" t="s">
        <v>17</v>
      </c>
      <c r="C33" s="23"/>
      <c r="D33" s="27"/>
      <c r="E33" s="27"/>
    </row>
    <row r="34" spans="2:5" ht="7.5" customHeight="1">
      <c r="B34" s="25"/>
      <c r="C34" s="63"/>
      <c r="D34" s="24"/>
      <c r="E34" s="24"/>
    </row>
    <row r="35" spans="2:5" ht="15">
      <c r="B35" s="28" t="s">
        <v>18</v>
      </c>
      <c r="C35" s="23">
        <v>4</v>
      </c>
      <c r="D35" s="27">
        <v>29781529</v>
      </c>
      <c r="E35" s="90">
        <v>29781529</v>
      </c>
    </row>
    <row r="36" spans="2:7" ht="15">
      <c r="B36" s="28" t="s">
        <v>19</v>
      </c>
      <c r="C36" s="23">
        <v>4</v>
      </c>
      <c r="D36" s="27">
        <v>2238158</v>
      </c>
      <c r="E36" s="90">
        <v>314270</v>
      </c>
      <c r="G36" s="86"/>
    </row>
    <row r="37" spans="2:5" ht="15">
      <c r="B37" s="28" t="s">
        <v>20</v>
      </c>
      <c r="C37" s="23">
        <v>4</v>
      </c>
      <c r="D37" s="27">
        <v>-618111</v>
      </c>
      <c r="E37" s="90">
        <v>-618111</v>
      </c>
    </row>
    <row r="38" spans="2:5" ht="15">
      <c r="B38" s="28" t="s">
        <v>21</v>
      </c>
      <c r="C38" s="23"/>
      <c r="D38" s="27">
        <v>-32424</v>
      </c>
      <c r="E38" s="90">
        <v>-32424</v>
      </c>
    </row>
    <row r="39" spans="2:7" ht="15">
      <c r="B39" s="28" t="s">
        <v>22</v>
      </c>
      <c r="C39" s="23"/>
      <c r="D39" s="27">
        <v>-17079239</v>
      </c>
      <c r="E39" s="90">
        <v>-16789810</v>
      </c>
      <c r="G39" s="86"/>
    </row>
    <row r="40" spans="2:5" ht="7.5" customHeight="1" thickBot="1">
      <c r="B40" s="34"/>
      <c r="C40" s="64"/>
      <c r="D40" s="31"/>
      <c r="E40" s="31"/>
    </row>
    <row r="41" spans="2:5" ht="7.5" customHeight="1">
      <c r="B41" s="25"/>
      <c r="C41" s="32"/>
      <c r="D41" s="27"/>
      <c r="E41" s="27"/>
    </row>
    <row r="42" spans="2:7" ht="15">
      <c r="B42" s="65" t="s">
        <v>23</v>
      </c>
      <c r="C42" s="32"/>
      <c r="D42" s="27">
        <f>SUM(D35:D39)</f>
        <v>14289913</v>
      </c>
      <c r="E42" s="90">
        <f>SUM(E35:E39)</f>
        <v>12655454</v>
      </c>
      <c r="G42" s="86"/>
    </row>
    <row r="43" spans="2:5" ht="7.5" customHeight="1">
      <c r="B43" s="65"/>
      <c r="C43" s="63"/>
      <c r="D43" s="24"/>
      <c r="E43" s="24"/>
    </row>
    <row r="44" spans="2:11" ht="15">
      <c r="B44" s="28" t="s">
        <v>24</v>
      </c>
      <c r="C44" s="23"/>
      <c r="D44" s="27">
        <v>2408594</v>
      </c>
      <c r="E44" s="90">
        <v>-334195</v>
      </c>
      <c r="G44" s="86"/>
      <c r="K44" s="19" t="s">
        <v>135</v>
      </c>
    </row>
    <row r="45" spans="2:5" ht="7.5" customHeight="1" thickBot="1">
      <c r="B45" s="34"/>
      <c r="C45" s="64"/>
      <c r="D45" s="31"/>
      <c r="E45" s="31"/>
    </row>
    <row r="46" spans="2:5" ht="7.5" customHeight="1">
      <c r="B46" s="25"/>
      <c r="C46" s="32"/>
      <c r="D46" s="27"/>
      <c r="E46" s="27"/>
    </row>
    <row r="47" spans="2:5" ht="15">
      <c r="B47" s="65" t="s">
        <v>25</v>
      </c>
      <c r="C47" s="32"/>
      <c r="D47" s="33">
        <f>D42+D44</f>
        <v>16698507</v>
      </c>
      <c r="E47" s="33">
        <f>E42+E44</f>
        <v>12321259</v>
      </c>
    </row>
    <row r="48" spans="2:5" ht="7.5" customHeight="1" thickBot="1">
      <c r="B48" s="66"/>
      <c r="C48" s="64"/>
      <c r="D48" s="31"/>
      <c r="E48" s="31"/>
    </row>
    <row r="49" spans="2:5" ht="7.5" customHeight="1">
      <c r="B49" s="65"/>
      <c r="C49" s="32"/>
      <c r="D49" s="27"/>
      <c r="E49" s="27"/>
    </row>
    <row r="50" spans="2:7" ht="15">
      <c r="B50" s="65" t="s">
        <v>26</v>
      </c>
      <c r="C50" s="23"/>
      <c r="D50" s="27"/>
      <c r="E50" s="27"/>
      <c r="G50" s="86"/>
    </row>
    <row r="51" spans="2:5" ht="7.5" customHeight="1">
      <c r="B51" s="25"/>
      <c r="C51" s="63"/>
      <c r="D51" s="24"/>
      <c r="E51" s="24"/>
    </row>
    <row r="52" spans="2:5" ht="15">
      <c r="B52" s="65" t="s">
        <v>27</v>
      </c>
      <c r="C52" s="23"/>
      <c r="D52" s="27"/>
      <c r="E52" s="27"/>
    </row>
    <row r="53" spans="2:5" ht="15">
      <c r="B53" s="28" t="s">
        <v>28</v>
      </c>
      <c r="C53" s="23"/>
      <c r="D53" s="27">
        <v>35574</v>
      </c>
      <c r="E53" s="90">
        <v>35574</v>
      </c>
    </row>
    <row r="54" spans="2:5" ht="15">
      <c r="B54" s="28" t="s">
        <v>29</v>
      </c>
      <c r="C54" s="35">
        <v>16</v>
      </c>
      <c r="D54" s="27">
        <v>0</v>
      </c>
      <c r="E54" s="90">
        <v>1938296</v>
      </c>
    </row>
    <row r="55" spans="2:5" ht="15">
      <c r="B55" s="28" t="s">
        <v>30</v>
      </c>
      <c r="C55" s="23"/>
      <c r="D55" s="27">
        <v>0</v>
      </c>
      <c r="E55" s="27">
        <v>0</v>
      </c>
    </row>
    <row r="56" spans="2:5" ht="15">
      <c r="B56" s="28" t="s">
        <v>31</v>
      </c>
      <c r="C56" s="23"/>
      <c r="D56" s="27">
        <v>0</v>
      </c>
      <c r="E56" s="27">
        <v>0</v>
      </c>
    </row>
    <row r="57" spans="2:5" ht="15">
      <c r="B57" s="28" t="s">
        <v>32</v>
      </c>
      <c r="C57" s="23">
        <v>17</v>
      </c>
      <c r="D57" s="27">
        <v>3912242</v>
      </c>
      <c r="E57" s="90">
        <v>3912242</v>
      </c>
    </row>
    <row r="58" spans="2:5" ht="7.5" customHeight="1" thickBot="1">
      <c r="B58" s="34"/>
      <c r="C58" s="64"/>
      <c r="D58" s="31"/>
      <c r="E58" s="31"/>
    </row>
    <row r="59" spans="2:5" ht="7.5" customHeight="1">
      <c r="B59" s="25"/>
      <c r="C59" s="32"/>
      <c r="D59" s="27"/>
      <c r="E59" s="27"/>
    </row>
    <row r="60" spans="2:5" ht="15">
      <c r="B60" s="65" t="s">
        <v>33</v>
      </c>
      <c r="C60" s="36"/>
      <c r="D60" s="33">
        <f>SUM(D53:D57)</f>
        <v>3947816</v>
      </c>
      <c r="E60" s="33">
        <f>SUM(E53:E57)</f>
        <v>5886112</v>
      </c>
    </row>
    <row r="61" spans="2:5" ht="7.5" customHeight="1" thickBot="1">
      <c r="B61" s="34"/>
      <c r="C61" s="64"/>
      <c r="D61" s="31"/>
      <c r="E61" s="31"/>
    </row>
    <row r="62" spans="2:5" ht="7.5" customHeight="1">
      <c r="B62" s="25"/>
      <c r="C62" s="32"/>
      <c r="D62" s="27"/>
      <c r="E62" s="27"/>
    </row>
    <row r="63" spans="2:5" ht="15">
      <c r="B63" s="65" t="s">
        <v>34</v>
      </c>
      <c r="C63" s="23"/>
      <c r="D63" s="27"/>
      <c r="E63" s="27"/>
    </row>
    <row r="64" spans="2:5" ht="15">
      <c r="B64" s="28" t="s">
        <v>29</v>
      </c>
      <c r="C64" s="35">
        <v>16</v>
      </c>
      <c r="D64" s="27">
        <v>40000</v>
      </c>
      <c r="E64" s="90">
        <v>751639</v>
      </c>
    </row>
    <row r="65" spans="2:5" ht="15">
      <c r="B65" s="28" t="s">
        <v>35</v>
      </c>
      <c r="C65" s="23">
        <v>18</v>
      </c>
      <c r="D65" s="27">
        <f>596733-3</f>
        <v>596730</v>
      </c>
      <c r="E65" s="90">
        <v>574507</v>
      </c>
    </row>
    <row r="66" spans="2:5" ht="7.5" customHeight="1" thickBot="1">
      <c r="B66" s="34"/>
      <c r="C66" s="64"/>
      <c r="D66" s="31"/>
      <c r="E66" s="31"/>
    </row>
    <row r="67" spans="2:5" ht="7.5" customHeight="1">
      <c r="B67" s="25"/>
      <c r="C67" s="32"/>
      <c r="D67" s="27"/>
      <c r="E67" s="27"/>
    </row>
    <row r="68" spans="2:5" ht="15">
      <c r="B68" s="65" t="s">
        <v>36</v>
      </c>
      <c r="C68" s="23"/>
      <c r="D68" s="33">
        <f>SUM(D64:D65)</f>
        <v>636730</v>
      </c>
      <c r="E68" s="33">
        <f>SUM(E64:E65)</f>
        <v>1326146</v>
      </c>
    </row>
    <row r="69" spans="2:5" ht="7.5" customHeight="1" thickBot="1">
      <c r="B69" s="34"/>
      <c r="C69" s="64"/>
      <c r="D69" s="31"/>
      <c r="E69" s="31"/>
    </row>
    <row r="70" spans="2:5" ht="7.5" customHeight="1">
      <c r="B70" s="25"/>
      <c r="C70" s="32"/>
      <c r="D70" s="27"/>
      <c r="E70" s="27"/>
    </row>
    <row r="71" spans="2:5" ht="15">
      <c r="B71" s="65" t="s">
        <v>37</v>
      </c>
      <c r="C71" s="32"/>
      <c r="D71" s="33">
        <f>D60+D68</f>
        <v>4584546</v>
      </c>
      <c r="E71" s="33">
        <f>E60+E68</f>
        <v>7212258</v>
      </c>
    </row>
    <row r="72" spans="2:5" ht="7.5" customHeight="1" thickBot="1">
      <c r="B72" s="66"/>
      <c r="C72" s="64"/>
      <c r="D72" s="31"/>
      <c r="E72" s="31"/>
    </row>
    <row r="73" spans="2:5" ht="7.5" customHeight="1">
      <c r="B73" s="65"/>
      <c r="C73" s="32"/>
      <c r="D73" s="27"/>
      <c r="E73" s="27"/>
    </row>
    <row r="74" spans="2:5" ht="15.75" thickBot="1">
      <c r="B74" s="66" t="s">
        <v>38</v>
      </c>
      <c r="C74" s="21"/>
      <c r="D74" s="37">
        <f>D47+D71</f>
        <v>21283053</v>
      </c>
      <c r="E74" s="37">
        <f>E47+E71</f>
        <v>19533517</v>
      </c>
    </row>
    <row r="75" spans="2:5" ht="15">
      <c r="B75" s="65"/>
      <c r="C75" s="32"/>
      <c r="D75" s="27"/>
      <c r="E75" s="27"/>
    </row>
    <row r="76" spans="2:5" ht="15">
      <c r="B76" s="28" t="s">
        <v>39</v>
      </c>
      <c r="C76" s="23">
        <v>4</v>
      </c>
      <c r="D76" s="100">
        <v>0.64</v>
      </c>
      <c r="E76" s="91">
        <v>0.24</v>
      </c>
    </row>
    <row r="77" spans="2:5" ht="15.75" thickBot="1">
      <c r="B77" s="67" t="s">
        <v>40</v>
      </c>
      <c r="C77" s="30">
        <v>4</v>
      </c>
      <c r="D77" s="101">
        <v>31.28</v>
      </c>
      <c r="E77" s="92">
        <v>31.53</v>
      </c>
    </row>
    <row r="78" spans="2:5" ht="15">
      <c r="B78" s="38"/>
      <c r="C78" s="38"/>
      <c r="D78" s="89"/>
      <c r="E78" s="38"/>
    </row>
    <row r="79" spans="2:5" ht="15">
      <c r="B79" s="38"/>
      <c r="C79" s="38"/>
      <c r="D79" s="39"/>
      <c r="E79" s="39"/>
    </row>
    <row r="80" spans="2:5" ht="15">
      <c r="B80" s="72" t="s">
        <v>121</v>
      </c>
      <c r="C80" s="40"/>
      <c r="D80" s="72" t="s">
        <v>122</v>
      </c>
      <c r="E80" s="27"/>
    </row>
    <row r="81" spans="2:5" ht="15">
      <c r="B81" s="41" t="s">
        <v>114</v>
      </c>
      <c r="C81" s="24"/>
      <c r="D81" s="107" t="s">
        <v>134</v>
      </c>
      <c r="E81" s="107"/>
    </row>
    <row r="82" spans="2:5" ht="15">
      <c r="B82" s="41" t="s">
        <v>125</v>
      </c>
      <c r="C82" s="24"/>
      <c r="D82" s="108" t="s">
        <v>41</v>
      </c>
      <c r="E82" s="108"/>
    </row>
  </sheetData>
  <sheetProtection/>
  <mergeCells count="3">
    <mergeCell ref="B2:E2"/>
    <mergeCell ref="D81:E81"/>
    <mergeCell ref="D82:E82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J88"/>
  <sheetViews>
    <sheetView tabSelected="1" zoomScale="90" zoomScaleNormal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33" sqref="F33"/>
    </sheetView>
  </sheetViews>
  <sheetFormatPr defaultColWidth="9.140625" defaultRowHeight="15"/>
  <cols>
    <col min="1" max="1" width="6.8515625" style="16" customWidth="1"/>
    <col min="2" max="2" width="57.7109375" style="16" customWidth="1"/>
    <col min="3" max="3" width="7.57421875" style="16" customWidth="1"/>
    <col min="4" max="4" width="21.00390625" style="17" customWidth="1"/>
    <col min="5" max="5" width="22.28125" style="17" customWidth="1"/>
    <col min="6" max="6" width="15.140625" style="17" customWidth="1"/>
    <col min="7" max="16384" width="9.140625" style="16" customWidth="1"/>
  </cols>
  <sheetData>
    <row r="1" ht="12.75">
      <c r="B1" s="15" t="s">
        <v>95</v>
      </c>
    </row>
    <row r="2" spans="2:6" ht="29.25" customHeight="1">
      <c r="B2" s="109" t="s">
        <v>143</v>
      </c>
      <c r="C2" s="109"/>
      <c r="D2" s="109"/>
      <c r="E2" s="109"/>
      <c r="F2" s="104"/>
    </row>
    <row r="3" ht="5.25" customHeight="1">
      <c r="B3" s="18"/>
    </row>
    <row r="4" spans="2:6" ht="23.25" customHeight="1">
      <c r="B4" s="112" t="s">
        <v>0</v>
      </c>
      <c r="C4" s="110" t="s">
        <v>1</v>
      </c>
      <c r="D4" s="114" t="s">
        <v>151</v>
      </c>
      <c r="E4" s="114"/>
      <c r="F4" s="105"/>
    </row>
    <row r="5" spans="2:6" ht="24.75" thickBot="1">
      <c r="B5" s="113"/>
      <c r="C5" s="111"/>
      <c r="D5" s="87" t="s">
        <v>137</v>
      </c>
      <c r="E5" s="87" t="s">
        <v>133</v>
      </c>
      <c r="F5" s="129"/>
    </row>
    <row r="6" spans="2:6" s="19" customFormat="1" ht="7.5" customHeight="1">
      <c r="B6" s="25"/>
      <c r="C6" s="32"/>
      <c r="D6" s="27"/>
      <c r="E6" s="27"/>
      <c r="F6" s="27"/>
    </row>
    <row r="7" spans="2:6" ht="12">
      <c r="B7" s="68" t="s">
        <v>42</v>
      </c>
      <c r="C7" s="23"/>
      <c r="D7" s="27"/>
      <c r="E7" s="27"/>
      <c r="F7" s="27"/>
    </row>
    <row r="8" spans="2:6" s="19" customFormat="1" ht="7.5" customHeight="1" thickBot="1">
      <c r="B8" s="34"/>
      <c r="C8" s="64"/>
      <c r="D8" s="31"/>
      <c r="E8" s="31"/>
      <c r="F8" s="27"/>
    </row>
    <row r="9" spans="2:6" ht="12">
      <c r="B9" s="25"/>
      <c r="C9" s="32"/>
      <c r="D9" s="27"/>
      <c r="E9" s="27"/>
      <c r="F9" s="27"/>
    </row>
    <row r="10" spans="2:6" ht="12">
      <c r="B10" s="28" t="s">
        <v>43</v>
      </c>
      <c r="C10" s="23">
        <v>19</v>
      </c>
      <c r="D10" s="27"/>
      <c r="E10" s="93"/>
      <c r="F10" s="93"/>
    </row>
    <row r="11" spans="2:6" ht="12.75" thickBot="1">
      <c r="B11" s="67" t="s">
        <v>44</v>
      </c>
      <c r="C11" s="30">
        <v>20</v>
      </c>
      <c r="D11" s="31"/>
      <c r="E11" s="94"/>
      <c r="F11" s="49"/>
    </row>
    <row r="12" spans="2:6" s="19" customFormat="1" ht="7.5" customHeight="1">
      <c r="B12" s="25"/>
      <c r="C12" s="32"/>
      <c r="D12" s="27"/>
      <c r="E12" s="27"/>
      <c r="F12" s="27"/>
    </row>
    <row r="13" spans="2:6" ht="12">
      <c r="B13" s="65" t="s">
        <v>45</v>
      </c>
      <c r="C13" s="32"/>
      <c r="D13" s="33">
        <f>SUM(D10:D11)</f>
        <v>0</v>
      </c>
      <c r="E13" s="33">
        <f>SUM(E10:E11)</f>
        <v>0</v>
      </c>
      <c r="F13" s="33"/>
    </row>
    <row r="14" spans="2:6" ht="12">
      <c r="B14" s="28" t="s">
        <v>46</v>
      </c>
      <c r="C14" s="23">
        <v>21</v>
      </c>
      <c r="D14" s="27">
        <v>585561.7600389001</v>
      </c>
      <c r="E14" s="93">
        <v>133522.0628</v>
      </c>
      <c r="F14" s="93"/>
    </row>
    <row r="15" spans="2:6" ht="12">
      <c r="B15" s="28" t="s">
        <v>47</v>
      </c>
      <c r="C15" s="23">
        <v>22</v>
      </c>
      <c r="D15" s="27">
        <v>-861986.8684542</v>
      </c>
      <c r="E15" s="93">
        <v>-820131.8163300001</v>
      </c>
      <c r="F15" s="93"/>
    </row>
    <row r="16" spans="2:6" ht="12">
      <c r="B16" s="28" t="s">
        <v>48</v>
      </c>
      <c r="C16" s="23">
        <v>23</v>
      </c>
      <c r="D16" s="27">
        <v>0</v>
      </c>
      <c r="E16" s="93">
        <v>0.0915000000022701</v>
      </c>
      <c r="F16" s="93"/>
    </row>
    <row r="17" spans="2:6" ht="12">
      <c r="B17" s="28" t="s">
        <v>49</v>
      </c>
      <c r="C17" s="23">
        <v>24</v>
      </c>
      <c r="D17" s="27">
        <v>-385450.0364917</v>
      </c>
      <c r="E17" s="93">
        <v>-134878.19912</v>
      </c>
      <c r="F17" s="93"/>
    </row>
    <row r="18" spans="2:6" ht="6" customHeight="1" thickBot="1">
      <c r="B18" s="29"/>
      <c r="C18" s="30"/>
      <c r="D18" s="31"/>
      <c r="E18" s="31"/>
      <c r="F18" s="27"/>
    </row>
    <row r="19" spans="2:6" s="19" customFormat="1" ht="7.5" customHeight="1">
      <c r="B19" s="25"/>
      <c r="C19" s="32"/>
      <c r="D19" s="27"/>
      <c r="E19" s="27"/>
      <c r="F19" s="27"/>
    </row>
    <row r="20" spans="2:6" ht="12">
      <c r="B20" s="65" t="s">
        <v>50</v>
      </c>
      <c r="C20" s="32"/>
      <c r="D20" s="33">
        <f>SUM(D13:D17)</f>
        <v>-661875.1449069999</v>
      </c>
      <c r="E20" s="33">
        <f>SUM(E13:E17)</f>
        <v>-821487.8611500001</v>
      </c>
      <c r="F20" s="33"/>
    </row>
    <row r="21" spans="2:6" ht="7.5" customHeight="1">
      <c r="B21" s="28"/>
      <c r="C21" s="23"/>
      <c r="D21" s="27"/>
      <c r="E21" s="27"/>
      <c r="F21" s="27"/>
    </row>
    <row r="22" spans="2:6" ht="12">
      <c r="B22" s="28" t="s">
        <v>51</v>
      </c>
      <c r="C22" s="23">
        <v>25</v>
      </c>
      <c r="D22" s="27">
        <v>942158.38275</v>
      </c>
      <c r="E22" s="93">
        <v>1584253.59839</v>
      </c>
      <c r="F22" s="93"/>
    </row>
    <row r="23" spans="2:10" ht="12">
      <c r="B23" s="28" t="s">
        <v>52</v>
      </c>
      <c r="C23" s="23">
        <v>26</v>
      </c>
      <c r="D23" s="27">
        <v>-294487</v>
      </c>
      <c r="E23" s="93">
        <v>-1427257.68735</v>
      </c>
      <c r="F23" s="93"/>
      <c r="J23" s="16" t="s">
        <v>135</v>
      </c>
    </row>
    <row r="24" spans="2:6" ht="12">
      <c r="B24" s="28" t="s">
        <v>53</v>
      </c>
      <c r="C24" s="23"/>
      <c r="D24" s="27"/>
      <c r="E24" s="27"/>
      <c r="F24" s="27"/>
    </row>
    <row r="25" spans="2:6" ht="6" customHeight="1" thickBot="1">
      <c r="B25" s="29"/>
      <c r="C25" s="30"/>
      <c r="D25" s="31"/>
      <c r="E25" s="31"/>
      <c r="F25" s="27"/>
    </row>
    <row r="26" spans="2:6" s="19" customFormat="1" ht="7.5" customHeight="1">
      <c r="B26" s="25"/>
      <c r="C26" s="32"/>
      <c r="D26" s="27"/>
      <c r="E26" s="27"/>
      <c r="F26" s="27"/>
    </row>
    <row r="27" spans="2:6" ht="12">
      <c r="B27" s="65" t="s">
        <v>54</v>
      </c>
      <c r="C27" s="32"/>
      <c r="D27" s="33">
        <f>SUM(D20:D24)</f>
        <v>-14203.762156999903</v>
      </c>
      <c r="E27" s="33">
        <f>SUM(E20:E24)</f>
        <v>-664491.9501100002</v>
      </c>
      <c r="F27" s="33"/>
    </row>
    <row r="28" spans="2:6" ht="6" customHeight="1">
      <c r="B28" s="22"/>
      <c r="C28" s="23"/>
      <c r="D28" s="27"/>
      <c r="E28" s="27"/>
      <c r="F28" s="27"/>
    </row>
    <row r="29" spans="2:6" ht="12">
      <c r="B29" s="24" t="s">
        <v>55</v>
      </c>
      <c r="C29" s="23"/>
      <c r="D29" s="27"/>
      <c r="E29" s="27"/>
      <c r="F29" s="27"/>
    </row>
    <row r="30" spans="2:6" s="19" customFormat="1" ht="7.5" customHeight="1" thickBot="1">
      <c r="B30" s="34"/>
      <c r="C30" s="64"/>
      <c r="D30" s="31"/>
      <c r="E30" s="31"/>
      <c r="F30" s="27"/>
    </row>
    <row r="31" spans="2:6" s="19" customFormat="1" ht="7.5" customHeight="1">
      <c r="B31" s="25"/>
      <c r="C31" s="32"/>
      <c r="D31" s="27"/>
      <c r="E31" s="27"/>
      <c r="F31" s="27"/>
    </row>
    <row r="32" spans="2:6" ht="12">
      <c r="B32" s="65" t="s">
        <v>56</v>
      </c>
      <c r="C32" s="32"/>
      <c r="D32" s="33">
        <f>D27+D29</f>
        <v>-14203.762156999903</v>
      </c>
      <c r="E32" s="33">
        <f>E27+E29</f>
        <v>-664491.9501100002</v>
      </c>
      <c r="F32" s="33"/>
    </row>
    <row r="33" spans="2:6" s="19" customFormat="1" ht="7.5" customHeight="1" thickBot="1">
      <c r="B33" s="34"/>
      <c r="C33" s="64"/>
      <c r="D33" s="31"/>
      <c r="E33" s="31"/>
      <c r="F33" s="27"/>
    </row>
    <row r="34" spans="2:6" s="19" customFormat="1" ht="7.5" customHeight="1">
      <c r="B34" s="25"/>
      <c r="C34" s="32"/>
      <c r="D34" s="27"/>
      <c r="E34" s="27"/>
      <c r="F34" s="27"/>
    </row>
    <row r="35" spans="2:6" ht="12">
      <c r="B35" s="68" t="s">
        <v>57</v>
      </c>
      <c r="C35" s="23"/>
      <c r="D35" s="27"/>
      <c r="E35" s="27"/>
      <c r="F35" s="27"/>
    </row>
    <row r="36" spans="2:6" ht="12">
      <c r="B36" s="22"/>
      <c r="C36" s="24"/>
      <c r="D36" s="27"/>
      <c r="E36" s="27"/>
      <c r="F36" s="27"/>
    </row>
    <row r="37" spans="2:6" ht="12">
      <c r="B37" s="24" t="s">
        <v>58</v>
      </c>
      <c r="C37" s="23"/>
      <c r="D37" s="27">
        <v>-308548</v>
      </c>
      <c r="E37" s="27">
        <v>-289076</v>
      </c>
      <c r="F37" s="27"/>
    </row>
    <row r="38" spans="2:6" s="19" customFormat="1" ht="7.5" customHeight="1" thickBot="1">
      <c r="B38" s="34"/>
      <c r="C38" s="64"/>
      <c r="D38" s="31"/>
      <c r="E38" s="31"/>
      <c r="F38" s="27"/>
    </row>
    <row r="39" spans="2:6" s="19" customFormat="1" ht="7.5" customHeight="1">
      <c r="B39" s="25"/>
      <c r="C39" s="32"/>
      <c r="D39" s="27"/>
      <c r="E39" s="27"/>
      <c r="F39" s="27"/>
    </row>
    <row r="40" spans="2:6" ht="12">
      <c r="B40" s="65" t="s">
        <v>59</v>
      </c>
      <c r="C40" s="32"/>
      <c r="D40" s="33">
        <f>D32+D37</f>
        <v>-322751.7621569999</v>
      </c>
      <c r="E40" s="33">
        <f>E32+E37</f>
        <v>-953567.9501100002</v>
      </c>
      <c r="F40" s="33"/>
    </row>
    <row r="41" spans="2:6" s="19" customFormat="1" ht="7.5" customHeight="1" thickBot="1">
      <c r="B41" s="34"/>
      <c r="C41" s="64"/>
      <c r="D41" s="31"/>
      <c r="E41" s="31"/>
      <c r="F41" s="27"/>
    </row>
    <row r="42" spans="2:6" s="19" customFormat="1" ht="7.5" customHeight="1">
      <c r="B42" s="25"/>
      <c r="C42" s="32"/>
      <c r="D42" s="27"/>
      <c r="E42" s="27"/>
      <c r="F42" s="27"/>
    </row>
    <row r="43" spans="2:6" ht="12">
      <c r="B43" s="68" t="s">
        <v>60</v>
      </c>
      <c r="C43" s="42"/>
      <c r="D43" s="27"/>
      <c r="E43" s="27"/>
      <c r="F43" s="27"/>
    </row>
    <row r="44" spans="2:6" ht="33" customHeight="1">
      <c r="B44" s="43" t="s">
        <v>61</v>
      </c>
      <c r="C44" s="42"/>
      <c r="D44" s="27"/>
      <c r="E44" s="27"/>
      <c r="F44" s="27"/>
    </row>
    <row r="45" spans="2:6" ht="19.5" customHeight="1">
      <c r="B45" s="69" t="s">
        <v>62</v>
      </c>
      <c r="C45" s="23"/>
      <c r="D45" s="27"/>
      <c r="E45" s="27"/>
      <c r="F45" s="27"/>
    </row>
    <row r="46" spans="2:6" ht="11.25" customHeight="1">
      <c r="B46" s="69" t="s">
        <v>63</v>
      </c>
      <c r="C46" s="23"/>
      <c r="D46" s="27"/>
      <c r="E46" s="27"/>
      <c r="F46" s="27"/>
    </row>
    <row r="47" spans="2:6" s="19" customFormat="1" ht="7.5" customHeight="1" thickBot="1">
      <c r="B47" s="34"/>
      <c r="C47" s="64"/>
      <c r="D47" s="31"/>
      <c r="E47" s="31"/>
      <c r="F47" s="27"/>
    </row>
    <row r="48" spans="2:6" ht="12">
      <c r="B48" s="44" t="s">
        <v>64</v>
      </c>
      <c r="C48" s="23"/>
      <c r="D48" s="33">
        <f>D44+D45+D46</f>
        <v>0</v>
      </c>
      <c r="E48" s="33">
        <f>E44+E45+E46</f>
        <v>0</v>
      </c>
      <c r="F48" s="33"/>
    </row>
    <row r="49" spans="2:6" s="19" customFormat="1" ht="7.5" customHeight="1" thickBot="1">
      <c r="B49" s="34"/>
      <c r="C49" s="64"/>
      <c r="D49" s="31"/>
      <c r="E49" s="31"/>
      <c r="F49" s="27"/>
    </row>
    <row r="50" spans="2:6" s="19" customFormat="1" ht="7.5" customHeight="1">
      <c r="B50" s="25"/>
      <c r="C50" s="32"/>
      <c r="D50" s="27"/>
      <c r="E50" s="27"/>
      <c r="F50" s="27"/>
    </row>
    <row r="51" spans="2:6" ht="12">
      <c r="B51" s="65" t="s">
        <v>65</v>
      </c>
      <c r="C51" s="32"/>
      <c r="D51" s="33">
        <f>D40+D48</f>
        <v>-322751.7621569999</v>
      </c>
      <c r="E51" s="33">
        <f>E40+E48</f>
        <v>-953567.9501100002</v>
      </c>
      <c r="F51" s="33"/>
    </row>
    <row r="52" spans="2:6" ht="6" customHeight="1" thickBot="1">
      <c r="B52" s="29"/>
      <c r="C52" s="30"/>
      <c r="D52" s="31"/>
      <c r="E52" s="31"/>
      <c r="F52" s="27"/>
    </row>
    <row r="53" spans="2:6" s="19" customFormat="1" ht="7.5" customHeight="1">
      <c r="B53" s="25"/>
      <c r="C53" s="32"/>
      <c r="D53" s="27"/>
      <c r="E53" s="27"/>
      <c r="F53" s="27"/>
    </row>
    <row r="54" spans="2:6" ht="12">
      <c r="B54" s="65" t="s">
        <v>66</v>
      </c>
      <c r="C54" s="32"/>
      <c r="D54" s="27"/>
      <c r="E54" s="27"/>
      <c r="F54" s="27"/>
    </row>
    <row r="55" spans="2:6" ht="12">
      <c r="B55" s="28" t="s">
        <v>67</v>
      </c>
      <c r="C55" s="23"/>
      <c r="D55" s="27">
        <v>-289429.16932602273</v>
      </c>
      <c r="E55" s="27">
        <v>-945151</v>
      </c>
      <c r="F55" s="27"/>
    </row>
    <row r="56" spans="2:6" ht="12">
      <c r="B56" s="28" t="s">
        <v>68</v>
      </c>
      <c r="C56" s="23"/>
      <c r="D56" s="27">
        <v>-33322.5928309769</v>
      </c>
      <c r="E56" s="27">
        <v>-8417</v>
      </c>
      <c r="F56" s="27"/>
    </row>
    <row r="57" spans="2:6" s="19" customFormat="1" ht="7.5" customHeight="1" thickBot="1">
      <c r="B57" s="34"/>
      <c r="C57" s="64"/>
      <c r="D57" s="31"/>
      <c r="E57" s="31"/>
      <c r="F57" s="27"/>
    </row>
    <row r="58" spans="2:6" s="19" customFormat="1" ht="7.5" customHeight="1">
      <c r="B58" s="25"/>
      <c r="C58" s="32"/>
      <c r="D58" s="27"/>
      <c r="E58" s="27"/>
      <c r="F58" s="27"/>
    </row>
    <row r="59" spans="2:6" ht="12">
      <c r="B59" s="65" t="s">
        <v>59</v>
      </c>
      <c r="C59" s="32"/>
      <c r="D59" s="33">
        <f>D55+D56</f>
        <v>-322751.7621569996</v>
      </c>
      <c r="E59" s="33">
        <f>E55+E56</f>
        <v>-953568</v>
      </c>
      <c r="F59" s="33"/>
    </row>
    <row r="60" spans="2:6" ht="6" customHeight="1" thickBot="1">
      <c r="B60" s="29"/>
      <c r="C60" s="30"/>
      <c r="D60" s="31"/>
      <c r="E60" s="31"/>
      <c r="F60" s="27"/>
    </row>
    <row r="61" spans="2:6" s="19" customFormat="1" ht="7.5" customHeight="1">
      <c r="B61" s="25"/>
      <c r="C61" s="32"/>
      <c r="D61" s="27"/>
      <c r="E61" s="27"/>
      <c r="F61" s="27"/>
    </row>
    <row r="62" spans="2:6" ht="12">
      <c r="B62" s="65" t="s">
        <v>69</v>
      </c>
      <c r="C62" s="32"/>
      <c r="D62" s="27"/>
      <c r="E62" s="27"/>
      <c r="F62" s="27"/>
    </row>
    <row r="63" spans="2:6" ht="12">
      <c r="B63" s="28" t="s">
        <v>67</v>
      </c>
      <c r="C63" s="23"/>
      <c r="D63" s="27">
        <f>D55</f>
        <v>-289429.16932602273</v>
      </c>
      <c r="E63" s="27">
        <v>-945151</v>
      </c>
      <c r="F63" s="27"/>
    </row>
    <row r="64" spans="2:6" ht="12">
      <c r="B64" s="28" t="s">
        <v>68</v>
      </c>
      <c r="C64" s="23"/>
      <c r="D64" s="27">
        <f>D56</f>
        <v>-33322.5928309769</v>
      </c>
      <c r="E64" s="27">
        <v>-8417</v>
      </c>
      <c r="F64" s="27"/>
    </row>
    <row r="65" spans="2:6" s="19" customFormat="1" ht="7.5" customHeight="1" thickBot="1">
      <c r="B65" s="34"/>
      <c r="C65" s="64"/>
      <c r="D65" s="31"/>
      <c r="E65" s="31"/>
      <c r="F65" s="27"/>
    </row>
    <row r="66" spans="2:6" s="19" customFormat="1" ht="7.5" customHeight="1">
      <c r="B66" s="25"/>
      <c r="C66" s="32"/>
      <c r="D66" s="27"/>
      <c r="E66" s="27"/>
      <c r="F66" s="27"/>
    </row>
    <row r="67" spans="2:6" ht="12">
      <c r="B67" s="65" t="s">
        <v>65</v>
      </c>
      <c r="C67" s="32"/>
      <c r="D67" s="33">
        <f>D51</f>
        <v>-322751.7621569999</v>
      </c>
      <c r="E67" s="33">
        <f>E51</f>
        <v>-953567.9501100002</v>
      </c>
      <c r="F67" s="33"/>
    </row>
    <row r="68" spans="2:6" ht="6" customHeight="1" thickBot="1">
      <c r="B68" s="29"/>
      <c r="C68" s="30"/>
      <c r="D68" s="31"/>
      <c r="E68" s="31"/>
      <c r="F68" s="27"/>
    </row>
    <row r="69" spans="2:6" s="19" customFormat="1" ht="7.5" customHeight="1">
      <c r="B69" s="25"/>
      <c r="C69" s="32"/>
      <c r="D69" s="27"/>
      <c r="E69" s="27"/>
      <c r="F69" s="27"/>
    </row>
    <row r="70" spans="2:6" ht="12">
      <c r="B70" s="45" t="s">
        <v>70</v>
      </c>
      <c r="C70" s="45"/>
      <c r="D70" s="45"/>
      <c r="E70" s="45"/>
      <c r="F70" s="45"/>
    </row>
    <row r="71" spans="2:6" ht="12">
      <c r="B71" s="45" t="s">
        <v>71</v>
      </c>
      <c r="C71" s="45"/>
      <c r="D71" s="45"/>
      <c r="E71" s="45"/>
      <c r="F71" s="45"/>
    </row>
    <row r="72" spans="2:6" ht="12">
      <c r="B72" s="24" t="s">
        <v>72</v>
      </c>
      <c r="C72" s="75"/>
      <c r="D72" s="100">
        <v>-0.02</v>
      </c>
      <c r="E72" s="95">
        <v>-0.07</v>
      </c>
      <c r="F72" s="95"/>
    </row>
    <row r="73" spans="2:6" ht="12">
      <c r="B73" s="24" t="s">
        <v>73</v>
      </c>
      <c r="C73" s="75"/>
      <c r="D73" s="100">
        <v>-0.02</v>
      </c>
      <c r="E73" s="95">
        <v>-0.07</v>
      </c>
      <c r="F73" s="95"/>
    </row>
    <row r="74" spans="2:6" ht="12">
      <c r="B74" s="22"/>
      <c r="C74" s="23"/>
      <c r="D74" s="26"/>
      <c r="E74" s="96"/>
      <c r="F74" s="96"/>
    </row>
    <row r="75" spans="2:6" ht="24.75" customHeight="1">
      <c r="B75" s="69" t="s">
        <v>113</v>
      </c>
      <c r="C75" s="43"/>
      <c r="D75" s="43"/>
      <c r="E75" s="97"/>
      <c r="F75" s="97"/>
    </row>
    <row r="76" spans="2:6" ht="12">
      <c r="B76" s="28" t="s">
        <v>72</v>
      </c>
      <c r="C76" s="23">
        <v>4</v>
      </c>
      <c r="D76" s="100">
        <v>-0.02</v>
      </c>
      <c r="E76" s="95">
        <v>-0.07</v>
      </c>
      <c r="F76" s="95"/>
    </row>
    <row r="77" spans="2:6" ht="12">
      <c r="B77" s="28" t="s">
        <v>73</v>
      </c>
      <c r="C77" s="23">
        <v>4</v>
      </c>
      <c r="D77" s="100">
        <v>-0.02</v>
      </c>
      <c r="E77" s="95">
        <v>-0.07</v>
      </c>
      <c r="F77" s="95"/>
    </row>
    <row r="78" spans="2:6" s="19" customFormat="1" ht="7.5" customHeight="1" thickBot="1">
      <c r="B78" s="34"/>
      <c r="C78" s="64"/>
      <c r="D78" s="31"/>
      <c r="E78" s="31"/>
      <c r="F78" s="27"/>
    </row>
    <row r="79" spans="2:6" ht="12">
      <c r="B79" s="22"/>
      <c r="C79" s="23"/>
      <c r="D79" s="26"/>
      <c r="E79" s="26"/>
      <c r="F79" s="26"/>
    </row>
    <row r="80" spans="2:6" ht="12">
      <c r="B80" s="69" t="s">
        <v>112</v>
      </c>
      <c r="C80" s="43"/>
      <c r="D80" s="43"/>
      <c r="E80" s="43"/>
      <c r="F80" s="43"/>
    </row>
    <row r="81" spans="2:6" ht="12">
      <c r="B81" s="28" t="s">
        <v>72</v>
      </c>
      <c r="C81" s="23">
        <v>4</v>
      </c>
      <c r="D81" s="26"/>
      <c r="E81" s="26"/>
      <c r="F81" s="26"/>
    </row>
    <row r="82" spans="2:6" ht="12">
      <c r="B82" s="28" t="s">
        <v>73</v>
      </c>
      <c r="C82" s="23">
        <v>4</v>
      </c>
      <c r="D82" s="26"/>
      <c r="E82" s="26"/>
      <c r="F82" s="26"/>
    </row>
    <row r="83" spans="2:6" s="19" customFormat="1" ht="7.5" customHeight="1" thickBot="1">
      <c r="B83" s="34"/>
      <c r="C83" s="64"/>
      <c r="D83" s="31"/>
      <c r="E83" s="31"/>
      <c r="F83" s="27"/>
    </row>
    <row r="84" spans="2:6" ht="12">
      <c r="B84" s="38"/>
      <c r="C84" s="38"/>
      <c r="D84" s="27"/>
      <c r="E84" s="27"/>
      <c r="F84" s="27"/>
    </row>
    <row r="85" spans="2:6" ht="12">
      <c r="B85" s="38"/>
      <c r="C85" s="38"/>
      <c r="D85" s="27"/>
      <c r="E85" s="27"/>
      <c r="F85" s="27"/>
    </row>
    <row r="86" spans="2:6" ht="12">
      <c r="B86" s="72" t="s">
        <v>124</v>
      </c>
      <c r="C86" s="40"/>
      <c r="D86" s="72" t="s">
        <v>123</v>
      </c>
      <c r="E86" s="27"/>
      <c r="F86" s="27"/>
    </row>
    <row r="87" spans="2:6" ht="18" customHeight="1">
      <c r="B87" s="62" t="s">
        <v>114</v>
      </c>
      <c r="C87" s="24"/>
      <c r="D87" s="107" t="s">
        <v>134</v>
      </c>
      <c r="E87" s="107"/>
      <c r="F87" s="102"/>
    </row>
    <row r="88" spans="2:6" ht="12">
      <c r="B88" s="62" t="s">
        <v>125</v>
      </c>
      <c r="C88" s="24"/>
      <c r="D88" s="108" t="s">
        <v>41</v>
      </c>
      <c r="E88" s="108"/>
      <c r="F88" s="103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J73"/>
  <sheetViews>
    <sheetView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0" sqref="D30"/>
    </sheetView>
  </sheetViews>
  <sheetFormatPr defaultColWidth="9.140625" defaultRowHeight="15"/>
  <cols>
    <col min="1" max="1" width="7.140625" style="1" customWidth="1"/>
    <col min="2" max="2" width="61.8515625" style="1" customWidth="1"/>
    <col min="3" max="3" width="21.28125" style="1" customWidth="1"/>
    <col min="4" max="4" width="22.140625" style="1" customWidth="1"/>
    <col min="5" max="16384" width="9.140625" style="1" customWidth="1"/>
  </cols>
  <sheetData>
    <row r="1" ht="12.75">
      <c r="B1" s="4" t="s">
        <v>95</v>
      </c>
    </row>
    <row r="2" spans="2:4" ht="26.25" customHeight="1">
      <c r="B2" s="117" t="s">
        <v>144</v>
      </c>
      <c r="C2" s="117"/>
      <c r="D2" s="117"/>
    </row>
    <row r="3" spans="2:4" ht="12.75">
      <c r="B3" s="14"/>
      <c r="C3" s="14"/>
      <c r="D3" s="14"/>
    </row>
    <row r="4" spans="2:4" ht="12">
      <c r="B4" s="119" t="s">
        <v>0</v>
      </c>
      <c r="C4" s="118" t="s">
        <v>145</v>
      </c>
      <c r="D4" s="118"/>
    </row>
    <row r="5" spans="2:4" ht="24.75" thickBot="1">
      <c r="B5" s="120"/>
      <c r="C5" s="88" t="s">
        <v>138</v>
      </c>
      <c r="D5" s="87" t="s">
        <v>133</v>
      </c>
    </row>
    <row r="6" spans="2:4" ht="12">
      <c r="B6" s="46"/>
      <c r="C6" s="47"/>
      <c r="D6" s="47"/>
    </row>
    <row r="7" spans="2:4" ht="12">
      <c r="B7" s="70" t="s">
        <v>74</v>
      </c>
      <c r="C7" s="47"/>
      <c r="D7" s="47"/>
    </row>
    <row r="8" spans="2:4" ht="12">
      <c r="B8" s="71"/>
      <c r="C8" s="47"/>
      <c r="D8" s="47"/>
    </row>
    <row r="9" spans="2:4" ht="12">
      <c r="B9" s="70" t="s">
        <v>75</v>
      </c>
      <c r="C9" s="47"/>
      <c r="D9" s="47"/>
    </row>
    <row r="10" spans="2:4" ht="12">
      <c r="B10" s="71" t="s">
        <v>76</v>
      </c>
      <c r="C10" s="77"/>
      <c r="D10" s="76">
        <v>234719</v>
      </c>
    </row>
    <row r="11" spans="2:4" ht="12">
      <c r="B11" s="71" t="s">
        <v>77</v>
      </c>
      <c r="C11" s="77"/>
      <c r="D11" s="49">
        <v>39985</v>
      </c>
    </row>
    <row r="12" spans="2:4" ht="12">
      <c r="B12" s="71" t="s">
        <v>78</v>
      </c>
      <c r="C12" s="77"/>
      <c r="D12" s="49">
        <v>102</v>
      </c>
    </row>
    <row r="13" spans="2:4" ht="12">
      <c r="B13" s="71" t="s">
        <v>79</v>
      </c>
      <c r="C13" s="77">
        <v>228082</v>
      </c>
      <c r="D13" s="49">
        <v>300037</v>
      </c>
    </row>
    <row r="14" spans="2:4" ht="12">
      <c r="B14" s="70"/>
      <c r="C14" s="77"/>
      <c r="D14" s="49"/>
    </row>
    <row r="15" spans="2:4" ht="12">
      <c r="B15" s="70" t="s">
        <v>80</v>
      </c>
      <c r="C15" s="77"/>
      <c r="D15" s="49"/>
    </row>
    <row r="16" spans="2:4" ht="12">
      <c r="B16" s="71" t="s">
        <v>81</v>
      </c>
      <c r="C16" s="49">
        <v>-2121774</v>
      </c>
      <c r="D16" s="49">
        <v>-949320</v>
      </c>
    </row>
    <row r="17" spans="2:4" ht="12">
      <c r="B17" s="71" t="s">
        <v>82</v>
      </c>
      <c r="C17" s="49"/>
      <c r="D17" s="49">
        <v>0</v>
      </c>
    </row>
    <row r="18" spans="2:4" ht="12">
      <c r="B18" s="71" t="s">
        <v>83</v>
      </c>
      <c r="C18" s="77"/>
      <c r="D18" s="49">
        <v>-167117</v>
      </c>
    </row>
    <row r="19" spans="2:4" ht="12">
      <c r="B19" s="71" t="s">
        <v>84</v>
      </c>
      <c r="C19" s="49">
        <f>-341115-10</f>
        <v>-341125</v>
      </c>
      <c r="D19" s="49">
        <v>-404324</v>
      </c>
    </row>
    <row r="20" spans="2:4" ht="12">
      <c r="B20" s="71" t="s">
        <v>85</v>
      </c>
      <c r="C20" s="49"/>
      <c r="D20" s="49">
        <v>-501453</v>
      </c>
    </row>
    <row r="21" spans="2:4" ht="12">
      <c r="B21" s="71" t="s">
        <v>86</v>
      </c>
      <c r="C21" s="79"/>
      <c r="D21" s="49">
        <v>0</v>
      </c>
    </row>
    <row r="22" spans="2:4" ht="12">
      <c r="B22" s="71" t="s">
        <v>87</v>
      </c>
      <c r="C22" s="49">
        <v>-123169</v>
      </c>
      <c r="D22" s="49">
        <v>-144730</v>
      </c>
    </row>
    <row r="23" spans="2:4" ht="12">
      <c r="B23" s="71" t="s">
        <v>88</v>
      </c>
      <c r="C23" s="49">
        <v>-35331</v>
      </c>
      <c r="D23" s="49">
        <v>-115291</v>
      </c>
    </row>
    <row r="24" spans="2:4" ht="13.5" customHeight="1" thickBot="1">
      <c r="B24" s="50"/>
      <c r="C24" s="51"/>
      <c r="D24" s="51"/>
    </row>
    <row r="25" spans="2:4" ht="12">
      <c r="B25" s="46"/>
      <c r="C25" s="47"/>
      <c r="D25" s="47"/>
    </row>
    <row r="26" spans="2:4" ht="24">
      <c r="B26" s="70" t="s">
        <v>126</v>
      </c>
      <c r="C26" s="52">
        <f>SUM(C10:C23)</f>
        <v>-2393317</v>
      </c>
      <c r="D26" s="52">
        <f>SUM(D10:D23)</f>
        <v>-1707392</v>
      </c>
    </row>
    <row r="27" spans="2:4" ht="12.75" thickBot="1">
      <c r="B27" s="53"/>
      <c r="C27" s="51"/>
      <c r="D27" s="51"/>
    </row>
    <row r="28" spans="2:4" ht="12">
      <c r="B28" s="46"/>
      <c r="C28" s="47"/>
      <c r="D28" s="47"/>
    </row>
    <row r="29" spans="2:4" ht="12">
      <c r="B29" s="70" t="s">
        <v>89</v>
      </c>
      <c r="C29" s="49"/>
      <c r="D29" s="49"/>
    </row>
    <row r="30" spans="2:4" ht="12">
      <c r="B30" s="71" t="s">
        <v>90</v>
      </c>
      <c r="C30" s="49">
        <v>-1538</v>
      </c>
      <c r="D30" s="49">
        <v>-1037</v>
      </c>
    </row>
    <row r="31" spans="2:4" ht="12.75" customHeight="1">
      <c r="B31" s="71" t="s">
        <v>91</v>
      </c>
      <c r="C31" s="49">
        <v>1800</v>
      </c>
      <c r="D31" s="49"/>
    </row>
    <row r="32" spans="2:4" ht="12">
      <c r="B32" s="47" t="s">
        <v>117</v>
      </c>
      <c r="C32" s="49">
        <v>-173</v>
      </c>
      <c r="D32" s="49"/>
    </row>
    <row r="33" spans="2:4" ht="12">
      <c r="B33" s="47" t="s">
        <v>118</v>
      </c>
      <c r="C33" s="49">
        <v>100</v>
      </c>
      <c r="D33" s="49"/>
    </row>
    <row r="34" spans="2:4" ht="12">
      <c r="B34" s="71" t="s">
        <v>92</v>
      </c>
      <c r="C34" s="49">
        <v>-1247</v>
      </c>
      <c r="D34" s="49">
        <v>-325</v>
      </c>
    </row>
    <row r="35" spans="2:4" ht="12">
      <c r="B35" s="71" t="s">
        <v>93</v>
      </c>
      <c r="C35" s="49">
        <v>1999488</v>
      </c>
      <c r="D35" s="49"/>
    </row>
    <row r="36" spans="2:4" ht="12">
      <c r="B36" s="71" t="s">
        <v>94</v>
      </c>
      <c r="C36" s="49">
        <v>-1399386</v>
      </c>
      <c r="D36" s="49">
        <v>-13273</v>
      </c>
    </row>
    <row r="37" spans="2:4" ht="12">
      <c r="B37" s="71" t="s">
        <v>79</v>
      </c>
      <c r="C37" s="49">
        <v>-0.48799999999999955</v>
      </c>
      <c r="D37" s="49">
        <v>12872587</v>
      </c>
    </row>
    <row r="38" spans="2:4" ht="12">
      <c r="B38" s="71" t="s">
        <v>88</v>
      </c>
      <c r="C38" s="49">
        <v>-560</v>
      </c>
      <c r="D38" s="49">
        <v>-19531</v>
      </c>
    </row>
    <row r="39" spans="2:4" ht="12.75" thickBot="1">
      <c r="B39" s="53"/>
      <c r="C39" s="51"/>
      <c r="D39" s="51"/>
    </row>
    <row r="40" spans="2:4" ht="12">
      <c r="B40" s="48"/>
      <c r="C40" s="54"/>
      <c r="D40" s="54"/>
    </row>
    <row r="41" spans="2:4" ht="24">
      <c r="B41" s="70" t="s">
        <v>116</v>
      </c>
      <c r="C41" s="52">
        <f>SUM(C30:C38)</f>
        <v>598483.512</v>
      </c>
      <c r="D41" s="52">
        <f>SUM(D30:D38)</f>
        <v>12838421</v>
      </c>
    </row>
    <row r="42" spans="2:4" ht="12.75" thickBot="1">
      <c r="B42" s="53"/>
      <c r="C42" s="51"/>
      <c r="D42" s="51"/>
    </row>
    <row r="43" spans="2:4" ht="12">
      <c r="B43" s="55"/>
      <c r="C43" s="55"/>
      <c r="D43" s="55"/>
    </row>
    <row r="44" spans="2:4" ht="12.75" customHeight="1">
      <c r="B44" s="70" t="s">
        <v>100</v>
      </c>
      <c r="C44" s="47"/>
      <c r="D44" s="47"/>
    </row>
    <row r="45" spans="2:4" ht="12">
      <c r="B45" s="71" t="s">
        <v>98</v>
      </c>
      <c r="C45" s="49">
        <v>-392649.869</v>
      </c>
      <c r="D45" s="49">
        <v>-392650</v>
      </c>
    </row>
    <row r="46" spans="2:4" ht="12">
      <c r="B46" s="71" t="s">
        <v>101</v>
      </c>
      <c r="C46" s="49">
        <v>4700000</v>
      </c>
      <c r="D46" s="49"/>
    </row>
    <row r="47" spans="2:4" ht="12">
      <c r="B47" s="71" t="s">
        <v>79</v>
      </c>
      <c r="C47" s="49">
        <v>0</v>
      </c>
      <c r="D47" s="49">
        <v>3475832</v>
      </c>
    </row>
    <row r="48" spans="2:4" ht="12">
      <c r="B48" s="71" t="s">
        <v>102</v>
      </c>
      <c r="C48" s="49">
        <v>8400</v>
      </c>
      <c r="D48" s="49"/>
    </row>
    <row r="49" spans="2:4" ht="12">
      <c r="B49" s="71" t="s">
        <v>103</v>
      </c>
      <c r="C49" s="49">
        <v>-8300</v>
      </c>
      <c r="D49" s="49">
        <v>-14306743</v>
      </c>
    </row>
    <row r="50" spans="2:4" ht="12">
      <c r="B50" s="71" t="s">
        <v>104</v>
      </c>
      <c r="C50" s="49"/>
      <c r="D50" s="49"/>
    </row>
    <row r="51" spans="2:4" ht="12">
      <c r="B51" s="71" t="s">
        <v>88</v>
      </c>
      <c r="C51" s="49"/>
      <c r="D51" s="49"/>
    </row>
    <row r="52" spans="2:4" ht="13.5" customHeight="1" thickBot="1">
      <c r="B52" s="53"/>
      <c r="C52" s="51"/>
      <c r="D52" s="51"/>
    </row>
    <row r="53" spans="2:4" ht="12">
      <c r="B53" s="48"/>
      <c r="C53" s="54"/>
      <c r="D53" s="54"/>
    </row>
    <row r="54" spans="2:4" ht="36">
      <c r="B54" s="70" t="s">
        <v>110</v>
      </c>
      <c r="C54" s="52">
        <f>SUM(C45:C50)</f>
        <v>4307450.131</v>
      </c>
      <c r="D54" s="52">
        <f>SUM(D45:D51)</f>
        <v>-11223561</v>
      </c>
    </row>
    <row r="55" spans="2:4" ht="12.75" thickBot="1">
      <c r="B55" s="50"/>
      <c r="C55" s="56"/>
      <c r="D55" s="56"/>
    </row>
    <row r="56" spans="2:4" ht="12">
      <c r="B56" s="48"/>
      <c r="C56" s="54"/>
      <c r="D56" s="54"/>
    </row>
    <row r="57" spans="2:4" ht="24">
      <c r="B57" s="54" t="s">
        <v>105</v>
      </c>
      <c r="C57" s="52">
        <f>C26+C41+C54</f>
        <v>2512616.643</v>
      </c>
      <c r="D57" s="52">
        <f>D26+D41+D54</f>
        <v>-92532</v>
      </c>
    </row>
    <row r="58" spans="2:4" ht="12">
      <c r="B58" s="70" t="s">
        <v>106</v>
      </c>
      <c r="C58" s="49"/>
      <c r="D58" s="49">
        <v>5</v>
      </c>
    </row>
    <row r="59" spans="2:4" ht="12">
      <c r="B59" s="70" t="s">
        <v>107</v>
      </c>
      <c r="C59" s="49">
        <v>-41</v>
      </c>
      <c r="D59" s="93">
        <v>561</v>
      </c>
    </row>
    <row r="60" spans="2:10" ht="12">
      <c r="B60" s="46"/>
      <c r="C60" s="49"/>
      <c r="D60" s="49"/>
      <c r="J60" s="1" t="s">
        <v>135</v>
      </c>
    </row>
    <row r="61" spans="2:4" ht="12">
      <c r="B61" s="54" t="s">
        <v>108</v>
      </c>
      <c r="C61" s="52">
        <v>48085</v>
      </c>
      <c r="D61" s="98">
        <v>122425</v>
      </c>
    </row>
    <row r="62" spans="2:4" ht="12">
      <c r="B62" s="55"/>
      <c r="C62" s="49"/>
      <c r="D62" s="49"/>
    </row>
    <row r="63" spans="2:4" ht="12.75" thickBot="1">
      <c r="B63" s="53"/>
      <c r="C63" s="51"/>
      <c r="D63" s="51"/>
    </row>
    <row r="64" spans="2:4" ht="12">
      <c r="B64" s="46"/>
      <c r="C64" s="47"/>
      <c r="D64" s="47"/>
    </row>
    <row r="65" spans="2:4" ht="24">
      <c r="B65" s="57" t="s">
        <v>109</v>
      </c>
      <c r="C65" s="52">
        <f>C57+C59+C61</f>
        <v>2560660.643</v>
      </c>
      <c r="D65" s="52">
        <f>D57+D59+D61</f>
        <v>30454</v>
      </c>
    </row>
    <row r="66" spans="2:4" ht="12.75" thickBot="1">
      <c r="B66" s="53"/>
      <c r="C66" s="51"/>
      <c r="D66" s="51"/>
    </row>
    <row r="67" spans="2:4" ht="12">
      <c r="B67" s="55"/>
      <c r="C67" s="55"/>
      <c r="D67" s="55"/>
    </row>
    <row r="68" spans="2:4" ht="12.75" customHeight="1">
      <c r="B68" s="55"/>
      <c r="C68" s="55"/>
      <c r="D68" s="55"/>
    </row>
    <row r="69" spans="2:4" ht="12.75" customHeight="1">
      <c r="B69" s="55"/>
      <c r="C69" s="55"/>
      <c r="D69" s="55"/>
    </row>
    <row r="70" spans="2:4" ht="12.75" customHeight="1">
      <c r="B70" s="55"/>
      <c r="C70" s="55"/>
      <c r="D70" s="55"/>
    </row>
    <row r="71" spans="2:4" ht="12.75" customHeight="1">
      <c r="B71" s="72" t="s">
        <v>127</v>
      </c>
      <c r="C71" s="73" t="s">
        <v>120</v>
      </c>
      <c r="D71" s="49"/>
    </row>
    <row r="72" spans="2:4" ht="12">
      <c r="B72" s="62" t="s">
        <v>114</v>
      </c>
      <c r="C72" s="115" t="s">
        <v>134</v>
      </c>
      <c r="D72" s="115"/>
    </row>
    <row r="73" spans="2:4" ht="12">
      <c r="B73" s="62" t="s">
        <v>125</v>
      </c>
      <c r="C73" s="116" t="s">
        <v>41</v>
      </c>
      <c r="D73" s="116"/>
    </row>
  </sheetData>
  <sheetProtection/>
  <mergeCells count="5">
    <mergeCell ref="C72:D72"/>
    <mergeCell ref="C73:D73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O32"/>
  <sheetViews>
    <sheetView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C22" sqref="C22"/>
    </sheetView>
  </sheetViews>
  <sheetFormatPr defaultColWidth="8.8515625" defaultRowHeight="15"/>
  <cols>
    <col min="1" max="1" width="3.8515625" style="6" customWidth="1"/>
    <col min="2" max="2" width="35.57421875" style="6" customWidth="1"/>
    <col min="3" max="3" width="10.57421875" style="7" customWidth="1"/>
    <col min="4" max="4" width="13.7109375" style="7" customWidth="1"/>
    <col min="5" max="5" width="9.421875" style="7" customWidth="1"/>
    <col min="6" max="6" width="12.421875" style="7" bestFit="1" customWidth="1"/>
    <col min="7" max="7" width="11.28125" style="7" customWidth="1"/>
    <col min="8" max="8" width="9.8515625" style="7" bestFit="1" customWidth="1"/>
    <col min="9" max="9" width="12.140625" style="7" customWidth="1"/>
    <col min="10" max="10" width="9.8515625" style="7" bestFit="1" customWidth="1"/>
    <col min="11" max="16384" width="8.8515625" style="6" customWidth="1"/>
  </cols>
  <sheetData>
    <row r="1" spans="2:10" ht="12.75">
      <c r="B1" s="5" t="s">
        <v>95</v>
      </c>
      <c r="C1" s="12"/>
      <c r="D1" s="12"/>
      <c r="E1" s="12"/>
      <c r="I1" s="9"/>
      <c r="J1" s="10"/>
    </row>
    <row r="2" spans="2:10" ht="30.75" customHeight="1">
      <c r="B2" s="121" t="s">
        <v>146</v>
      </c>
      <c r="C2" s="121"/>
      <c r="D2" s="121"/>
      <c r="E2" s="121"/>
      <c r="F2" s="121"/>
      <c r="G2" s="121"/>
      <c r="H2" s="121"/>
      <c r="I2" s="121"/>
      <c r="J2" s="121"/>
    </row>
    <row r="3" spans="3:8" ht="11.25">
      <c r="C3" s="2"/>
      <c r="D3" s="2"/>
      <c r="E3" s="2"/>
      <c r="F3" s="2"/>
      <c r="G3" s="2"/>
      <c r="H3" s="2"/>
    </row>
    <row r="4" spans="2:10" s="11" customFormat="1" ht="20.25" customHeight="1">
      <c r="B4" s="126" t="s">
        <v>0</v>
      </c>
      <c r="C4" s="128" t="s">
        <v>96</v>
      </c>
      <c r="D4" s="128"/>
      <c r="E4" s="128"/>
      <c r="F4" s="128"/>
      <c r="G4" s="128"/>
      <c r="H4" s="128"/>
      <c r="I4" s="124" t="s">
        <v>24</v>
      </c>
      <c r="J4" s="124" t="s">
        <v>97</v>
      </c>
    </row>
    <row r="5" spans="2:10" s="11" customFormat="1" ht="39" customHeight="1">
      <c r="B5" s="127"/>
      <c r="C5" s="58" t="s">
        <v>18</v>
      </c>
      <c r="D5" s="58" t="s">
        <v>99</v>
      </c>
      <c r="E5" s="58" t="s">
        <v>21</v>
      </c>
      <c r="F5" s="58" t="s">
        <v>22</v>
      </c>
      <c r="G5" s="58" t="s">
        <v>19</v>
      </c>
      <c r="H5" s="58" t="s">
        <v>97</v>
      </c>
      <c r="I5" s="125"/>
      <c r="J5" s="125"/>
    </row>
    <row r="6" spans="2:10" s="11" customFormat="1" ht="24">
      <c r="B6" s="59" t="s">
        <v>139</v>
      </c>
      <c r="C6" s="99">
        <v>29781529</v>
      </c>
      <c r="D6" s="99">
        <v>-618111</v>
      </c>
      <c r="E6" s="99">
        <v>-14824</v>
      </c>
      <c r="F6" s="99">
        <v>-16389759</v>
      </c>
      <c r="G6" s="99">
        <v>314270</v>
      </c>
      <c r="H6" s="99">
        <f>SUM(C6:G6)</f>
        <v>13073105</v>
      </c>
      <c r="I6" s="99">
        <v>-308206</v>
      </c>
      <c r="J6" s="99">
        <f>H6+I6</f>
        <v>12764899</v>
      </c>
    </row>
    <row r="7" spans="2:10" s="11" customFormat="1" ht="24">
      <c r="B7" s="60" t="s">
        <v>147</v>
      </c>
      <c r="C7" s="27"/>
      <c r="D7" s="27"/>
      <c r="E7" s="27"/>
      <c r="F7" s="93">
        <v>-945151</v>
      </c>
      <c r="G7" s="93"/>
      <c r="H7" s="93">
        <f>SUM(C7:G7)</f>
        <v>-945151</v>
      </c>
      <c r="I7" s="93">
        <v>-8417</v>
      </c>
      <c r="J7" s="93">
        <f>H7+I7</f>
        <v>-953568</v>
      </c>
    </row>
    <row r="8" spans="2:10" s="11" customFormat="1" ht="24">
      <c r="B8" s="60" t="s">
        <v>111</v>
      </c>
      <c r="C8" s="27"/>
      <c r="D8" s="27"/>
      <c r="E8" s="27"/>
      <c r="F8" s="27"/>
      <c r="G8" s="27"/>
      <c r="H8" s="27"/>
      <c r="I8" s="27"/>
      <c r="J8" s="27"/>
    </row>
    <row r="9" spans="2:11" s="11" customFormat="1" ht="24">
      <c r="B9" s="59" t="s">
        <v>119</v>
      </c>
      <c r="C9" s="80"/>
      <c r="D9" s="80"/>
      <c r="E9" s="80"/>
      <c r="F9" s="80">
        <f>F7+F8</f>
        <v>-945151</v>
      </c>
      <c r="G9" s="80"/>
      <c r="H9" s="80">
        <f>SUM(C9:G9)</f>
        <v>-945151</v>
      </c>
      <c r="I9" s="80">
        <f>I7+I8</f>
        <v>-8417</v>
      </c>
      <c r="J9" s="80">
        <f>H9+I9</f>
        <v>-953568</v>
      </c>
      <c r="K9" s="78"/>
    </row>
    <row r="10" spans="2:10" s="11" customFormat="1" ht="12">
      <c r="B10" s="81" t="s">
        <v>131</v>
      </c>
      <c r="C10" s="27"/>
      <c r="D10" s="27"/>
      <c r="E10" s="27"/>
      <c r="F10" s="27"/>
      <c r="G10" s="33"/>
      <c r="H10" s="27">
        <f>SUM(C10:G10)</f>
        <v>0</v>
      </c>
      <c r="I10" s="33"/>
      <c r="J10" s="27">
        <f>H10+I10</f>
        <v>0</v>
      </c>
    </row>
    <row r="11" spans="2:10" s="11" customFormat="1" ht="12">
      <c r="B11" s="81" t="s">
        <v>130</v>
      </c>
      <c r="C11" s="27"/>
      <c r="D11" s="27"/>
      <c r="E11" s="27"/>
      <c r="F11" s="27"/>
      <c r="G11" s="27"/>
      <c r="H11" s="27">
        <f>SUM(C11:G11)</f>
        <v>0</v>
      </c>
      <c r="I11" s="33"/>
      <c r="J11" s="27">
        <f>H11+I11</f>
        <v>0</v>
      </c>
    </row>
    <row r="12" spans="2:10" s="11" customFormat="1" ht="36">
      <c r="B12" s="81" t="s">
        <v>132</v>
      </c>
      <c r="C12" s="27"/>
      <c r="D12" s="27"/>
      <c r="E12" s="27"/>
      <c r="F12" s="27"/>
      <c r="G12" s="27"/>
      <c r="H12" s="27">
        <f>SUM(C12:G12)</f>
        <v>0</v>
      </c>
      <c r="I12" s="33"/>
      <c r="J12" s="27">
        <f>H12+I12</f>
        <v>0</v>
      </c>
    </row>
    <row r="13" spans="2:10" s="11" customFormat="1" ht="24">
      <c r="B13" s="82" t="s">
        <v>129</v>
      </c>
      <c r="C13" s="83"/>
      <c r="D13" s="83"/>
      <c r="E13" s="83">
        <f aca="true" t="shared" si="0" ref="E13:J13">E10+E11+E12</f>
        <v>0</v>
      </c>
      <c r="F13" s="83">
        <f t="shared" si="0"/>
        <v>0</v>
      </c>
      <c r="G13" s="83">
        <f t="shared" si="0"/>
        <v>0</v>
      </c>
      <c r="H13" s="83">
        <f t="shared" si="0"/>
        <v>0</v>
      </c>
      <c r="I13" s="83"/>
      <c r="J13" s="83">
        <f t="shared" si="0"/>
        <v>0</v>
      </c>
    </row>
    <row r="14" spans="2:10" s="11" customFormat="1" ht="24">
      <c r="B14" s="84" t="s">
        <v>148</v>
      </c>
      <c r="C14" s="85">
        <f aca="true" t="shared" si="1" ref="C14:J14">C6+C9+C13</f>
        <v>29781529</v>
      </c>
      <c r="D14" s="33">
        <f t="shared" si="1"/>
        <v>-618111</v>
      </c>
      <c r="E14" s="33">
        <f t="shared" si="1"/>
        <v>-14824</v>
      </c>
      <c r="F14" s="33">
        <f t="shared" si="1"/>
        <v>-17334910</v>
      </c>
      <c r="G14" s="33">
        <f t="shared" si="1"/>
        <v>314270</v>
      </c>
      <c r="H14" s="33">
        <f t="shared" si="1"/>
        <v>12127954</v>
      </c>
      <c r="I14" s="33">
        <f t="shared" si="1"/>
        <v>-316623</v>
      </c>
      <c r="J14" s="33">
        <f t="shared" si="1"/>
        <v>11811331</v>
      </c>
    </row>
    <row r="15" spans="2:10" s="11" customFormat="1" ht="12">
      <c r="B15" s="60"/>
      <c r="C15" s="49"/>
      <c r="D15" s="49"/>
      <c r="E15" s="49"/>
      <c r="F15" s="49"/>
      <c r="G15" s="49"/>
      <c r="H15" s="49"/>
      <c r="I15" s="49"/>
      <c r="J15" s="49"/>
    </row>
    <row r="16" spans="2:10" s="11" customFormat="1" ht="24">
      <c r="B16" s="59" t="s">
        <v>140</v>
      </c>
      <c r="C16" s="80">
        <v>29781529</v>
      </c>
      <c r="D16" s="80">
        <v>-618111</v>
      </c>
      <c r="E16" s="80">
        <v>-32424</v>
      </c>
      <c r="F16" s="80">
        <v>-16789810</v>
      </c>
      <c r="G16" s="80">
        <v>314270</v>
      </c>
      <c r="H16" s="80">
        <f>SUM(C16:G16)</f>
        <v>12655454</v>
      </c>
      <c r="I16" s="80">
        <v>-334195</v>
      </c>
      <c r="J16" s="80">
        <f>H16+I16</f>
        <v>12321259</v>
      </c>
    </row>
    <row r="17" spans="2:15" s="11" customFormat="1" ht="24">
      <c r="B17" s="60" t="s">
        <v>149</v>
      </c>
      <c r="C17" s="27"/>
      <c r="D17" s="27"/>
      <c r="E17" s="27"/>
      <c r="F17" s="27">
        <v>-289429</v>
      </c>
      <c r="G17" s="27"/>
      <c r="H17" s="27">
        <f>SUM(C17:G17)</f>
        <v>-289429</v>
      </c>
      <c r="I17" s="27">
        <v>-33323</v>
      </c>
      <c r="J17" s="27">
        <f>H17+I17</f>
        <v>-322752</v>
      </c>
      <c r="O17" s="11" t="s">
        <v>135</v>
      </c>
    </row>
    <row r="18" spans="2:10" s="11" customFormat="1" ht="24">
      <c r="B18" s="60" t="s">
        <v>111</v>
      </c>
      <c r="C18" s="27"/>
      <c r="D18" s="27"/>
      <c r="E18" s="27"/>
      <c r="F18" s="27"/>
      <c r="G18" s="27">
        <v>1923888</v>
      </c>
      <c r="H18" s="27"/>
      <c r="I18" s="27"/>
      <c r="J18" s="27">
        <f>I18+G18</f>
        <v>1923888</v>
      </c>
    </row>
    <row r="19" spans="2:10" s="11" customFormat="1" ht="24.75" customHeight="1">
      <c r="B19" s="81" t="s">
        <v>130</v>
      </c>
      <c r="C19" s="27"/>
      <c r="D19" s="27"/>
      <c r="E19" s="27"/>
      <c r="F19" s="27"/>
      <c r="G19" s="27"/>
      <c r="H19" s="27"/>
      <c r="I19" s="27">
        <v>2776112</v>
      </c>
      <c r="J19" s="27">
        <f>H19+I19</f>
        <v>2776112</v>
      </c>
    </row>
    <row r="20" spans="2:10" s="11" customFormat="1" ht="24">
      <c r="B20" s="59" t="s">
        <v>119</v>
      </c>
      <c r="C20" s="80"/>
      <c r="D20" s="80"/>
      <c r="E20" s="80"/>
      <c r="F20" s="80">
        <f>F17+F18</f>
        <v>-289429</v>
      </c>
      <c r="G20" s="80">
        <f>G17+G18</f>
        <v>1923888</v>
      </c>
      <c r="H20" s="80">
        <f>SUM(C20:G20)</f>
        <v>1634459</v>
      </c>
      <c r="I20" s="80">
        <f>I17+I18+I19</f>
        <v>2742789</v>
      </c>
      <c r="J20" s="80">
        <f>J17+J18+J19</f>
        <v>4377248</v>
      </c>
    </row>
    <row r="21" spans="2:10" s="11" customFormat="1" ht="12">
      <c r="B21" s="60"/>
      <c r="C21" s="27"/>
      <c r="D21" s="27"/>
      <c r="E21" s="27"/>
      <c r="F21" s="27"/>
      <c r="G21" s="27"/>
      <c r="H21" s="27"/>
      <c r="I21" s="27"/>
      <c r="J21" s="27"/>
    </row>
    <row r="22" spans="2:10" s="11" customFormat="1" ht="24">
      <c r="B22" s="59" t="s">
        <v>150</v>
      </c>
      <c r="C22" s="80">
        <f aca="true" t="shared" si="2" ref="C22:I22">C16+C20</f>
        <v>29781529</v>
      </c>
      <c r="D22" s="80">
        <f t="shared" si="2"/>
        <v>-618111</v>
      </c>
      <c r="E22" s="80">
        <f t="shared" si="2"/>
        <v>-32424</v>
      </c>
      <c r="F22" s="80">
        <f t="shared" si="2"/>
        <v>-17079239</v>
      </c>
      <c r="G22" s="80">
        <f t="shared" si="2"/>
        <v>2238158</v>
      </c>
      <c r="H22" s="80">
        <f t="shared" si="2"/>
        <v>14289913</v>
      </c>
      <c r="I22" s="80">
        <f t="shared" si="2"/>
        <v>2408594</v>
      </c>
      <c r="J22" s="80">
        <f>J16+J20</f>
        <v>16698507</v>
      </c>
    </row>
    <row r="23" spans="2:10" ht="12">
      <c r="B23" s="61"/>
      <c r="C23" s="49"/>
      <c r="D23" s="49"/>
      <c r="E23" s="49"/>
      <c r="F23" s="49"/>
      <c r="G23" s="49"/>
      <c r="H23" s="49"/>
      <c r="I23" s="49"/>
      <c r="J23" s="49"/>
    </row>
    <row r="24" spans="2:10" ht="12">
      <c r="B24" s="61"/>
      <c r="C24" s="49"/>
      <c r="D24" s="49"/>
      <c r="E24" s="49"/>
      <c r="F24" s="49"/>
      <c r="G24" s="49"/>
      <c r="H24" s="49"/>
      <c r="I24" s="49"/>
      <c r="J24" s="49"/>
    </row>
    <row r="25" spans="2:10" ht="11.25">
      <c r="B25" s="13"/>
      <c r="C25" s="3"/>
      <c r="D25" s="3"/>
      <c r="E25" s="3"/>
      <c r="F25" s="3"/>
      <c r="G25" s="3"/>
      <c r="H25" s="3"/>
      <c r="I25" s="3"/>
      <c r="J25" s="3"/>
    </row>
    <row r="26" spans="3:11" ht="11.25">
      <c r="C26" s="3"/>
      <c r="D26" s="3"/>
      <c r="E26" s="3"/>
      <c r="F26" s="3"/>
      <c r="G26" s="3"/>
      <c r="H26" s="3"/>
      <c r="I26" s="3"/>
      <c r="J26" s="3"/>
      <c r="K26" s="8"/>
    </row>
    <row r="27" spans="2:11" ht="12">
      <c r="B27" s="72" t="s">
        <v>121</v>
      </c>
      <c r="C27" s="72"/>
      <c r="D27" s="74"/>
      <c r="E27" s="74"/>
      <c r="G27" s="72" t="s">
        <v>128</v>
      </c>
      <c r="H27" s="72"/>
      <c r="I27" s="72"/>
      <c r="J27" s="72"/>
      <c r="K27" s="8"/>
    </row>
    <row r="28" spans="2:11" ht="12">
      <c r="B28" s="107" t="s">
        <v>114</v>
      </c>
      <c r="C28" s="107"/>
      <c r="D28" s="107"/>
      <c r="E28" s="62"/>
      <c r="G28" s="122" t="s">
        <v>134</v>
      </c>
      <c r="H28" s="122"/>
      <c r="I28" s="122"/>
      <c r="J28" s="122"/>
      <c r="K28" s="8"/>
    </row>
    <row r="29" spans="2:11" ht="12">
      <c r="B29" s="107" t="s">
        <v>125</v>
      </c>
      <c r="C29" s="107"/>
      <c r="D29" s="107"/>
      <c r="E29" s="62"/>
      <c r="G29" s="123" t="s">
        <v>41</v>
      </c>
      <c r="H29" s="123"/>
      <c r="I29" s="123"/>
      <c r="J29" s="123"/>
      <c r="K29" s="8"/>
    </row>
    <row r="30" ht="11.25">
      <c r="K30" s="8"/>
    </row>
    <row r="31" ht="11.25">
      <c r="K31" s="8"/>
    </row>
    <row r="32" ht="11.25">
      <c r="K32" s="8"/>
    </row>
  </sheetData>
  <sheetProtection/>
  <mergeCells count="9">
    <mergeCell ref="B2:J2"/>
    <mergeCell ref="B29:D29"/>
    <mergeCell ref="G28:J28"/>
    <mergeCell ref="G29:J29"/>
    <mergeCell ref="I4:I5"/>
    <mergeCell ref="J4:J5"/>
    <mergeCell ref="B4:B5"/>
    <mergeCell ref="C4:H4"/>
    <mergeCell ref="B28:D2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  <ignoredErrors>
    <ignoredError sqref="F20 H17 J9 E13:H13 J13" unlockedFormula="1"/>
    <ignoredError sqref="H2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Руслан Абдрасулұлы</cp:lastModifiedBy>
  <cp:lastPrinted>2023-10-19T12:35:30Z</cp:lastPrinted>
  <dcterms:created xsi:type="dcterms:W3CDTF">2021-08-19T05:58:12Z</dcterms:created>
  <dcterms:modified xsi:type="dcterms:W3CDTF">2023-10-20T04:07:34Z</dcterms:modified>
  <cp:category/>
  <cp:version/>
  <cp:contentType/>
  <cp:contentStatus/>
</cp:coreProperties>
</file>