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6" windowHeight="9132" activeTab="3"/>
  </bookViews>
  <sheets>
    <sheet name="ОСД" sheetId="1" r:id="rId1"/>
    <sheet name="ОФП" sheetId="2" r:id="rId2"/>
    <sheet name="ОДД" sheetId="3" r:id="rId3"/>
    <sheet name="СК" sheetId="4" r:id="rId4"/>
  </sheets>
  <calcPr calcId="125725"/>
</workbook>
</file>

<file path=xl/calcChain.xml><?xml version="1.0" encoding="utf-8"?>
<calcChain xmlns="http://schemas.openxmlformats.org/spreadsheetml/2006/main">
  <c r="T5" i="4"/>
  <c r="T6"/>
  <c r="T7"/>
  <c r="T8"/>
  <c r="T9"/>
  <c r="R10"/>
  <c r="T10" s="1"/>
  <c r="C11"/>
  <c r="D11"/>
  <c r="E11"/>
  <c r="F11"/>
  <c r="G11"/>
  <c r="H11"/>
  <c r="I11"/>
  <c r="J11"/>
  <c r="J12" s="1"/>
  <c r="T12" s="1"/>
  <c r="K11"/>
  <c r="L11"/>
  <c r="M11"/>
  <c r="N11"/>
  <c r="P11"/>
  <c r="S11"/>
  <c r="T13"/>
  <c r="T14"/>
  <c r="T15"/>
  <c r="T16"/>
  <c r="T17"/>
  <c r="T11" l="1"/>
  <c r="R11"/>
  <c r="F53" i="2"/>
  <c r="G57"/>
  <c r="H57"/>
  <c r="T18" i="4"/>
  <c r="H44" i="3"/>
  <c r="F54"/>
  <c r="F55" s="1"/>
  <c r="F57" s="1"/>
  <c r="F44"/>
  <c r="F15"/>
  <c r="F23" s="1"/>
  <c r="F27" s="1"/>
  <c r="H15"/>
  <c r="H27" s="1"/>
  <c r="H36" i="2"/>
  <c r="H52"/>
  <c r="F52"/>
  <c r="H42"/>
  <c r="F42"/>
  <c r="H34"/>
  <c r="F34"/>
  <c r="F36" s="1"/>
  <c r="H24"/>
  <c r="H22"/>
  <c r="F22"/>
  <c r="F24" s="1"/>
  <c r="F57" s="1"/>
  <c r="F11"/>
  <c r="H11"/>
  <c r="H11" i="1"/>
  <c r="F11"/>
  <c r="H16"/>
  <c r="H18" s="1"/>
  <c r="H22" s="1"/>
  <c r="G16"/>
  <c r="G18" s="1"/>
  <c r="G22" s="1"/>
  <c r="H8"/>
  <c r="G8"/>
  <c r="F8"/>
  <c r="F16" s="1"/>
  <c r="F18" s="1"/>
  <c r="F22" s="1"/>
  <c r="H54" i="3"/>
  <c r="S20" i="4"/>
  <c r="P20"/>
  <c r="N20"/>
  <c r="M20"/>
  <c r="L20"/>
  <c r="K20"/>
  <c r="I20"/>
  <c r="H20"/>
  <c r="G20"/>
  <c r="F20"/>
  <c r="E20"/>
  <c r="D20"/>
  <c r="C20"/>
  <c r="R19"/>
  <c r="T19" s="1"/>
  <c r="J20"/>
  <c r="R20" l="1"/>
  <c r="T20" s="1"/>
  <c r="H55" i="3"/>
  <c r="H57" s="1"/>
</calcChain>
</file>

<file path=xl/sharedStrings.xml><?xml version="1.0" encoding="utf-8"?>
<sst xmlns="http://schemas.openxmlformats.org/spreadsheetml/2006/main" count="174" uniqueCount="143">
  <si>
    <t>(в тысячах тенге)</t>
  </si>
  <si>
    <t>Прибыль от инвестиций, имеющихся в наличии для продажи</t>
  </si>
  <si>
    <t>Выкуп  привилегированных акций</t>
  </si>
  <si>
    <t xml:space="preserve">-  </t>
  </si>
  <si>
    <t>-</t>
  </si>
  <si>
    <t>КОНСОЛИДИРОВАННЫЙ ОТЧЕТ О ДВИЖЕНИИ ДЕНЕЖНЫХ СРЕДСТВ  С 1 ЯНВАРЯ 2015г. ПО 30 СЕНТЯБРЯ 2015г.</t>
  </si>
  <si>
    <t>01.01.2015-30.09.2015</t>
  </si>
  <si>
    <t>01.01.2014-30.09.2014</t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</si>
  <si>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</si>
  <si>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</si>
  <si>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</si>
  <si>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</si>
  <si>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</si>
  <si>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</si>
  <si>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>Finance costs</t>
  </si>
  <si>
    <t>Exchange (loss)/gain from operating activity</t>
  </si>
  <si>
    <t xml:space="preserve">Investment income, net  </t>
  </si>
  <si>
    <t>Other (costs)/gains</t>
  </si>
  <si>
    <t>Profit/loss before income tax benefit</t>
  </si>
  <si>
    <t xml:space="preserve">Income tax payable </t>
  </si>
  <si>
    <t>Profit/loss for the period</t>
  </si>
  <si>
    <t>Revaluation of property, plant and equipment</t>
  </si>
  <si>
    <t>Exchange difference from  foreign entity translation</t>
  </si>
  <si>
    <t>Total comprehensive (loss)/income</t>
  </si>
  <si>
    <t xml:space="preserve">Profit/(loss) attributable to: </t>
  </si>
  <si>
    <t>Shareholders of the parent company</t>
  </si>
  <si>
    <t>Minority interest</t>
  </si>
  <si>
    <t>Earnings per common share, KZT</t>
  </si>
  <si>
    <t>9 months of 2015</t>
  </si>
  <si>
    <t>9 months of 2014</t>
  </si>
  <si>
    <t>Consolidated Statement of Profit and Loss and Other Comprehensive Income for the Period Ended 30 September 2015</t>
  </si>
  <si>
    <t>( KZT’000)</t>
  </si>
  <si>
    <t>Note</t>
  </si>
  <si>
    <t xml:space="preserve">                   </t>
  </si>
  <si>
    <t xml:space="preserve">Consolidated Statement of Financial Position as at 30 September 2015 </t>
  </si>
  <si>
    <t>At 30 September 2015</t>
  </si>
  <si>
    <t>At 31 December 2014</t>
  </si>
  <si>
    <t>ASSETS</t>
  </si>
  <si>
    <t>NON-CURRENT ASSETS: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</si>
  <si>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</si>
  <si>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</si>
  <si>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</si>
  <si>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</si>
  <si>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</si>
  <si>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 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</si>
  <si>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</si>
  <si>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</si>
  <si>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</si>
  <si>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</si>
  <si>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</si>
  <si>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</si>
  <si>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Assets classified as held for sale</t>
  </si>
  <si>
    <t xml:space="preserve">TOTAL CURRENT ASSETS </t>
  </si>
  <si>
    <t>EQUITY AND LIABILITIES</t>
  </si>
  <si>
    <t>EQUITY:</t>
  </si>
  <si>
    <t>Share capital</t>
  </si>
  <si>
    <t>Preferred shares held within the Group</t>
  </si>
  <si>
    <t>Withdrawn capital</t>
  </si>
  <si>
    <t xml:space="preserve">Provisions </t>
  </si>
  <si>
    <t>Retained earnings</t>
  </si>
  <si>
    <t xml:space="preserve">Equity attributable to shareholders of parent company </t>
  </si>
  <si>
    <t xml:space="preserve">Minority interest </t>
  </si>
  <si>
    <t>TOTAL EQUITY</t>
  </si>
  <si>
    <t>NON-CURRENT LIABILITIES :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</si>
  <si>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</si>
  <si>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</si>
  <si>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</si>
  <si>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</si>
  <si>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</si>
  <si>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Short-term loans and current portion of long-term loans</t>
  </si>
  <si>
    <t>Current portion of finance lease payable</t>
  </si>
  <si>
    <t>Current portion of bonds payable</t>
  </si>
  <si>
    <t xml:space="preserve">Taxes payable </t>
  </si>
  <si>
    <t>Current portion of other financial liabilities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</si>
  <si>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</si>
  <si>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</si>
  <si>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</si>
  <si>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</si>
  <si>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</si>
  <si>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t>1. OPERATING ACTIVITY:</t>
  </si>
  <si>
    <t>Profit before tax</t>
  </si>
  <si>
    <t>Adjustments for:</t>
  </si>
  <si>
    <t>Amortisation and depreciation</t>
  </si>
  <si>
    <t>Exchange loss, net</t>
  </si>
  <si>
    <t>Non-operating loss</t>
  </si>
  <si>
    <t>Recovery of selling expenses through set-off</t>
  </si>
  <si>
    <t>Investment (gain)/loss, net</t>
  </si>
  <si>
    <t>Loss from inventory write-off</t>
  </si>
  <si>
    <t>Cash flow from operating activity before changes in working capital</t>
  </si>
  <si>
    <t>Change in inventory</t>
  </si>
  <si>
    <t>Change in trade receivables</t>
  </si>
  <si>
    <t>Change in advances paid</t>
  </si>
  <si>
    <t>Change in other current assets</t>
  </si>
  <si>
    <t>Change in payables</t>
  </si>
  <si>
    <t>Change in taxes payable</t>
  </si>
  <si>
    <t xml:space="preserve">Change in other payables and accrued liabilities </t>
  </si>
  <si>
    <t>Cash from operating activity</t>
  </si>
  <si>
    <t>Interest paid</t>
  </si>
  <si>
    <t>Income tax paid</t>
  </si>
  <si>
    <t>Net cash from operating activity</t>
  </si>
  <si>
    <t>2. INVESTING ACTIVITY:</t>
  </si>
  <si>
    <t>Net acquisition of investments  held for trading</t>
  </si>
  <si>
    <t>Proceeds from disposal of property, plant and equipment and intangible assets</t>
  </si>
  <si>
    <t>Receipts from sale of related party bonds</t>
  </si>
  <si>
    <t>Return of advances paid for acquisition of investment property</t>
  </si>
  <si>
    <t>Other receipts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</si>
  <si>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</si>
  <si>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</si>
  <si>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</si>
  <si>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</si>
  <si>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</si>
  <si>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>Acquisition of property, plant and equipment and intangible assets</t>
  </si>
  <si>
    <t>Net cash from investing activity</t>
  </si>
  <si>
    <t xml:space="preserve">  3. FINANCING ACTIVITY:</t>
  </si>
  <si>
    <t>Repayment of borrowings</t>
  </si>
  <si>
    <t>Finance lease paid</t>
  </si>
  <si>
    <t xml:space="preserve">Repayment of bonds </t>
  </si>
  <si>
    <t xml:space="preserve">Repurchase of own stock                                </t>
  </si>
  <si>
    <t>Dividends paid</t>
  </si>
  <si>
    <t>Borrowings received</t>
  </si>
  <si>
    <t>Net cash from financing activities</t>
  </si>
  <si>
    <t>NET INCREASE IN CASH AND CASH EQUIVALENTS</t>
  </si>
  <si>
    <t>CASH AND CASH EQUIVALENTS, beginning of the period</t>
  </si>
  <si>
    <t>CASH AND CASH EQUIVALENTS, end of the period</t>
  </si>
  <si>
    <r>
      <t xml:space="preserve">Balance at  01 January </t>
    </r>
    <r>
      <rPr>
        <sz val="8"/>
        <color theme="1"/>
        <rFont val="Times New Roman"/>
        <family val="1"/>
        <charset val="204"/>
      </rPr>
      <t>2014</t>
    </r>
  </si>
  <si>
    <t>Net profit (loss)</t>
  </si>
  <si>
    <t>Reduction/increase of share capital</t>
  </si>
  <si>
    <t>Exchange difference resulting from foreign exchange translation</t>
  </si>
  <si>
    <t>Effect of changes in tax rate</t>
  </si>
  <si>
    <t>Reclassification to retained earnings</t>
  </si>
  <si>
    <r>
      <t xml:space="preserve">Balance at 30 September </t>
    </r>
    <r>
      <rPr>
        <sz val="8"/>
        <color theme="1"/>
        <rFont val="Times New Roman"/>
        <family val="1"/>
        <charset val="204"/>
      </rPr>
      <t>2014</t>
    </r>
  </si>
  <si>
    <r>
      <t xml:space="preserve">Balance at 01 January </t>
    </r>
    <r>
      <rPr>
        <sz val="8"/>
        <color theme="1"/>
        <rFont val="Times New Roman"/>
        <family val="1"/>
        <charset val="204"/>
      </rPr>
      <t>2015</t>
    </r>
  </si>
  <si>
    <t>Expansion of capital stock</t>
  </si>
  <si>
    <r>
      <t>Reclassification to retained earning</t>
    </r>
    <r>
      <rPr>
        <sz val="8"/>
        <color theme="1"/>
        <rFont val="Times New Roman"/>
        <family val="1"/>
        <charset val="204"/>
      </rPr>
      <t>ь</t>
    </r>
  </si>
  <si>
    <r>
      <t xml:space="preserve">Balance at 30 September </t>
    </r>
    <r>
      <rPr>
        <sz val="8"/>
        <color theme="1"/>
        <rFont val="Times New Roman"/>
        <family val="1"/>
        <charset val="204"/>
      </rPr>
      <t>2015</t>
    </r>
  </si>
  <si>
    <t>Treasury shares</t>
  </si>
  <si>
    <t>Debt component of preferred sharesй</t>
  </si>
  <si>
    <t>Real estate revaluation provision</t>
  </si>
  <si>
    <t>Provision for share-based benefits</t>
  </si>
  <si>
    <t>Exchange difference provision</t>
  </si>
  <si>
    <t>Total equity</t>
  </si>
  <si>
    <r>
      <t>Consolidated Statement of Changes in Equity for the period ended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30 September 2015</t>
    </r>
    <r>
      <rPr>
        <b/>
        <sz val="9"/>
        <color theme="1"/>
        <rFont val="Arial"/>
        <family val="2"/>
        <charset val="204"/>
      </rPr>
      <t xml:space="preserve">                </t>
    </r>
  </si>
  <si>
    <t>(KZT’000)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</si>
</sst>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_(* #,##0_);_(* \(#,##0\);_(* &quot;-&quot;??_);_(@_)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b/>
      <i/>
      <sz val="10"/>
      <name val="Arial Cyr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3" fontId="6" fillId="0" borderId="0" xfId="0" applyNumberFormat="1" applyFont="1" applyFill="1"/>
    <xf numFmtId="3" fontId="4" fillId="0" borderId="0" xfId="0" applyNumberFormat="1" applyFont="1" applyFill="1" applyBorder="1"/>
    <xf numFmtId="9" fontId="4" fillId="0" borderId="0" xfId="1" applyFont="1" applyFill="1"/>
    <xf numFmtId="0" fontId="4" fillId="0" borderId="0" xfId="0" applyFont="1" applyFill="1" applyAlignment="1">
      <alignment horizontal="center" wrapText="1"/>
    </xf>
    <xf numFmtId="165" fontId="9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/>
    <xf numFmtId="3" fontId="10" fillId="0" borderId="0" xfId="0" applyNumberFormat="1" applyFont="1" applyFill="1"/>
    <xf numFmtId="0" fontId="4" fillId="0" borderId="0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Alignment="1"/>
    <xf numFmtId="164" fontId="7" fillId="0" borderId="0" xfId="0" applyNumberFormat="1" applyFont="1" applyFill="1" applyAlignment="1"/>
    <xf numFmtId="164" fontId="7" fillId="0" borderId="0" xfId="0" applyNumberFormat="1" applyFont="1" applyAlignment="1"/>
    <xf numFmtId="0" fontId="2" fillId="0" borderId="0" xfId="0" applyFont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5" fontId="9" fillId="0" borderId="0" xfId="0" applyNumberFormat="1" applyFont="1" applyFill="1" applyAlignment="1">
      <alignment vertical="top" wrapText="1"/>
    </xf>
    <xf numFmtId="165" fontId="9" fillId="0" borderId="0" xfId="0" applyNumberFormat="1" applyFont="1" applyFill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165" fontId="9" fillId="0" borderId="5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3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wrapText="1"/>
    </xf>
    <xf numFmtId="3" fontId="16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Border="1"/>
    <xf numFmtId="165" fontId="14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center" vertical="top" wrapText="1"/>
    </xf>
    <xf numFmtId="165" fontId="9" fillId="0" borderId="4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5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right"/>
    </xf>
    <xf numFmtId="165" fontId="18" fillId="0" borderId="0" xfId="0" applyNumberFormat="1" applyFont="1" applyFill="1"/>
    <xf numFmtId="165" fontId="9" fillId="0" borderId="0" xfId="0" applyNumberFormat="1" applyFont="1" applyFill="1" applyAlignment="1">
      <alignment horizontal="center" vertical="top" wrapText="1"/>
    </xf>
    <xf numFmtId="165" fontId="9" fillId="0" borderId="0" xfId="0" applyNumberFormat="1" applyFont="1" applyFill="1" applyAlignment="1">
      <alignment horizontal="left" wrapText="1"/>
    </xf>
    <xf numFmtId="165" fontId="15" fillId="0" borderId="0" xfId="0" applyNumberFormat="1" applyFont="1" applyFill="1" applyAlignment="1">
      <alignment horizontal="left" wrapText="1"/>
    </xf>
    <xf numFmtId="165" fontId="9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left" vertical="top" wrapText="1"/>
    </xf>
    <xf numFmtId="165" fontId="19" fillId="0" borderId="0" xfId="0" applyNumberFormat="1" applyFont="1" applyFill="1" applyAlignment="1">
      <alignment horizontal="left" wrapText="1"/>
    </xf>
    <xf numFmtId="165" fontId="9" fillId="0" borderId="0" xfId="0" applyNumberFormat="1" applyFont="1" applyFill="1" applyAlignment="1">
      <alignment horizontal="right" vertical="top" wrapText="1"/>
    </xf>
    <xf numFmtId="165" fontId="20" fillId="0" borderId="0" xfId="0" applyNumberFormat="1" applyFont="1" applyFill="1"/>
    <xf numFmtId="165" fontId="9" fillId="0" borderId="4" xfId="0" applyNumberFormat="1" applyFont="1" applyBorder="1" applyAlignment="1">
      <alignment horizontal="center" wrapText="1"/>
    </xf>
    <xf numFmtId="165" fontId="9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3" fontId="21" fillId="0" borderId="0" xfId="0" applyNumberFormat="1" applyFont="1" applyAlignment="1"/>
    <xf numFmtId="0" fontId="0" fillId="0" borderId="0" xfId="0" applyAlignment="1"/>
    <xf numFmtId="165" fontId="21" fillId="0" borderId="0" xfId="0" applyNumberFormat="1" applyFont="1" applyAlignment="1">
      <alignment horizontal="right"/>
    </xf>
    <xf numFmtId="165" fontId="4" fillId="0" borderId="4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65" fontId="9" fillId="0" borderId="1" xfId="0" applyNumberFormat="1" applyFont="1" applyFill="1" applyBorder="1" applyAlignment="1">
      <alignment wrapText="1"/>
    </xf>
    <xf numFmtId="3" fontId="21" fillId="0" borderId="4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3" fontId="24" fillId="0" borderId="0" xfId="0" applyNumberFormat="1" applyFont="1" applyAlignment="1"/>
    <xf numFmtId="3" fontId="21" fillId="0" borderId="4" xfId="0" applyNumberFormat="1" applyFont="1" applyBorder="1" applyAlignment="1"/>
    <xf numFmtId="0" fontId="0" fillId="0" borderId="7" xfId="0" applyBorder="1" applyAlignment="1"/>
    <xf numFmtId="3" fontId="21" fillId="0" borderId="2" xfId="0" applyNumberFormat="1" applyFont="1" applyBorder="1" applyAlignment="1"/>
    <xf numFmtId="3" fontId="21" fillId="0" borderId="0" xfId="0" applyNumberFormat="1" applyFont="1" applyBorder="1" applyAlignment="1"/>
    <xf numFmtId="0" fontId="0" fillId="0" borderId="0" xfId="0" applyBorder="1" applyAlignment="1"/>
    <xf numFmtId="0" fontId="21" fillId="0" borderId="0" xfId="0" applyFont="1" applyBorder="1" applyAlignment="1"/>
    <xf numFmtId="3" fontId="21" fillId="0" borderId="0" xfId="0" applyNumberFormat="1" applyFont="1" applyAlignment="1">
      <alignment wrapText="1"/>
    </xf>
    <xf numFmtId="165" fontId="18" fillId="0" borderId="0" xfId="0" applyNumberFormat="1" applyFont="1" applyFill="1" applyBorder="1"/>
    <xf numFmtId="3" fontId="21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0" fillId="0" borderId="0" xfId="0" applyBorder="1"/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165" fontId="26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165" fontId="23" fillId="0" borderId="1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165" fontId="26" fillId="0" borderId="2" xfId="0" applyNumberFormat="1" applyFont="1" applyBorder="1" applyAlignment="1">
      <alignment horizontal="right"/>
    </xf>
    <xf numFmtId="0" fontId="4" fillId="0" borderId="2" xfId="0" applyFont="1" applyBorder="1" applyAlignment="1"/>
    <xf numFmtId="3" fontId="4" fillId="0" borderId="2" xfId="0" applyNumberFormat="1" applyFont="1" applyBorder="1" applyAlignment="1"/>
    <xf numFmtId="3" fontId="0" fillId="0" borderId="2" xfId="0" applyNumberFormat="1" applyBorder="1" applyAlignment="1">
      <alignment horizontal="right"/>
    </xf>
    <xf numFmtId="165" fontId="0" fillId="0" borderId="0" xfId="0" applyNumberFormat="1"/>
    <xf numFmtId="3" fontId="0" fillId="0" borderId="0" xfId="0" applyNumberFormat="1" applyBorder="1"/>
    <xf numFmtId="0" fontId="4" fillId="0" borderId="0" xfId="0" applyFont="1" applyFill="1" applyAlignment="1">
      <alignment horizontal="right"/>
    </xf>
    <xf numFmtId="165" fontId="9" fillId="0" borderId="7" xfId="0" applyNumberFormat="1" applyFont="1" applyBorder="1" applyAlignment="1">
      <alignment horizontal="center" wrapText="1"/>
    </xf>
    <xf numFmtId="165" fontId="9" fillId="0" borderId="6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7" xfId="0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 wrapText="1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21" fillId="0" borderId="0" xfId="0" applyFont="1"/>
    <xf numFmtId="0" fontId="0" fillId="0" borderId="0" xfId="0"/>
    <xf numFmtId="0" fontId="22" fillId="0" borderId="0" xfId="0" applyFont="1"/>
    <xf numFmtId="165" fontId="17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7" fillId="0" borderId="0" xfId="0" applyFont="1" applyAlignment="1">
      <alignment horizontal="left" vertical="top" wrapText="1" indent="1"/>
    </xf>
    <xf numFmtId="0" fontId="27" fillId="0" borderId="0" xfId="0" applyFont="1"/>
    <xf numFmtId="0" fontId="27" fillId="0" borderId="1" xfId="0" applyFont="1" applyBorder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right"/>
    </xf>
    <xf numFmtId="0" fontId="27" fillId="0" borderId="0" xfId="0" applyFont="1" applyAlignment="1">
      <alignment horizontal="left" wrapText="1"/>
    </xf>
    <xf numFmtId="0" fontId="5" fillId="0" borderId="0" xfId="0" applyFont="1" applyFill="1" applyAlignment="1">
      <alignment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165" fontId="4" fillId="0" borderId="4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1" fillId="0" borderId="0" xfId="0" applyFont="1" applyAlignment="1">
      <alignment horizontal="left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wrapText="1"/>
    </xf>
    <xf numFmtId="0" fontId="32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0</xdr:rowOff>
    </xdr:from>
    <xdr:to>
      <xdr:col>1</xdr:col>
      <xdr:colOff>1495425</xdr:colOff>
      <xdr:row>61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39255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1352550</xdr:colOff>
      <xdr:row>26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1</xdr:col>
      <xdr:colOff>1352550</xdr:colOff>
      <xdr:row>26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49"/>
  <sheetViews>
    <sheetView workbookViewId="0">
      <selection activeCell="B42" sqref="B42"/>
    </sheetView>
  </sheetViews>
  <sheetFormatPr defaultColWidth="9.109375" defaultRowHeight="13.2"/>
  <cols>
    <col min="1" max="1" width="9.109375" style="21"/>
    <col min="2" max="3" width="9.109375" style="31"/>
    <col min="4" max="4" width="29.33203125" style="31" customWidth="1"/>
    <col min="5" max="5" width="10.44140625" style="21" customWidth="1"/>
    <col min="6" max="6" width="16.6640625" style="51" customWidth="1"/>
    <col min="7" max="7" width="1" style="23" customWidth="1"/>
    <col min="8" max="8" width="18.33203125" style="22" customWidth="1"/>
    <col min="9" max="16384" width="9.109375" style="21"/>
  </cols>
  <sheetData>
    <row r="1" spans="2:8" ht="12.75" customHeight="1">
      <c r="B1" s="1"/>
      <c r="C1" s="1"/>
      <c r="D1" s="1"/>
    </row>
    <row r="2" spans="2:8" ht="68.25" customHeight="1">
      <c r="B2" s="140" t="s">
        <v>30</v>
      </c>
      <c r="C2" s="140"/>
      <c r="D2" s="140"/>
      <c r="E2" s="140"/>
      <c r="F2" s="142" t="s">
        <v>31</v>
      </c>
      <c r="G2" s="142"/>
      <c r="H2" s="142"/>
    </row>
    <row r="3" spans="2:8">
      <c r="B3" s="122"/>
      <c r="C3" s="122"/>
      <c r="D3" s="122"/>
      <c r="E3" s="24"/>
      <c r="F3" s="25"/>
      <c r="G3" s="26"/>
      <c r="H3" s="25"/>
    </row>
    <row r="4" spans="2:8" s="27" customFormat="1" ht="38.25" customHeight="1">
      <c r="B4" s="120"/>
      <c r="C4" s="120"/>
      <c r="D4" s="120"/>
      <c r="E4" s="141" t="s">
        <v>32</v>
      </c>
      <c r="F4" s="64" t="s">
        <v>28</v>
      </c>
      <c r="G4" s="63"/>
      <c r="H4" s="64" t="s">
        <v>29</v>
      </c>
    </row>
    <row r="5" spans="2:8" s="27" customFormat="1">
      <c r="B5" s="121"/>
      <c r="C5" s="121"/>
      <c r="D5" s="121"/>
      <c r="E5" s="28"/>
      <c r="F5" s="70"/>
      <c r="G5" s="70"/>
      <c r="H5" s="70"/>
    </row>
    <row r="6" spans="2:8" s="27" customFormat="1" ht="12.75" customHeight="1">
      <c r="B6" s="136" t="s">
        <v>8</v>
      </c>
      <c r="C6" s="136"/>
      <c r="D6" s="136"/>
      <c r="E6" s="29">
        <v>4</v>
      </c>
      <c r="F6" s="98">
        <v>30508596</v>
      </c>
      <c r="G6" s="91"/>
      <c r="H6" s="98">
        <v>29616015</v>
      </c>
    </row>
    <row r="7" spans="2:8" s="27" customFormat="1" ht="12.75" customHeight="1">
      <c r="B7" s="136" t="s">
        <v>9</v>
      </c>
      <c r="C7" s="136"/>
      <c r="D7" s="136"/>
      <c r="E7" s="29">
        <v>5</v>
      </c>
      <c r="F7" s="100">
        <v>-17552854</v>
      </c>
      <c r="G7" s="91"/>
      <c r="H7" s="100">
        <v>-18042669</v>
      </c>
    </row>
    <row r="8" spans="2:8" s="27" customFormat="1" ht="12.75" customHeight="1">
      <c r="B8" s="136" t="s">
        <v>10</v>
      </c>
      <c r="C8" s="136"/>
      <c r="D8" s="136"/>
      <c r="E8" s="30"/>
      <c r="F8" s="101">
        <f>SUM(F6:F7)</f>
        <v>12955742</v>
      </c>
      <c r="G8" s="98">
        <f t="shared" ref="G8" si="0">SUM(G6:G7)</f>
        <v>0</v>
      </c>
      <c r="H8" s="101">
        <f>SUM(H6:H7)</f>
        <v>11573346</v>
      </c>
    </row>
    <row r="9" spans="2:8" s="27" customFormat="1" ht="12.75" customHeight="1">
      <c r="B9" s="119" t="s">
        <v>11</v>
      </c>
      <c r="C9" s="119"/>
      <c r="D9" s="119"/>
      <c r="E9" s="29">
        <v>6</v>
      </c>
      <c r="F9" s="97">
        <v>-6633832</v>
      </c>
      <c r="G9" s="91"/>
      <c r="H9" s="97">
        <v>-6135908</v>
      </c>
    </row>
    <row r="10" spans="2:8" s="27" customFormat="1" ht="12.75" customHeight="1" thickBot="1">
      <c r="B10" s="119" t="s">
        <v>12</v>
      </c>
      <c r="C10" s="119"/>
      <c r="D10" s="119"/>
      <c r="E10" s="29">
        <v>7</v>
      </c>
      <c r="F10" s="103">
        <v>-2349477</v>
      </c>
      <c r="G10" s="91"/>
      <c r="H10" s="103">
        <v>-2183544</v>
      </c>
    </row>
    <row r="11" spans="2:8" s="27" customFormat="1" ht="12.75" customHeight="1" thickTop="1" thickBot="1">
      <c r="B11" s="119" t="s">
        <v>13</v>
      </c>
      <c r="C11" s="119"/>
      <c r="D11" s="119"/>
      <c r="E11" s="29"/>
      <c r="F11" s="102">
        <f>SUM(F8:F10)</f>
        <v>3972433</v>
      </c>
      <c r="G11" s="91"/>
      <c r="H11" s="102">
        <f>SUM(H8:H10)</f>
        <v>3253894</v>
      </c>
    </row>
    <row r="12" spans="2:8" s="27" customFormat="1" ht="12.75" customHeight="1" thickTop="1">
      <c r="B12" s="119" t="s">
        <v>14</v>
      </c>
      <c r="C12" s="119"/>
      <c r="D12" s="119"/>
      <c r="E12" s="29">
        <v>8</v>
      </c>
      <c r="F12" s="97">
        <v>-854236</v>
      </c>
      <c r="G12" s="91"/>
      <c r="H12" s="97">
        <v>-818005</v>
      </c>
    </row>
    <row r="13" spans="2:8" s="27" customFormat="1" ht="13.8" customHeight="1">
      <c r="B13" s="119" t="s">
        <v>15</v>
      </c>
      <c r="C13" s="119"/>
      <c r="D13" s="119"/>
      <c r="E13" s="29"/>
      <c r="F13" s="97">
        <v>-276028.5</v>
      </c>
      <c r="G13" s="91"/>
      <c r="H13" s="97">
        <v>-1479462</v>
      </c>
    </row>
    <row r="14" spans="2:8" s="27" customFormat="1" ht="12.75" customHeight="1">
      <c r="B14" s="119" t="s">
        <v>16</v>
      </c>
      <c r="C14" s="119"/>
      <c r="D14" s="119"/>
      <c r="E14" s="29"/>
      <c r="F14" s="89">
        <v>11376</v>
      </c>
      <c r="G14" s="91"/>
      <c r="H14" s="97">
        <v>-160018.5</v>
      </c>
    </row>
    <row r="15" spans="2:8" s="27" customFormat="1" ht="12.75" customHeight="1" thickBot="1">
      <c r="B15" s="119" t="s">
        <v>17</v>
      </c>
      <c r="C15" s="119"/>
      <c r="D15" s="119"/>
      <c r="E15" s="29">
        <v>9</v>
      </c>
      <c r="F15" s="103">
        <v>-54703</v>
      </c>
      <c r="G15" s="91"/>
      <c r="H15" s="77">
        <v>103</v>
      </c>
    </row>
    <row r="16" spans="2:8" s="27" customFormat="1" ht="12.75" customHeight="1" thickTop="1" thickBot="1">
      <c r="B16" s="119" t="s">
        <v>18</v>
      </c>
      <c r="C16" s="119"/>
      <c r="D16" s="119"/>
      <c r="E16" s="29"/>
      <c r="F16" s="77">
        <f>SUM(F11:F15)</f>
        <v>2798841.5</v>
      </c>
      <c r="G16" s="89">
        <f t="shared" ref="G16" si="1">SUM(G11:G15)</f>
        <v>0</v>
      </c>
      <c r="H16" s="77">
        <f>SUM(H11:H15)</f>
        <v>796511.5</v>
      </c>
    </row>
    <row r="17" spans="2:8" s="27" customFormat="1" ht="15.6" customHeight="1" thickTop="1">
      <c r="B17" s="119" t="s">
        <v>19</v>
      </c>
      <c r="C17" s="119"/>
      <c r="D17" s="119"/>
      <c r="E17" s="29"/>
      <c r="F17" s="97">
        <v>-173889</v>
      </c>
      <c r="G17" s="91"/>
      <c r="H17" s="97">
        <v>-128660</v>
      </c>
    </row>
    <row r="18" spans="2:8" s="27" customFormat="1" ht="12.75" customHeight="1" thickBot="1">
      <c r="B18" s="119" t="s">
        <v>20</v>
      </c>
      <c r="C18" s="119"/>
      <c r="D18" s="119"/>
      <c r="E18" s="29"/>
      <c r="F18" s="77">
        <f>SUM(F16:F17)</f>
        <v>2624952.5</v>
      </c>
      <c r="G18" s="89">
        <f t="shared" ref="G18:H18" si="2">SUM(G16:G17)</f>
        <v>0</v>
      </c>
      <c r="H18" s="77">
        <f t="shared" si="2"/>
        <v>667851.5</v>
      </c>
    </row>
    <row r="19" spans="2:8" s="27" customFormat="1" ht="12.75" customHeight="1" thickTop="1">
      <c r="B19" s="119" t="s">
        <v>21</v>
      </c>
      <c r="C19" s="119"/>
      <c r="D19" s="119"/>
      <c r="E19" s="29"/>
      <c r="F19" s="89">
        <v>0</v>
      </c>
      <c r="G19" s="91"/>
      <c r="H19" s="89">
        <v>753847</v>
      </c>
    </row>
    <row r="20" spans="2:8" s="27" customFormat="1" ht="12.75" customHeight="1">
      <c r="B20" s="119" t="s">
        <v>22</v>
      </c>
      <c r="C20" s="119"/>
      <c r="D20" s="119"/>
      <c r="E20" s="29"/>
      <c r="F20" s="97">
        <v>-78630</v>
      </c>
      <c r="G20" s="91"/>
      <c r="H20" s="97">
        <v>-39716</v>
      </c>
    </row>
    <row r="21" spans="2:8" s="27" customFormat="1" ht="12.75" customHeight="1" thickBot="1">
      <c r="E21" s="29"/>
      <c r="F21" s="104">
        <v>0</v>
      </c>
      <c r="G21" s="99"/>
      <c r="H21" s="105">
        <v>0</v>
      </c>
    </row>
    <row r="22" spans="2:8" s="27" customFormat="1" ht="12.75" customHeight="1" thickTop="1" thickBot="1">
      <c r="B22" s="119" t="s">
        <v>23</v>
      </c>
      <c r="C22" s="119"/>
      <c r="D22" s="119"/>
      <c r="E22" s="29"/>
      <c r="F22" s="77">
        <f>SUM(F18:F21)</f>
        <v>2546322.5</v>
      </c>
      <c r="G22" s="89">
        <f t="shared" ref="G22:H22" si="3">SUM(G18:G21)</f>
        <v>0</v>
      </c>
      <c r="H22" s="77">
        <f t="shared" si="3"/>
        <v>1381982.5</v>
      </c>
    </row>
    <row r="23" spans="2:8" s="27" customFormat="1" ht="12.75" customHeight="1" thickTop="1">
      <c r="B23" s="119" t="s">
        <v>24</v>
      </c>
      <c r="C23" s="119"/>
      <c r="D23" s="119"/>
      <c r="E23" s="29"/>
    </row>
    <row r="24" spans="2:8" s="27" customFormat="1" ht="12.75" customHeight="1">
      <c r="B24" s="119" t="s">
        <v>25</v>
      </c>
      <c r="C24" s="119"/>
      <c r="D24" s="119"/>
      <c r="E24" s="29"/>
      <c r="F24" s="89">
        <v>2624953</v>
      </c>
      <c r="G24" s="91"/>
      <c r="H24" s="89">
        <v>667852</v>
      </c>
    </row>
    <row r="25" spans="2:8" s="27" customFormat="1" ht="12.75" customHeight="1" thickBot="1">
      <c r="B25" s="119" t="s">
        <v>26</v>
      </c>
      <c r="C25" s="119"/>
      <c r="D25" s="119"/>
      <c r="F25" s="106"/>
      <c r="G25" s="91"/>
      <c r="H25" s="106"/>
    </row>
    <row r="26" spans="2:8" s="27" customFormat="1" ht="12.75" customHeight="1" thickTop="1" thickBot="1">
      <c r="E26" s="29">
        <v>10</v>
      </c>
      <c r="F26" s="77">
        <v>2624953</v>
      </c>
      <c r="G26" s="91"/>
      <c r="H26" s="77">
        <v>667852</v>
      </c>
    </row>
    <row r="27" spans="2:8" s="27" customFormat="1" ht="15" customHeight="1" thickTop="1">
      <c r="B27" s="119" t="s">
        <v>27</v>
      </c>
      <c r="C27" s="119"/>
      <c r="D27" s="119"/>
      <c r="E27" s="29"/>
      <c r="F27" s="89">
        <v>833</v>
      </c>
      <c r="G27" s="91"/>
      <c r="H27" s="89">
        <v>211</v>
      </c>
    </row>
    <row r="28" spans="2:8" ht="12.75" customHeight="1">
      <c r="F28"/>
      <c r="G28"/>
      <c r="H28"/>
    </row>
    <row r="29" spans="2:8" ht="12.75" customHeight="1">
      <c r="F29"/>
      <c r="G29"/>
      <c r="H29"/>
    </row>
    <row r="30" spans="2:8" ht="12.75" customHeight="1">
      <c r="F30"/>
      <c r="G30"/>
      <c r="H30"/>
    </row>
    <row r="32" spans="2:8" ht="12.75" customHeight="1"/>
    <row r="33" spans="2:2" ht="12.75" customHeight="1"/>
    <row r="35" spans="2:2" ht="12.75" customHeight="1"/>
    <row r="36" spans="2:2" ht="12.75" customHeight="1"/>
    <row r="37" spans="2:2" ht="12.75" customHeight="1"/>
    <row r="38" spans="2:2" ht="12.75" customHeight="1"/>
    <row r="40" spans="2:2" ht="12.75" customHeight="1">
      <c r="B40" s="138"/>
    </row>
    <row r="41" spans="2:2" ht="12.75" customHeight="1">
      <c r="B41" s="139"/>
    </row>
    <row r="42" spans="2:2" ht="12.75" customHeight="1"/>
    <row r="43" spans="2:2" ht="12.75" customHeight="1"/>
    <row r="44" spans="2:2" ht="12.75" customHeight="1"/>
    <row r="45" spans="2:2" ht="12.75" customHeight="1"/>
    <row r="47" spans="2:2" ht="13.5" customHeight="1"/>
    <row r="48" spans="2:2" ht="13.5" customHeight="1"/>
    <row r="49" ht="12.75" customHeight="1"/>
  </sheetData>
  <mergeCells count="25">
    <mergeCell ref="B24:D24"/>
    <mergeCell ref="B27:D27"/>
    <mergeCell ref="B12:D12"/>
    <mergeCell ref="B14:D14"/>
    <mergeCell ref="B25:D25"/>
    <mergeCell ref="B8:D8"/>
    <mergeCell ref="B9:D9"/>
    <mergeCell ref="B10:D10"/>
    <mergeCell ref="B2:E2"/>
    <mergeCell ref="B3:D3"/>
    <mergeCell ref="B6:D6"/>
    <mergeCell ref="B7:D7"/>
    <mergeCell ref="F2:H2"/>
    <mergeCell ref="B4:D4"/>
    <mergeCell ref="B5:D5"/>
    <mergeCell ref="B17:D17"/>
    <mergeCell ref="B20:D20"/>
    <mergeCell ref="B23:D23"/>
    <mergeCell ref="B18:D18"/>
    <mergeCell ref="B22:D22"/>
    <mergeCell ref="B13:D13"/>
    <mergeCell ref="B15:D15"/>
    <mergeCell ref="B16:D16"/>
    <mergeCell ref="B11:D11"/>
    <mergeCell ref="B19:D19"/>
  </mergeCells>
  <pageMargins left="0.7" right="0.7" top="0.75" bottom="0.75" header="0.3" footer="0.3"/>
  <pageSetup paperSize="9" orientation="portrait" horizontalDpi="180" verticalDpi="180" r:id="rId1"/>
  <ignoredErrors>
    <ignoredError sqref="H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4"/>
  <sheetViews>
    <sheetView topLeftCell="A15" workbookViewId="0">
      <selection activeCell="D62" sqref="D62"/>
    </sheetView>
  </sheetViews>
  <sheetFormatPr defaultColWidth="9.109375" defaultRowHeight="12.6"/>
  <cols>
    <col min="1" max="1" width="9.109375" style="3"/>
    <col min="2" max="3" width="9.109375" style="19"/>
    <col min="4" max="4" width="28.33203125" style="19" customWidth="1"/>
    <col min="5" max="5" width="0.88671875" style="2" customWidth="1"/>
    <col min="6" max="6" width="14.6640625" style="3" customWidth="1"/>
    <col min="7" max="7" width="1" style="17" customWidth="1"/>
    <col min="8" max="8" width="13.88671875" style="3" customWidth="1"/>
    <col min="9" max="16384" width="9.109375" style="3"/>
  </cols>
  <sheetData>
    <row r="1" spans="1:9" ht="13.2">
      <c r="A1" s="124"/>
      <c r="B1" s="124"/>
      <c r="C1" s="124"/>
      <c r="D1" s="124"/>
      <c r="E1" s="124"/>
      <c r="F1" s="125"/>
      <c r="G1" s="125"/>
      <c r="H1" s="125"/>
    </row>
    <row r="2" spans="1:9" ht="45" customHeight="1">
      <c r="A2" s="140" t="s">
        <v>34</v>
      </c>
      <c r="B2" s="140"/>
      <c r="C2" s="140"/>
      <c r="D2" s="140"/>
      <c r="E2" s="137"/>
      <c r="F2" s="142" t="s">
        <v>31</v>
      </c>
      <c r="G2" s="142"/>
      <c r="H2" s="142"/>
    </row>
    <row r="3" spans="1:9" ht="13.2">
      <c r="A3" s="139" t="s">
        <v>33</v>
      </c>
      <c r="B3" s="16"/>
      <c r="C3" s="16"/>
      <c r="D3" s="16"/>
    </row>
    <row r="4" spans="1:9" s="18" customFormat="1" ht="26.4">
      <c r="B4" s="123"/>
      <c r="C4" s="123"/>
      <c r="D4" s="123"/>
      <c r="E4" s="4"/>
      <c r="F4" s="64" t="s">
        <v>35</v>
      </c>
      <c r="G4" s="50"/>
      <c r="H4" s="64" t="s">
        <v>36</v>
      </c>
    </row>
    <row r="5" spans="1:9" s="6" customFormat="1" ht="13.2" customHeight="1">
      <c r="B5" s="136" t="s">
        <v>37</v>
      </c>
      <c r="C5" s="136"/>
      <c r="D5" s="136"/>
      <c r="E5" s="144"/>
      <c r="G5" s="15"/>
    </row>
    <row r="6" spans="1:9" s="6" customFormat="1" ht="13.2" customHeight="1">
      <c r="B6" s="119" t="s">
        <v>38</v>
      </c>
      <c r="C6" s="119"/>
      <c r="D6" s="119"/>
      <c r="E6" s="5"/>
      <c r="F6" s="7"/>
      <c r="G6" s="9"/>
      <c r="H6" s="7"/>
    </row>
    <row r="7" spans="1:9" s="6" customFormat="1" ht="14.4" customHeight="1">
      <c r="B7" s="119" t="s">
        <v>39</v>
      </c>
      <c r="C7" s="119"/>
      <c r="D7" s="119"/>
      <c r="E7" s="5"/>
      <c r="F7" s="66">
        <v>17605892</v>
      </c>
      <c r="G7"/>
      <c r="H7" s="66">
        <v>17685705</v>
      </c>
      <c r="I7" s="7"/>
    </row>
    <row r="8" spans="1:9" s="6" customFormat="1" ht="14.4" customHeight="1">
      <c r="B8" s="119" t="s">
        <v>40</v>
      </c>
      <c r="C8" s="119"/>
      <c r="D8" s="119"/>
      <c r="E8" s="5"/>
      <c r="F8" s="66">
        <v>35112</v>
      </c>
      <c r="G8"/>
      <c r="H8" s="66">
        <v>220098</v>
      </c>
    </row>
    <row r="9" spans="1:9" s="6" customFormat="1" ht="14.4" customHeight="1">
      <c r="B9" s="119" t="s">
        <v>41</v>
      </c>
      <c r="C9" s="119"/>
      <c r="D9" s="119"/>
      <c r="E9" s="5"/>
      <c r="F9" s="66">
        <v>44104</v>
      </c>
      <c r="G9"/>
      <c r="H9" s="66">
        <v>50583</v>
      </c>
    </row>
    <row r="10" spans="1:9" s="6" customFormat="1" ht="14.25" customHeight="1" thickBot="1">
      <c r="B10" s="119" t="s">
        <v>42</v>
      </c>
      <c r="C10" s="119"/>
      <c r="D10" s="119"/>
      <c r="E10" s="5"/>
      <c r="F10" s="66">
        <v>68026</v>
      </c>
      <c r="G10"/>
      <c r="H10" s="66">
        <v>68026</v>
      </c>
    </row>
    <row r="11" spans="1:9" s="6" customFormat="1" ht="15" customHeight="1" thickBot="1">
      <c r="B11" s="119" t="s">
        <v>43</v>
      </c>
      <c r="C11" s="119"/>
      <c r="D11" s="119"/>
      <c r="E11" s="5"/>
      <c r="F11" s="76">
        <f>SUM(F7:F10)</f>
        <v>17753134</v>
      </c>
      <c r="G11"/>
      <c r="H11" s="76">
        <f>SUM(H7:H10)</f>
        <v>18024412</v>
      </c>
    </row>
    <row r="12" spans="1:9" s="6" customFormat="1" ht="14.4">
      <c r="B12" s="144"/>
      <c r="C12" s="144"/>
      <c r="D12" s="144"/>
      <c r="E12" s="5"/>
      <c r="F12"/>
      <c r="G12"/>
      <c r="H12"/>
      <c r="I12" s="10"/>
    </row>
    <row r="13" spans="1:9" s="6" customFormat="1" ht="14.4" customHeight="1">
      <c r="B13" s="119" t="s">
        <v>44</v>
      </c>
      <c r="C13" s="119"/>
      <c r="D13" s="119"/>
      <c r="E13" s="5"/>
      <c r="F13"/>
      <c r="G13"/>
      <c r="H13"/>
    </row>
    <row r="14" spans="1:9" s="6" customFormat="1" ht="14.4" customHeight="1">
      <c r="B14" s="119" t="s">
        <v>45</v>
      </c>
      <c r="C14" s="119"/>
      <c r="D14" s="119"/>
      <c r="E14" s="5"/>
      <c r="F14" s="66">
        <v>5311068</v>
      </c>
      <c r="G14"/>
      <c r="H14" s="66">
        <v>6780179</v>
      </c>
      <c r="I14" s="7"/>
    </row>
    <row r="15" spans="1:9" s="6" customFormat="1" ht="14.4" customHeight="1">
      <c r="B15" s="119" t="s">
        <v>46</v>
      </c>
      <c r="C15" s="119"/>
      <c r="D15" s="119"/>
      <c r="E15" s="5"/>
      <c r="F15" s="66">
        <v>1386372</v>
      </c>
      <c r="G15"/>
      <c r="H15" s="66">
        <v>1591948</v>
      </c>
      <c r="I15" s="7"/>
    </row>
    <row r="16" spans="1:9" s="6" customFormat="1" ht="14.4" customHeight="1">
      <c r="B16" s="119" t="s">
        <v>40</v>
      </c>
      <c r="C16" s="119"/>
      <c r="D16" s="119"/>
      <c r="E16" s="5"/>
      <c r="F16" s="66">
        <v>632484</v>
      </c>
      <c r="G16"/>
      <c r="H16" s="66">
        <v>222481</v>
      </c>
      <c r="I16" s="7"/>
    </row>
    <row r="17" spans="2:9" s="6" customFormat="1" ht="14.4" customHeight="1">
      <c r="B17" s="119" t="s">
        <v>47</v>
      </c>
      <c r="C17" s="119"/>
      <c r="D17" s="119"/>
      <c r="E17" s="5"/>
      <c r="F17" s="66">
        <v>5702819</v>
      </c>
      <c r="G17"/>
      <c r="H17" s="66">
        <v>244758</v>
      </c>
      <c r="I17" s="7"/>
    </row>
    <row r="18" spans="2:9" s="6" customFormat="1" ht="14.4" customHeight="1">
      <c r="B18" s="119" t="s">
        <v>48</v>
      </c>
      <c r="C18" s="119"/>
      <c r="D18" s="119"/>
      <c r="E18" s="5"/>
      <c r="F18" s="66">
        <v>392636</v>
      </c>
      <c r="G18"/>
      <c r="H18" s="66">
        <v>1547990</v>
      </c>
      <c r="I18" s="7"/>
    </row>
    <row r="19" spans="2:9" s="6" customFormat="1" ht="14.4" customHeight="1">
      <c r="B19" s="119" t="s">
        <v>49</v>
      </c>
      <c r="C19" s="119"/>
      <c r="D19" s="119"/>
      <c r="E19" s="11"/>
      <c r="F19" s="66">
        <v>1669</v>
      </c>
      <c r="G19"/>
      <c r="H19" s="66">
        <v>2394</v>
      </c>
      <c r="I19" s="7"/>
    </row>
    <row r="20" spans="2:9" s="6" customFormat="1" ht="14.4" customHeight="1">
      <c r="B20" s="119" t="s">
        <v>50</v>
      </c>
      <c r="C20" s="119"/>
      <c r="D20" s="119"/>
      <c r="E20" s="5"/>
      <c r="F20" s="66">
        <v>990736</v>
      </c>
      <c r="G20"/>
      <c r="H20" s="66">
        <v>1907359</v>
      </c>
      <c r="I20" s="7"/>
    </row>
    <row r="21" spans="2:9" s="6" customFormat="1" ht="36" customHeight="1" thickBot="1">
      <c r="B21" s="119" t="s">
        <v>51</v>
      </c>
      <c r="C21" s="119"/>
      <c r="D21" s="119"/>
      <c r="E21" s="5"/>
      <c r="F21" s="66">
        <v>1585284</v>
      </c>
      <c r="G21"/>
      <c r="H21" s="66">
        <v>1585284</v>
      </c>
    </row>
    <row r="22" spans="2:9" s="6" customFormat="1" ht="15" customHeight="1" thickBot="1">
      <c r="B22" s="119" t="s">
        <v>52</v>
      </c>
      <c r="C22" s="119"/>
      <c r="D22" s="119"/>
      <c r="E22" s="5"/>
      <c r="F22" s="76">
        <f>SUM(F14:F21)</f>
        <v>16003068</v>
      </c>
      <c r="G22"/>
      <c r="H22" s="76">
        <f>SUM(H14:H21)</f>
        <v>13882393</v>
      </c>
    </row>
    <row r="23" spans="2:9" s="6" customFormat="1" ht="14.4">
      <c r="B23" s="119"/>
      <c r="C23" s="119"/>
      <c r="D23" s="119"/>
      <c r="E23" s="5"/>
      <c r="F23"/>
      <c r="G23"/>
      <c r="H23"/>
    </row>
    <row r="24" spans="2:9" s="6" customFormat="1" ht="15" customHeight="1" thickBot="1">
      <c r="B24" s="119" t="s">
        <v>44</v>
      </c>
      <c r="C24" s="119"/>
      <c r="D24" s="119"/>
      <c r="E24" s="5"/>
      <c r="F24" s="77">
        <f>F22+F11</f>
        <v>33756202</v>
      </c>
      <c r="G24"/>
      <c r="H24" s="77">
        <f>H22+H11</f>
        <v>31906805</v>
      </c>
    </row>
    <row r="25" spans="2:9" s="6" customFormat="1" ht="15" thickTop="1">
      <c r="B25" s="123"/>
      <c r="C25" s="123"/>
      <c r="D25" s="123"/>
      <c r="E25" s="5"/>
      <c r="F25"/>
      <c r="G25"/>
      <c r="H25"/>
    </row>
    <row r="26" spans="2:9" s="6" customFormat="1" ht="14.4" customHeight="1">
      <c r="B26" s="136" t="s">
        <v>53</v>
      </c>
      <c r="C26" s="136"/>
      <c r="D26" s="136"/>
      <c r="E26" s="5"/>
      <c r="F26"/>
      <c r="G26"/>
      <c r="H26"/>
    </row>
    <row r="27" spans="2:9" s="6" customFormat="1" ht="14.4" customHeight="1">
      <c r="B27" s="119" t="s">
        <v>54</v>
      </c>
      <c r="C27" s="119"/>
      <c r="D27" s="119"/>
      <c r="E27" s="5"/>
      <c r="F27"/>
      <c r="G27"/>
      <c r="H27"/>
    </row>
    <row r="28" spans="2:9" s="6" customFormat="1" ht="14.4" customHeight="1">
      <c r="B28" s="119" t="s">
        <v>55</v>
      </c>
      <c r="C28" s="119"/>
      <c r="D28" s="119"/>
      <c r="E28" s="5"/>
      <c r="F28" s="66">
        <v>2787696</v>
      </c>
      <c r="G28" s="95"/>
      <c r="H28" s="66">
        <v>2787696</v>
      </c>
      <c r="I28" s="7"/>
    </row>
    <row r="29" spans="2:9" s="6" customFormat="1" ht="14.4" customHeight="1">
      <c r="B29" s="119" t="s">
        <v>56</v>
      </c>
      <c r="C29" s="119"/>
      <c r="D29" s="119"/>
      <c r="E29" s="5"/>
      <c r="F29" s="70">
        <v>-947400</v>
      </c>
      <c r="G29" s="107"/>
      <c r="H29" s="70">
        <v>-947400</v>
      </c>
      <c r="I29" s="7"/>
    </row>
    <row r="30" spans="2:9" s="6" customFormat="1" ht="14.4" customHeight="1">
      <c r="B30" s="119" t="s">
        <v>57</v>
      </c>
      <c r="C30" s="119"/>
      <c r="D30" s="119"/>
      <c r="E30" s="5"/>
      <c r="F30" s="70">
        <v>-152436</v>
      </c>
      <c r="G30" s="107"/>
      <c r="H30" s="70">
        <v>-152427</v>
      </c>
      <c r="I30" s="7"/>
    </row>
    <row r="31" spans="2:9" s="6" customFormat="1" ht="14.4">
      <c r="B31" s="119" t="s">
        <v>58</v>
      </c>
      <c r="C31" s="119"/>
      <c r="D31" s="119"/>
      <c r="E31" s="5"/>
      <c r="F31" s="66">
        <v>2118005.4500000002</v>
      </c>
      <c r="G31" s="95"/>
      <c r="H31" s="66">
        <v>2357050</v>
      </c>
      <c r="I31" s="7"/>
    </row>
    <row r="32" spans="2:9" s="6" customFormat="1" ht="15" customHeight="1" thickBot="1">
      <c r="B32" s="119" t="s">
        <v>59</v>
      </c>
      <c r="C32" s="119"/>
      <c r="D32" s="119"/>
      <c r="E32" s="5"/>
      <c r="F32" s="79">
        <v>5928098</v>
      </c>
      <c r="G32" s="95"/>
      <c r="H32" s="79">
        <v>5238219</v>
      </c>
      <c r="I32" s="7"/>
    </row>
    <row r="33" spans="2:10" s="6" customFormat="1" ht="14.4">
      <c r="B33" s="119"/>
      <c r="C33" s="119"/>
      <c r="D33" s="119"/>
      <c r="E33" s="5"/>
      <c r="F33"/>
      <c r="G33"/>
      <c r="H33"/>
      <c r="I33" s="8"/>
    </row>
    <row r="34" spans="2:10" s="6" customFormat="1" ht="27" customHeight="1">
      <c r="B34" s="119" t="s">
        <v>60</v>
      </c>
      <c r="C34" s="119"/>
      <c r="D34" s="119"/>
      <c r="E34" s="5"/>
      <c r="F34" s="66">
        <f>SUM(F28:F33)</f>
        <v>9733963.4499999993</v>
      </c>
      <c r="G34"/>
      <c r="H34" s="66">
        <f>SUM(H28:H33)</f>
        <v>9283138</v>
      </c>
      <c r="J34" s="7"/>
    </row>
    <row r="35" spans="2:10" s="6" customFormat="1" ht="15" customHeight="1" thickBot="1">
      <c r="B35" s="119" t="s">
        <v>61</v>
      </c>
      <c r="C35" s="119"/>
      <c r="D35" s="119"/>
      <c r="E35" s="5"/>
      <c r="F35" s="78"/>
      <c r="G35"/>
      <c r="H35" s="78"/>
    </row>
    <row r="36" spans="2:10" s="6" customFormat="1" ht="15" customHeight="1" thickBot="1">
      <c r="B36" s="119" t="s">
        <v>62</v>
      </c>
      <c r="C36" s="119"/>
      <c r="D36" s="119"/>
      <c r="E36" s="5"/>
      <c r="F36" s="79">
        <f>F34</f>
        <v>9733963.4499999993</v>
      </c>
      <c r="G36"/>
      <c r="H36" s="79">
        <f>H34</f>
        <v>9283138</v>
      </c>
      <c r="I36" s="7"/>
    </row>
    <row r="37" spans="2:10" s="6" customFormat="1" ht="13.2">
      <c r="B37" s="144"/>
      <c r="C37" s="144"/>
      <c r="D37" s="144"/>
      <c r="E37" s="5"/>
      <c r="F37" s="7"/>
      <c r="G37" s="9"/>
      <c r="H37" s="7"/>
    </row>
    <row r="38" spans="2:10" s="6" customFormat="1" ht="13.2" customHeight="1">
      <c r="B38" s="115" t="s">
        <v>63</v>
      </c>
      <c r="C38" s="18"/>
      <c r="D38" s="18"/>
      <c r="E38" s="5"/>
      <c r="F38" s="7"/>
      <c r="G38" s="9"/>
      <c r="H38" s="7"/>
    </row>
    <row r="39" spans="2:10" s="6" customFormat="1" ht="15.6" customHeight="1">
      <c r="B39" s="119" t="s">
        <v>64</v>
      </c>
      <c r="C39" s="119"/>
      <c r="D39" s="119"/>
      <c r="E39" s="5"/>
      <c r="F39" s="66">
        <v>10827060.449999999</v>
      </c>
      <c r="G39" s="94"/>
      <c r="H39" s="68">
        <v>9179015</v>
      </c>
      <c r="I39" s="84"/>
    </row>
    <row r="40" spans="2:10" s="6" customFormat="1" ht="15.6" customHeight="1">
      <c r="B40" s="119" t="s">
        <v>65</v>
      </c>
      <c r="C40" s="119"/>
      <c r="D40" s="119"/>
      <c r="E40" s="5"/>
      <c r="F40" s="66">
        <v>1352416</v>
      </c>
      <c r="G40" s="94"/>
      <c r="H40" s="68">
        <v>1352417</v>
      </c>
      <c r="I40" s="84"/>
    </row>
    <row r="41" spans="2:10" s="6" customFormat="1" ht="13.8" customHeight="1" thickBot="1">
      <c r="B41" s="119" t="s">
        <v>66</v>
      </c>
      <c r="C41" s="119"/>
      <c r="D41" s="119"/>
      <c r="E41" s="5"/>
      <c r="F41" s="87">
        <v>111903</v>
      </c>
      <c r="G41" s="87"/>
      <c r="H41" s="66">
        <v>116811</v>
      </c>
      <c r="I41" s="15"/>
    </row>
    <row r="42" spans="2:10" s="6" customFormat="1" ht="16.2" customHeight="1" thickBot="1">
      <c r="B42" s="119" t="s">
        <v>67</v>
      </c>
      <c r="C42" s="119"/>
      <c r="D42" s="119"/>
      <c r="E42" s="5"/>
      <c r="F42" s="76">
        <f>SUM(F39:F41)</f>
        <v>12291379.449999999</v>
      </c>
      <c r="G42" s="94"/>
      <c r="H42" s="81">
        <f>SUM(H39:H41)</f>
        <v>10648243</v>
      </c>
      <c r="I42" s="84"/>
    </row>
    <row r="43" spans="2:10" s="6" customFormat="1" ht="14.4">
      <c r="B43" s="144"/>
      <c r="C43" s="144"/>
      <c r="D43" s="144"/>
      <c r="E43" s="5"/>
      <c r="F43"/>
      <c r="G43"/>
      <c r="H43" s="82"/>
      <c r="I43" s="85"/>
    </row>
    <row r="44" spans="2:10" s="6" customFormat="1" ht="14.4" customHeight="1">
      <c r="B44" s="119" t="s">
        <v>68</v>
      </c>
      <c r="C44" s="119"/>
      <c r="D44" s="119"/>
      <c r="E44" s="5"/>
      <c r="F44"/>
      <c r="G44"/>
      <c r="H44" s="69"/>
      <c r="I44" s="85"/>
    </row>
    <row r="45" spans="2:10" s="6" customFormat="1" ht="14.4" customHeight="1">
      <c r="B45" s="119" t="s">
        <v>66</v>
      </c>
      <c r="C45" s="119"/>
      <c r="D45" s="119"/>
      <c r="E45" s="5"/>
      <c r="F45" s="66">
        <v>4650648</v>
      </c>
      <c r="G45" s="95"/>
      <c r="H45" s="68">
        <v>6867523</v>
      </c>
      <c r="I45" s="84"/>
    </row>
    <row r="46" spans="2:10" s="6" customFormat="1" ht="24.6" customHeight="1">
      <c r="B46" s="119" t="s">
        <v>69</v>
      </c>
      <c r="C46" s="119"/>
      <c r="D46" s="119"/>
      <c r="E46" s="5"/>
      <c r="F46" s="66">
        <v>6003382</v>
      </c>
      <c r="G46" s="95"/>
      <c r="H46" s="68">
        <v>4045755</v>
      </c>
      <c r="I46" s="84"/>
    </row>
    <row r="47" spans="2:10" s="6" customFormat="1" ht="14.4" customHeight="1">
      <c r="B47" s="119" t="s">
        <v>70</v>
      </c>
      <c r="C47" s="119"/>
      <c r="D47" s="119"/>
      <c r="E47" s="5"/>
      <c r="F47" s="66" t="s">
        <v>4</v>
      </c>
      <c r="G47" s="95"/>
      <c r="H47" s="68">
        <v>136703</v>
      </c>
      <c r="I47" s="84"/>
    </row>
    <row r="48" spans="2:10" s="6" customFormat="1" ht="14.4" customHeight="1">
      <c r="B48" s="119" t="s">
        <v>71</v>
      </c>
      <c r="C48" s="119"/>
      <c r="D48" s="119"/>
      <c r="E48" s="5"/>
      <c r="F48" s="66" t="s">
        <v>4</v>
      </c>
      <c r="G48" s="95"/>
      <c r="H48" s="66" t="s">
        <v>4</v>
      </c>
      <c r="I48" s="86"/>
    </row>
    <row r="49" spans="2:9" s="6" customFormat="1" ht="14.4" customHeight="1">
      <c r="B49" s="119" t="s">
        <v>72</v>
      </c>
      <c r="C49" s="119"/>
      <c r="D49" s="119"/>
      <c r="E49" s="5"/>
      <c r="F49" s="66">
        <v>567516</v>
      </c>
      <c r="G49" s="95"/>
      <c r="H49" s="68">
        <v>491000</v>
      </c>
      <c r="I49" s="84"/>
    </row>
    <row r="50" spans="2:9" s="6" customFormat="1" ht="16.8" customHeight="1">
      <c r="B50" s="119" t="s">
        <v>73</v>
      </c>
      <c r="C50" s="119"/>
      <c r="D50" s="119"/>
      <c r="E50" s="5"/>
      <c r="F50" s="84">
        <v>29069</v>
      </c>
      <c r="G50" s="108"/>
      <c r="H50" s="109" t="s">
        <v>4</v>
      </c>
      <c r="I50" s="84"/>
    </row>
    <row r="51" spans="2:9" s="6" customFormat="1" ht="31.8" customHeight="1" thickBot="1">
      <c r="B51" s="119" t="s">
        <v>74</v>
      </c>
      <c r="C51" s="119"/>
      <c r="D51" s="119"/>
      <c r="E51" s="5"/>
      <c r="F51" s="79">
        <v>480244</v>
      </c>
      <c r="G51" s="95"/>
      <c r="H51" s="84">
        <v>434443</v>
      </c>
      <c r="I51" s="84"/>
    </row>
    <row r="52" spans="2:9" s="6" customFormat="1" ht="15" customHeight="1" thickBot="1">
      <c r="B52" s="119" t="s">
        <v>75</v>
      </c>
      <c r="C52" s="119"/>
      <c r="D52" s="119"/>
      <c r="E52" s="5"/>
      <c r="F52" s="79">
        <f>SUM(F45:F51)</f>
        <v>11730859</v>
      </c>
      <c r="G52" s="95"/>
      <c r="H52" s="81">
        <f>SUM(H45:H51)</f>
        <v>11975424</v>
      </c>
      <c r="I52" s="85"/>
    </row>
    <row r="53" spans="2:9" s="6" customFormat="1" ht="15" customHeight="1" thickBot="1">
      <c r="B53" s="119" t="s">
        <v>76</v>
      </c>
      <c r="C53" s="119"/>
      <c r="D53" s="119"/>
      <c r="E53" s="5"/>
      <c r="F53" s="77">
        <f>F42+F52+F36</f>
        <v>33756201.899999999</v>
      </c>
      <c r="G53" s="95"/>
      <c r="H53" s="83">
        <v>31906805</v>
      </c>
      <c r="I53" s="84"/>
    </row>
    <row r="54" spans="2:9" s="6" customFormat="1" ht="15" customHeight="1" thickTop="1">
      <c r="B54" s="145" t="s">
        <v>77</v>
      </c>
      <c r="C54" s="145"/>
      <c r="D54" s="145"/>
      <c r="E54" s="5"/>
      <c r="F54" s="80">
        <v>3076</v>
      </c>
      <c r="G54"/>
      <c r="H54" s="13">
        <v>2922.0716933320764</v>
      </c>
      <c r="I54" s="9"/>
    </row>
    <row r="55" spans="2:9" s="6" customFormat="1" ht="14.4" customHeight="1">
      <c r="B55" s="145" t="s">
        <v>78</v>
      </c>
      <c r="C55" s="145"/>
      <c r="D55" s="145"/>
      <c r="E55" s="5"/>
      <c r="F55" s="80">
        <v>1200</v>
      </c>
      <c r="G55"/>
      <c r="H55" s="13">
        <v>1200</v>
      </c>
      <c r="I55" s="7"/>
    </row>
    <row r="56" spans="2:9" ht="14.4">
      <c r="G56"/>
    </row>
    <row r="57" spans="2:9">
      <c r="B57" s="20"/>
      <c r="F57" s="14">
        <f>F53-F24</f>
        <v>-0.10000000149011612</v>
      </c>
      <c r="G57" s="14">
        <f t="shared" ref="G57:H57" si="0">G53-G24</f>
        <v>0</v>
      </c>
      <c r="H57" s="14">
        <f t="shared" si="0"/>
        <v>0</v>
      </c>
    </row>
    <row r="58" spans="2:9">
      <c r="B58" s="20"/>
    </row>
    <row r="59" spans="2:9" ht="13.2">
      <c r="B59" s="117"/>
      <c r="C59" s="18"/>
      <c r="D59" s="18"/>
      <c r="E59" s="5"/>
      <c r="F59" s="6"/>
      <c r="G59" s="15"/>
      <c r="H59" s="6"/>
    </row>
    <row r="60" spans="2:9" ht="13.2">
      <c r="B60" s="117"/>
    </row>
    <row r="61" spans="2:9" ht="13.2">
      <c r="B61" s="117"/>
    </row>
    <row r="62" spans="2:9" ht="13.2">
      <c r="B62" s="117"/>
    </row>
    <row r="63" spans="2:9" ht="14.4">
      <c r="B63" s="118"/>
    </row>
    <row r="64" spans="2:9" ht="13.2">
      <c r="B64" s="117"/>
    </row>
    <row r="65" spans="2:2" ht="13.2">
      <c r="B65" s="117"/>
    </row>
    <row r="66" spans="2:2" ht="13.2">
      <c r="B66" s="117"/>
    </row>
    <row r="67" spans="2:2" ht="13.2">
      <c r="B67" s="117"/>
    </row>
    <row r="68" spans="2:2" ht="13.2">
      <c r="B68" s="117"/>
    </row>
    <row r="69" spans="2:2" ht="13.2">
      <c r="B69" s="117"/>
    </row>
    <row r="70" spans="2:2" ht="13.2">
      <c r="B70" s="117"/>
    </row>
    <row r="71" spans="2:2" ht="13.2">
      <c r="B71" s="117"/>
    </row>
    <row r="72" spans="2:2" ht="13.2">
      <c r="B72" s="117"/>
    </row>
    <row r="73" spans="2:2" ht="14.4">
      <c r="B73" s="118"/>
    </row>
    <row r="74" spans="2:2" ht="66">
      <c r="B74" s="117" t="s">
        <v>76</v>
      </c>
    </row>
    <row r="75" spans="2:2" ht="13.2">
      <c r="B75" s="117"/>
    </row>
    <row r="76" spans="2:2" ht="13.2">
      <c r="B76" s="117"/>
    </row>
    <row r="77" spans="2:2" ht="13.2">
      <c r="B77" s="117"/>
    </row>
    <row r="78" spans="2:2" ht="13.2">
      <c r="B78" s="117"/>
    </row>
    <row r="79" spans="2:2" ht="13.2">
      <c r="B79" s="117"/>
    </row>
    <row r="80" spans="2:2" ht="13.2">
      <c r="B80" s="117"/>
    </row>
    <row r="81" spans="2:2" ht="13.2">
      <c r="B81" s="117"/>
    </row>
    <row r="82" spans="2:2" ht="13.2">
      <c r="B82" s="117"/>
    </row>
    <row r="83" spans="2:2" ht="14.4">
      <c r="B83" s="118"/>
    </row>
    <row r="84" spans="2:2" ht="13.2">
      <c r="B84" s="117"/>
    </row>
  </sheetData>
  <mergeCells count="52">
    <mergeCell ref="B24:D24"/>
    <mergeCell ref="B50:D50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B5:D5"/>
    <mergeCell ref="A1:E1"/>
    <mergeCell ref="F1:H1"/>
    <mergeCell ref="F2:H2"/>
    <mergeCell ref="B4:D4"/>
    <mergeCell ref="A2:D2"/>
    <mergeCell ref="B10:D10"/>
    <mergeCell ref="B11:D11"/>
    <mergeCell ref="B13:D13"/>
    <mergeCell ref="B6:D6"/>
    <mergeCell ref="B7:D7"/>
    <mergeCell ref="B8:D8"/>
    <mergeCell ref="B9:D9"/>
    <mergeCell ref="B25:D25"/>
    <mergeCell ref="B26:D26"/>
    <mergeCell ref="B27:D27"/>
    <mergeCell ref="B28:D28"/>
    <mergeCell ref="B29:D29"/>
    <mergeCell ref="B30:D30"/>
    <mergeCell ref="B39:D39"/>
    <mergeCell ref="B40:D40"/>
    <mergeCell ref="B31:D31"/>
    <mergeCell ref="B32:D32"/>
    <mergeCell ref="B33:D33"/>
    <mergeCell ref="B34:D34"/>
    <mergeCell ref="B35:D35"/>
    <mergeCell ref="B36:D36"/>
    <mergeCell ref="B54:D54"/>
    <mergeCell ref="B55:D55"/>
    <mergeCell ref="B49:D49"/>
    <mergeCell ref="B51:D51"/>
    <mergeCell ref="B52:D52"/>
    <mergeCell ref="B53:D53"/>
    <mergeCell ref="B45:D45"/>
    <mergeCell ref="B46:D46"/>
    <mergeCell ref="B47:D47"/>
    <mergeCell ref="B48:D48"/>
    <mergeCell ref="B41:D41"/>
    <mergeCell ref="B42:D42"/>
    <mergeCell ref="B44:D4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topLeftCell="A46" workbookViewId="0">
      <selection activeCell="D60" sqref="D60"/>
    </sheetView>
  </sheetViews>
  <sheetFormatPr defaultColWidth="9.109375" defaultRowHeight="11.4"/>
  <cols>
    <col min="1" max="1" width="3.5546875" style="52" customWidth="1"/>
    <col min="2" max="2" width="4.88671875" style="52" customWidth="1"/>
    <col min="3" max="3" width="9.109375" style="52"/>
    <col min="4" max="4" width="32.5546875" style="52" customWidth="1"/>
    <col min="5" max="5" width="8.109375" style="52" customWidth="1"/>
    <col min="6" max="6" width="14.6640625" style="52" customWidth="1"/>
    <col min="7" max="7" width="2.77734375" style="52" customWidth="1"/>
    <col min="8" max="8" width="14.33203125" style="52" customWidth="1"/>
    <col min="9" max="16384" width="9.109375" style="52"/>
  </cols>
  <sheetData>
    <row r="1" spans="1:9" ht="42.75" customHeight="1">
      <c r="A1" s="130" t="s">
        <v>5</v>
      </c>
      <c r="B1" s="130"/>
      <c r="C1" s="130"/>
      <c r="D1" s="130"/>
      <c r="E1" s="130"/>
      <c r="F1" s="129" t="s">
        <v>0</v>
      </c>
      <c r="G1" s="129"/>
      <c r="H1" s="129"/>
    </row>
    <row r="2" spans="1:9" ht="12.75" customHeight="1">
      <c r="A2" s="127"/>
      <c r="B2" s="127"/>
      <c r="C2" s="127"/>
      <c r="D2" s="127"/>
      <c r="E2" s="54"/>
      <c r="F2"/>
      <c r="G2"/>
      <c r="H2"/>
    </row>
    <row r="3" spans="1:9" ht="66" customHeight="1">
      <c r="A3" s="136" t="s">
        <v>79</v>
      </c>
      <c r="B3" s="136"/>
      <c r="C3" s="136"/>
      <c r="D3" s="136"/>
      <c r="E3" s="54"/>
      <c r="F3" s="93" t="s">
        <v>6</v>
      </c>
      <c r="G3" s="131"/>
      <c r="H3" s="93" t="s">
        <v>7</v>
      </c>
    </row>
    <row r="4" spans="1:9" ht="26.4" customHeight="1">
      <c r="A4" s="119" t="s">
        <v>80</v>
      </c>
      <c r="B4" s="119"/>
      <c r="C4" s="119"/>
      <c r="D4" s="119"/>
      <c r="E4" s="54"/>
      <c r="F4" s="133">
        <v>2798841</v>
      </c>
      <c r="G4" s="131"/>
      <c r="H4" s="133">
        <v>796512</v>
      </c>
    </row>
    <row r="5" spans="1:9" ht="10.199999999999999" customHeight="1">
      <c r="B5" s="147"/>
      <c r="C5" s="148" t="s">
        <v>81</v>
      </c>
      <c r="D5" s="148"/>
      <c r="E5" s="54"/>
      <c r="F5" s="133"/>
      <c r="G5" s="134"/>
      <c r="H5" s="133"/>
    </row>
    <row r="6" spans="1:9" ht="3.6" customHeight="1">
      <c r="E6" s="54"/>
      <c r="G6" s="134"/>
    </row>
    <row r="7" spans="1:9" ht="26.4" customHeight="1">
      <c r="A7" s="148" t="s">
        <v>82</v>
      </c>
      <c r="B7" s="148"/>
      <c r="C7" s="148"/>
      <c r="D7" s="148"/>
      <c r="E7" s="54"/>
      <c r="F7" s="66">
        <v>1303377</v>
      </c>
      <c r="G7" s="88"/>
      <c r="H7" s="66">
        <v>1149680</v>
      </c>
    </row>
    <row r="8" spans="1:9" ht="13.2" customHeight="1">
      <c r="A8" s="119" t="s">
        <v>14</v>
      </c>
      <c r="B8" s="119"/>
      <c r="C8" s="119"/>
      <c r="D8" s="119"/>
      <c r="E8" s="54"/>
      <c r="F8" s="66">
        <v>854236</v>
      </c>
      <c r="G8" s="89"/>
      <c r="H8" s="66">
        <v>818005</v>
      </c>
    </row>
    <row r="9" spans="1:9" ht="13.2" customHeight="1">
      <c r="A9" s="119" t="s">
        <v>83</v>
      </c>
      <c r="B9" s="119"/>
      <c r="C9" s="119"/>
      <c r="D9" s="119"/>
      <c r="E9" s="54"/>
      <c r="F9" s="66">
        <v>276029</v>
      </c>
      <c r="G9" s="89"/>
      <c r="H9" s="66">
        <v>1479461.5</v>
      </c>
    </row>
    <row r="10" spans="1:9" ht="13.2" customHeight="1">
      <c r="A10" s="119" t="s">
        <v>84</v>
      </c>
      <c r="B10" s="119"/>
      <c r="C10" s="119"/>
      <c r="D10" s="119"/>
      <c r="E10" s="54"/>
      <c r="F10" s="66">
        <v>54703</v>
      </c>
      <c r="G10" s="89"/>
      <c r="H10" s="70">
        <v>-103</v>
      </c>
    </row>
    <row r="11" spans="1:9" ht="13.2">
      <c r="A11" s="119" t="s">
        <v>85</v>
      </c>
      <c r="B11" s="119"/>
      <c r="C11" s="119"/>
      <c r="D11" s="119"/>
      <c r="E11" s="33"/>
      <c r="F11" s="70">
        <v>0</v>
      </c>
      <c r="G11" s="89"/>
      <c r="H11" s="70">
        <v>-67500</v>
      </c>
    </row>
    <row r="12" spans="1:9" ht="13.2" customHeight="1">
      <c r="A12" s="119" t="s">
        <v>86</v>
      </c>
      <c r="B12" s="119"/>
      <c r="C12" s="119"/>
      <c r="D12" s="119"/>
      <c r="E12" s="54"/>
      <c r="F12" s="70">
        <v>-11376</v>
      </c>
      <c r="G12" s="90"/>
      <c r="H12" s="66">
        <v>160018.5</v>
      </c>
    </row>
    <row r="13" spans="1:9" ht="13.2" customHeight="1">
      <c r="A13" s="119" t="s">
        <v>87</v>
      </c>
      <c r="B13" s="119"/>
      <c r="C13" s="119"/>
      <c r="D13" s="119"/>
      <c r="E13" s="54"/>
      <c r="F13" s="65" t="s">
        <v>3</v>
      </c>
      <c r="G13" s="89"/>
      <c r="H13" s="65" t="s">
        <v>4</v>
      </c>
    </row>
    <row r="14" spans="1:9" ht="13.2" customHeight="1" thickBot="1">
      <c r="C14" s="69"/>
      <c r="D14" s="69"/>
      <c r="E14" s="54"/>
      <c r="F14"/>
      <c r="G14" s="91"/>
      <c r="H14"/>
    </row>
    <row r="15" spans="1:9" ht="25.8" customHeight="1" thickBot="1">
      <c r="A15" s="136" t="s">
        <v>88</v>
      </c>
      <c r="B15" s="136"/>
      <c r="C15" s="136"/>
      <c r="D15" s="136"/>
      <c r="E15" s="54"/>
      <c r="F15" s="149">
        <f>SUM(F4:F14)</f>
        <v>5275810</v>
      </c>
      <c r="G15" s="150"/>
      <c r="H15" s="149">
        <f>SUM(H4:H14)</f>
        <v>4336074</v>
      </c>
      <c r="I15" s="12"/>
    </row>
    <row r="16" spans="1:9" ht="26.4" customHeight="1">
      <c r="A16" s="119" t="s">
        <v>89</v>
      </c>
      <c r="B16" s="119"/>
      <c r="C16" s="119"/>
      <c r="D16" s="119"/>
      <c r="E16" s="54"/>
      <c r="F16" s="66">
        <v>1469111</v>
      </c>
      <c r="G16" s="89"/>
      <c r="H16" s="70">
        <v>-3090876</v>
      </c>
    </row>
    <row r="17" spans="1:8" ht="13.2" customHeight="1">
      <c r="A17" s="119" t="s">
        <v>90</v>
      </c>
      <c r="B17" s="119"/>
      <c r="C17" s="119"/>
      <c r="D17" s="119"/>
      <c r="E17" s="54"/>
      <c r="F17" s="66">
        <v>205576</v>
      </c>
      <c r="G17" s="89"/>
      <c r="H17" s="66">
        <v>131659</v>
      </c>
    </row>
    <row r="18" spans="1:8" ht="13.2" customHeight="1">
      <c r="A18" s="119" t="s">
        <v>91</v>
      </c>
      <c r="B18" s="119"/>
      <c r="C18" s="119"/>
      <c r="D18" s="119"/>
      <c r="E18" s="54"/>
      <c r="F18" s="70">
        <v>-225018</v>
      </c>
      <c r="G18" s="89"/>
      <c r="H18" s="70">
        <v>80398</v>
      </c>
    </row>
    <row r="19" spans="1:8" ht="13.2" customHeight="1">
      <c r="A19" s="119" t="s">
        <v>92</v>
      </c>
      <c r="B19" s="119"/>
      <c r="C19" s="119"/>
      <c r="D19" s="119"/>
      <c r="E19" s="54"/>
      <c r="F19" s="66">
        <v>1549732</v>
      </c>
      <c r="G19" s="89"/>
      <c r="H19" s="70">
        <v>449299</v>
      </c>
    </row>
    <row r="20" spans="1:8" ht="13.2" customHeight="1">
      <c r="A20" s="119" t="s">
        <v>93</v>
      </c>
      <c r="B20" s="119"/>
      <c r="C20" s="119"/>
      <c r="D20" s="119"/>
      <c r="E20" s="54"/>
      <c r="F20" s="70">
        <v>-2221783</v>
      </c>
      <c r="G20" s="92"/>
      <c r="H20" s="66">
        <v>2613</v>
      </c>
    </row>
    <row r="21" spans="1:8" ht="13.2" customHeight="1">
      <c r="A21" s="119" t="s">
        <v>94</v>
      </c>
      <c r="B21" s="119"/>
      <c r="C21" s="119"/>
      <c r="D21" s="119"/>
      <c r="E21" s="54"/>
      <c r="F21" s="70">
        <v>76517</v>
      </c>
      <c r="G21" s="90"/>
      <c r="H21" s="70">
        <v>-85744</v>
      </c>
    </row>
    <row r="22" spans="1:8" ht="29.25" customHeight="1">
      <c r="A22" s="119" t="s">
        <v>95</v>
      </c>
      <c r="B22" s="119"/>
      <c r="C22" s="119"/>
      <c r="D22" s="119"/>
      <c r="E22" s="56"/>
      <c r="F22" s="66">
        <v>45801</v>
      </c>
      <c r="G22" s="89"/>
      <c r="H22" s="66">
        <v>7640</v>
      </c>
    </row>
    <row r="23" spans="1:8" ht="13.2" customHeight="1">
      <c r="A23" s="119" t="s">
        <v>96</v>
      </c>
      <c r="B23" s="119"/>
      <c r="C23" s="119"/>
      <c r="D23" s="119"/>
      <c r="E23" s="55"/>
      <c r="F23" s="66">
        <f>SUM(F15:F22)</f>
        <v>6175746</v>
      </c>
      <c r="G23" s="88"/>
      <c r="H23" s="66">
        <v>1670267</v>
      </c>
    </row>
    <row r="24" spans="1:8" ht="14.4">
      <c r="A24" s="127"/>
      <c r="B24" s="127"/>
      <c r="C24" s="148" t="s">
        <v>97</v>
      </c>
      <c r="D24" s="148"/>
      <c r="E24" s="54"/>
      <c r="F24" s="70">
        <v>-1243178</v>
      </c>
      <c r="G24" s="90"/>
      <c r="H24" s="70">
        <v>-657933</v>
      </c>
    </row>
    <row r="25" spans="1:8" ht="23.25" customHeight="1">
      <c r="A25" s="127"/>
      <c r="B25" s="127"/>
      <c r="C25" s="148" t="s">
        <v>98</v>
      </c>
      <c r="D25" s="148"/>
      <c r="E25" s="54"/>
      <c r="F25" s="70">
        <v>-173889</v>
      </c>
      <c r="G25" s="90"/>
      <c r="H25" s="96" t="s">
        <v>4</v>
      </c>
    </row>
    <row r="26" spans="1:8" ht="13.2" customHeight="1" thickBot="1">
      <c r="A26" s="69"/>
      <c r="B26" s="69"/>
      <c r="C26" s="128"/>
      <c r="D26" s="128"/>
      <c r="E26" s="54"/>
      <c r="G26" s="88"/>
    </row>
    <row r="27" spans="1:8" ht="29.4" customHeight="1" thickBot="1">
      <c r="A27" s="151" t="s">
        <v>99</v>
      </c>
      <c r="B27" s="151"/>
      <c r="C27" s="151"/>
      <c r="D27" s="151"/>
      <c r="E27" s="54"/>
      <c r="F27" s="71">
        <f>SUM(F23:F26)</f>
        <v>4758679</v>
      </c>
      <c r="G27" s="72"/>
      <c r="H27" s="71">
        <f t="shared" ref="H27" si="0">SUM(H23:H26)</f>
        <v>1012334</v>
      </c>
    </row>
    <row r="28" spans="1:8" ht="14.4">
      <c r="A28" s="127"/>
      <c r="B28" s="127"/>
      <c r="C28" s="127"/>
      <c r="D28" s="127"/>
      <c r="E28" s="54"/>
      <c r="F28"/>
      <c r="G28" s="91"/>
      <c r="H28"/>
    </row>
    <row r="29" spans="1:8" ht="30.6" customHeight="1">
      <c r="A29" s="136" t="s">
        <v>100</v>
      </c>
      <c r="B29" s="136"/>
      <c r="C29" s="136"/>
      <c r="D29" s="136"/>
      <c r="E29" s="56"/>
      <c r="G29" s="88"/>
    </row>
    <row r="30" spans="1:8" ht="12.75" customHeight="1">
      <c r="A30" s="126"/>
      <c r="B30" s="126"/>
      <c r="C30" s="152"/>
      <c r="D30" s="152"/>
      <c r="E30" s="57"/>
      <c r="G30" s="88"/>
    </row>
    <row r="31" spans="1:8" ht="22.8" customHeight="1">
      <c r="A31" s="148" t="s">
        <v>101</v>
      </c>
      <c r="B31" s="148"/>
      <c r="C31" s="148"/>
      <c r="D31" s="148"/>
      <c r="E31" s="57"/>
      <c r="F31" s="70">
        <v>-5415697</v>
      </c>
      <c r="G31" s="88"/>
      <c r="H31" s="70">
        <v>-297729.5</v>
      </c>
    </row>
    <row r="32" spans="1:8" ht="28.2" customHeight="1">
      <c r="A32" s="119" t="s">
        <v>102</v>
      </c>
      <c r="B32" s="119"/>
      <c r="C32" s="119"/>
      <c r="D32" s="119"/>
      <c r="E32" s="58"/>
      <c r="F32" s="66">
        <v>250</v>
      </c>
      <c r="G32" s="89"/>
      <c r="H32" s="66">
        <v>49660</v>
      </c>
    </row>
    <row r="33" spans="1:8" ht="24.6" customHeight="1">
      <c r="A33" s="153" t="s">
        <v>103</v>
      </c>
      <c r="B33" s="153"/>
      <c r="C33" s="153"/>
      <c r="D33" s="153"/>
      <c r="E33" s="54"/>
      <c r="F33" s="66">
        <v>9544</v>
      </c>
      <c r="G33" s="89"/>
      <c r="H33" s="67" t="s">
        <v>4</v>
      </c>
    </row>
    <row r="34" spans="1:8" ht="12.75" customHeight="1">
      <c r="A34" s="153" t="s">
        <v>104</v>
      </c>
      <c r="B34" s="153"/>
      <c r="C34" s="153"/>
      <c r="D34" s="153"/>
      <c r="E34" s="54"/>
      <c r="F34" s="66">
        <v>796861</v>
      </c>
      <c r="G34" s="89"/>
      <c r="H34" s="67" t="s">
        <v>4</v>
      </c>
    </row>
    <row r="35" spans="1:8" ht="13.2" customHeight="1">
      <c r="E35" s="54"/>
      <c r="F35" s="66"/>
      <c r="G35" s="92"/>
      <c r="H35" s="66" t="s">
        <v>4</v>
      </c>
    </row>
    <row r="36" spans="1:8" ht="13.2">
      <c r="A36" s="148" t="s">
        <v>105</v>
      </c>
      <c r="B36" s="148"/>
      <c r="C36" s="148"/>
      <c r="D36" s="148"/>
      <c r="E36" s="54"/>
      <c r="F36" s="66">
        <v>163871</v>
      </c>
      <c r="G36" s="92"/>
      <c r="H36" s="66" t="s">
        <v>4</v>
      </c>
    </row>
    <row r="37" spans="1:8" ht="19.2" customHeight="1">
      <c r="A37" s="148" t="s">
        <v>106</v>
      </c>
      <c r="B37" s="148"/>
      <c r="C37" s="148"/>
      <c r="D37" s="148"/>
      <c r="E37" s="59"/>
      <c r="F37" s="66">
        <v>47381</v>
      </c>
      <c r="G37" s="89"/>
      <c r="H37" s="65" t="s">
        <v>4</v>
      </c>
    </row>
    <row r="38" spans="1:8" ht="13.2" customHeight="1">
      <c r="A38" s="148" t="s">
        <v>107</v>
      </c>
      <c r="B38" s="148"/>
      <c r="C38" s="148"/>
      <c r="D38" s="148"/>
      <c r="E38" s="53"/>
      <c r="F38" s="65" t="s">
        <v>4</v>
      </c>
      <c r="G38" s="92"/>
      <c r="H38" s="65" t="s">
        <v>4</v>
      </c>
    </row>
    <row r="39" spans="1:8" ht="15" customHeight="1">
      <c r="A39" s="148" t="s">
        <v>108</v>
      </c>
      <c r="B39" s="148"/>
      <c r="C39" s="148"/>
      <c r="D39" s="148"/>
      <c r="E39" s="54"/>
      <c r="F39" s="66">
        <v>1433000</v>
      </c>
      <c r="G39" s="89"/>
      <c r="H39" s="65" t="s">
        <v>4</v>
      </c>
    </row>
    <row r="40" spans="1:8" ht="15" customHeight="1">
      <c r="A40" s="148" t="s">
        <v>109</v>
      </c>
      <c r="B40" s="148"/>
      <c r="C40" s="148"/>
      <c r="D40" s="148"/>
      <c r="E40" s="54"/>
      <c r="F40" s="70">
        <v>-1433988</v>
      </c>
      <c r="G40" s="92"/>
      <c r="H40" s="65" t="s">
        <v>4</v>
      </c>
    </row>
    <row r="41" spans="1:8" ht="20.25" customHeight="1">
      <c r="A41" s="148" t="s">
        <v>110</v>
      </c>
      <c r="B41" s="148"/>
      <c r="C41" s="148"/>
      <c r="D41" s="148"/>
      <c r="E41" s="54"/>
      <c r="F41" s="65">
        <v>512</v>
      </c>
      <c r="G41" s="92"/>
      <c r="H41" s="65" t="s">
        <v>4</v>
      </c>
    </row>
    <row r="42" spans="1:8" s="60" customFormat="1" ht="13.2">
      <c r="A42" s="148" t="s">
        <v>111</v>
      </c>
      <c r="B42" s="148"/>
      <c r="C42" s="148"/>
      <c r="D42" s="148"/>
      <c r="F42" s="70">
        <v>-1349840</v>
      </c>
      <c r="G42" s="92"/>
      <c r="H42" s="70">
        <v>-3259667.5</v>
      </c>
    </row>
    <row r="43" spans="1:8" ht="13.8" thickBot="1">
      <c r="A43" s="127"/>
      <c r="B43" s="116"/>
      <c r="C43" s="152"/>
      <c r="D43" s="152"/>
      <c r="G43" s="88"/>
    </row>
    <row r="44" spans="1:8" ht="29.4" customHeight="1" thickBot="1">
      <c r="A44" s="127"/>
      <c r="B44" s="116" t="s">
        <v>112</v>
      </c>
      <c r="C44" s="146"/>
      <c r="D44" s="146"/>
      <c r="F44" s="71">
        <f>SUM(F31:F43)</f>
        <v>-5748106</v>
      </c>
      <c r="G44" s="12"/>
      <c r="H44" s="71">
        <f>SUM(H31:H43)</f>
        <v>-3507737</v>
      </c>
    </row>
    <row r="45" spans="1:8" ht="14.4">
      <c r="A45" s="69"/>
      <c r="B45" s="69"/>
      <c r="C45" s="126"/>
      <c r="D45" s="126"/>
      <c r="F45"/>
      <c r="G45" s="91"/>
      <c r="H45"/>
    </row>
    <row r="46" spans="1:8" ht="14.4">
      <c r="A46" s="151" t="s">
        <v>113</v>
      </c>
      <c r="B46" s="151"/>
      <c r="C46" s="151"/>
      <c r="D46" s="151"/>
      <c r="F46"/>
      <c r="G46" s="91"/>
      <c r="H46"/>
    </row>
    <row r="47" spans="1:8" ht="13.2">
      <c r="A47" s="115" t="s">
        <v>114</v>
      </c>
      <c r="B47" s="147"/>
      <c r="C47" s="147"/>
      <c r="D47" s="147"/>
      <c r="F47" s="70">
        <v>-6112186.5</v>
      </c>
      <c r="G47" s="92"/>
      <c r="H47" s="70">
        <v>-11601550</v>
      </c>
    </row>
    <row r="48" spans="1:8" ht="13.2">
      <c r="A48" s="115" t="s">
        <v>115</v>
      </c>
      <c r="B48" s="147"/>
      <c r="C48" s="147"/>
      <c r="D48" s="147"/>
      <c r="F48" s="70">
        <v>-124721.5</v>
      </c>
      <c r="G48" s="90"/>
      <c r="H48" s="70">
        <v>-231378</v>
      </c>
    </row>
    <row r="49" spans="1:8" ht="13.2">
      <c r="A49" s="115" t="s">
        <v>116</v>
      </c>
      <c r="B49" s="147"/>
      <c r="C49" s="147"/>
      <c r="D49" s="147"/>
      <c r="F49" s="65" t="s">
        <v>4</v>
      </c>
      <c r="G49" s="92"/>
      <c r="H49" s="65" t="s">
        <v>4</v>
      </c>
    </row>
    <row r="50" spans="1:8" ht="13.2">
      <c r="A50" s="115" t="s">
        <v>117</v>
      </c>
      <c r="B50" s="147"/>
      <c r="C50" s="147"/>
      <c r="D50" s="147"/>
      <c r="F50" s="70">
        <v>-21872</v>
      </c>
      <c r="G50" s="90"/>
      <c r="H50" s="65" t="s">
        <v>4</v>
      </c>
    </row>
    <row r="51" spans="1:8" ht="13.2">
      <c r="A51" s="115" t="s">
        <v>118</v>
      </c>
      <c r="B51" s="147"/>
      <c r="C51" s="147"/>
      <c r="D51" s="147"/>
      <c r="F51" s="70">
        <v>-2044556.5</v>
      </c>
      <c r="G51" s="92"/>
      <c r="H51" s="65" t="s">
        <v>4</v>
      </c>
    </row>
    <row r="52" spans="1:8" ht="13.2">
      <c r="A52" s="115" t="s">
        <v>119</v>
      </c>
      <c r="B52" s="147"/>
      <c r="C52" s="147"/>
      <c r="D52" s="147"/>
      <c r="F52" s="66">
        <v>8373746.5</v>
      </c>
      <c r="G52" s="92"/>
      <c r="H52" s="66">
        <v>13507108.5</v>
      </c>
    </row>
    <row r="53" spans="1:8" ht="15" thickBot="1">
      <c r="A53" s="118"/>
      <c r="B53" s="118"/>
      <c r="C53" s="118"/>
      <c r="D53" s="118"/>
      <c r="F53"/>
      <c r="G53" s="91"/>
      <c r="H53"/>
    </row>
    <row r="54" spans="1:8" ht="30" customHeight="1" thickBot="1">
      <c r="A54" s="136" t="s">
        <v>120</v>
      </c>
      <c r="B54" s="136"/>
      <c r="C54" s="136"/>
      <c r="D54" s="136"/>
      <c r="F54" s="71">
        <f>SUM(F47:F53)</f>
        <v>70410</v>
      </c>
      <c r="G54" s="72"/>
      <c r="H54" s="71">
        <f>SUM(H47:H53)</f>
        <v>1674180.5</v>
      </c>
    </row>
    <row r="55" spans="1:8" ht="32.4" customHeight="1" thickBot="1">
      <c r="A55" s="132" t="s">
        <v>121</v>
      </c>
      <c r="B55" s="132"/>
      <c r="C55" s="132"/>
      <c r="D55" s="132"/>
      <c r="F55" s="71">
        <f>F54+F44+F27</f>
        <v>-919017</v>
      </c>
      <c r="G55" s="12"/>
      <c r="H55" s="71">
        <f>H27+H44+H54</f>
        <v>-821222.5</v>
      </c>
    </row>
    <row r="56" spans="1:8" ht="21" customHeight="1" thickBot="1">
      <c r="A56" s="132" t="s">
        <v>122</v>
      </c>
      <c r="B56" s="132"/>
      <c r="C56" s="132"/>
      <c r="D56" s="132"/>
      <c r="F56" s="71">
        <v>1909753</v>
      </c>
      <c r="G56" s="72"/>
      <c r="H56" s="71">
        <v>1933317.5</v>
      </c>
    </row>
    <row r="57" spans="1:8" ht="18" customHeight="1" thickBot="1">
      <c r="A57" s="132" t="s">
        <v>123</v>
      </c>
      <c r="B57" s="132"/>
      <c r="C57" s="132"/>
      <c r="D57" s="132"/>
      <c r="F57" s="71">
        <f>F56+F55</f>
        <v>990736</v>
      </c>
      <c r="G57" s="72"/>
      <c r="H57" s="71">
        <f>SUM(H55:H56)</f>
        <v>1112095</v>
      </c>
    </row>
    <row r="58" spans="1:8" ht="14.4">
      <c r="A58" s="127"/>
      <c r="B58" s="127"/>
      <c r="C58" s="127"/>
      <c r="D58" s="127"/>
    </row>
  </sheetData>
  <mergeCells count="55">
    <mergeCell ref="A43:A44"/>
    <mergeCell ref="A30:B30"/>
    <mergeCell ref="A4:D4"/>
    <mergeCell ref="A7:D7"/>
    <mergeCell ref="C5:D5"/>
    <mergeCell ref="A11:D11"/>
    <mergeCell ref="A39:D39"/>
    <mergeCell ref="A40:D40"/>
    <mergeCell ref="A41:D41"/>
    <mergeCell ref="A36:D36"/>
    <mergeCell ref="A37:D37"/>
    <mergeCell ref="A38:D38"/>
    <mergeCell ref="A2:B2"/>
    <mergeCell ref="C2:D2"/>
    <mergeCell ref="A3:D3"/>
    <mergeCell ref="F1:H1"/>
    <mergeCell ref="A1:E1"/>
    <mergeCell ref="G3:G4"/>
    <mergeCell ref="F4:F5"/>
    <mergeCell ref="H4:H5"/>
    <mergeCell ref="G5:G6"/>
    <mergeCell ref="A8:D8"/>
    <mergeCell ref="A9:D9"/>
    <mergeCell ref="A10:D10"/>
    <mergeCell ref="A12:D12"/>
    <mergeCell ref="A13:D13"/>
    <mergeCell ref="A55:D55"/>
    <mergeCell ref="A15:D15"/>
    <mergeCell ref="A16:D16"/>
    <mergeCell ref="A31:D31"/>
    <mergeCell ref="A42:D42"/>
    <mergeCell ref="A17:D17"/>
    <mergeCell ref="A21:D21"/>
    <mergeCell ref="A22:D22"/>
    <mergeCell ref="A18:D18"/>
    <mergeCell ref="A19:D19"/>
    <mergeCell ref="A20:D20"/>
    <mergeCell ref="A56:D56"/>
    <mergeCell ref="A57:D57"/>
    <mergeCell ref="A58:B58"/>
    <mergeCell ref="C58:D58"/>
    <mergeCell ref="A54:D54"/>
    <mergeCell ref="C45:D45"/>
    <mergeCell ref="A46:D46"/>
    <mergeCell ref="A32:D32"/>
    <mergeCell ref="A23:D23"/>
    <mergeCell ref="A24:B24"/>
    <mergeCell ref="C24:D24"/>
    <mergeCell ref="A28:B28"/>
    <mergeCell ref="C28:D28"/>
    <mergeCell ref="A29:D29"/>
    <mergeCell ref="A25:B25"/>
    <mergeCell ref="C25:D25"/>
    <mergeCell ref="C26:D26"/>
    <mergeCell ref="A27:D27"/>
  </mergeCells>
  <pageMargins left="0.7" right="0.7" top="0.75" bottom="0.75" header="0.3" footer="0.3"/>
  <pageSetup paperSize="9" orientation="portrait" horizontalDpi="180" verticalDpi="180" r:id="rId1"/>
  <ignoredErrors>
    <ignoredError sqref="H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21"/>
  <sheetViews>
    <sheetView tabSelected="1" topLeftCell="A19" workbookViewId="0">
      <selection activeCell="B13" sqref="B13"/>
    </sheetView>
  </sheetViews>
  <sheetFormatPr defaultColWidth="9.109375" defaultRowHeight="12.6"/>
  <cols>
    <col min="1" max="1" width="4.6640625" style="37" customWidth="1"/>
    <col min="2" max="2" width="41.5546875" style="37" customWidth="1"/>
    <col min="3" max="3" width="12.33203125" style="37" customWidth="1"/>
    <col min="4" max="4" width="1.33203125" style="37" customWidth="1"/>
    <col min="5" max="5" width="10.44140625" style="37" customWidth="1"/>
    <col min="6" max="6" width="1" style="37" customWidth="1"/>
    <col min="7" max="7" width="1.109375" style="37" customWidth="1"/>
    <col min="8" max="8" width="13.44140625" style="37" customWidth="1"/>
    <col min="9" max="9" width="0.6640625" style="44" customWidth="1"/>
    <col min="10" max="10" width="12" style="37" customWidth="1"/>
    <col min="11" max="11" width="0.6640625" style="44" customWidth="1"/>
    <col min="12" max="12" width="12" style="44" customWidth="1"/>
    <col min="13" max="13" width="1" style="44" customWidth="1"/>
    <col min="14" max="14" width="14.44140625" style="37" customWidth="1"/>
    <col min="15" max="15" width="1.88671875" style="44" customWidth="1"/>
    <col min="16" max="16" width="9.109375" style="37"/>
    <col min="17" max="17" width="2.5546875" style="44" customWidth="1"/>
    <col min="18" max="18" width="13.6640625" style="37" customWidth="1"/>
    <col min="19" max="19" width="1" style="44" customWidth="1"/>
    <col min="20" max="20" width="12.109375" style="37" customWidth="1"/>
    <col min="21" max="16384" width="9.109375" style="37"/>
  </cols>
  <sheetData>
    <row r="1" spans="2:24" ht="12.75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37"/>
      <c r="O1" s="37"/>
      <c r="Q1" s="37"/>
      <c r="S1" s="37"/>
    </row>
    <row r="2" spans="2:24" ht="20.25" customHeight="1">
      <c r="B2" s="143" t="s">
        <v>141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2:24" ht="12.75" customHeight="1">
      <c r="P3" s="158" t="s">
        <v>142</v>
      </c>
      <c r="Q3" s="158"/>
      <c r="R3" s="158"/>
      <c r="S3" s="158"/>
      <c r="T3" s="158"/>
    </row>
    <row r="4" spans="2:24" ht="46.2" thickBot="1">
      <c r="B4" s="32"/>
      <c r="C4" s="156" t="s">
        <v>55</v>
      </c>
      <c r="D4" s="45"/>
      <c r="E4" s="156" t="s">
        <v>135</v>
      </c>
      <c r="F4" s="46"/>
      <c r="G4" s="46"/>
      <c r="H4" s="156" t="s">
        <v>56</v>
      </c>
      <c r="I4" s="47"/>
      <c r="J4" s="156" t="s">
        <v>136</v>
      </c>
      <c r="K4" s="47"/>
      <c r="L4" s="156" t="s">
        <v>137</v>
      </c>
      <c r="M4" s="47"/>
      <c r="N4" s="156" t="s">
        <v>138</v>
      </c>
      <c r="O4" s="47"/>
      <c r="P4" s="156" t="s">
        <v>139</v>
      </c>
      <c r="Q4" s="47"/>
      <c r="R4" s="156" t="s">
        <v>59</v>
      </c>
      <c r="S4" s="47"/>
      <c r="T4" s="156" t="s">
        <v>140</v>
      </c>
    </row>
    <row r="5" spans="2:24" ht="23.25" customHeight="1" thickBot="1">
      <c r="B5" s="154" t="s">
        <v>124</v>
      </c>
      <c r="C5" s="48">
        <v>2787696</v>
      </c>
      <c r="D5" s="34"/>
      <c r="E5" s="48">
        <v>-152427</v>
      </c>
      <c r="F5" s="48">
        <v>0</v>
      </c>
      <c r="G5" s="48"/>
      <c r="H5" s="48">
        <v>-947400</v>
      </c>
      <c r="I5" s="34"/>
      <c r="J5" s="48"/>
      <c r="K5" s="34"/>
      <c r="L5" s="48">
        <v>1020052</v>
      </c>
      <c r="M5" s="34"/>
      <c r="N5" s="48">
        <v>944599</v>
      </c>
      <c r="O5" s="34"/>
      <c r="P5" s="61">
        <v>706</v>
      </c>
      <c r="Q5" s="34"/>
      <c r="R5" s="61">
        <v>4820513</v>
      </c>
      <c r="S5" s="34"/>
      <c r="T5" s="61">
        <f>SUM(C5:R5)</f>
        <v>8473739</v>
      </c>
    </row>
    <row r="6" spans="2:24" ht="23.25" customHeight="1">
      <c r="B6" s="154" t="s">
        <v>125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62">
        <v>667852</v>
      </c>
      <c r="S6" s="34"/>
      <c r="T6" s="110">
        <f t="shared" ref="T6:T10" si="0">SUM(C6:R6)</f>
        <v>667852</v>
      </c>
    </row>
    <row r="7" spans="2:24" ht="23.25" customHeight="1">
      <c r="B7" s="154" t="s">
        <v>126</v>
      </c>
      <c r="C7" s="62"/>
      <c r="D7" s="34"/>
      <c r="E7" s="34"/>
      <c r="F7" s="34"/>
      <c r="G7" s="34"/>
      <c r="H7" s="34"/>
      <c r="I7" s="34"/>
      <c r="J7" s="62"/>
      <c r="K7" s="34"/>
      <c r="L7" s="62"/>
      <c r="M7" s="34"/>
      <c r="N7" s="62"/>
      <c r="O7" s="34"/>
      <c r="P7" s="62"/>
      <c r="Q7" s="34"/>
      <c r="R7" s="62">
        <v>26925</v>
      </c>
      <c r="S7" s="34"/>
      <c r="T7" s="112">
        <f t="shared" si="0"/>
        <v>26925</v>
      </c>
    </row>
    <row r="8" spans="2:24" s="3" customFormat="1" ht="24.6" customHeight="1">
      <c r="B8" s="154" t="s">
        <v>127</v>
      </c>
      <c r="C8" s="62"/>
      <c r="D8" s="34"/>
      <c r="E8" s="34"/>
      <c r="F8" s="34"/>
      <c r="G8" s="34"/>
      <c r="H8" s="34"/>
      <c r="I8" s="34"/>
      <c r="J8" s="62"/>
      <c r="K8" s="34"/>
      <c r="L8" s="62">
        <v>753847</v>
      </c>
      <c r="M8" s="34"/>
      <c r="N8" s="62"/>
      <c r="O8" s="34"/>
      <c r="P8" s="62"/>
      <c r="Q8" s="34"/>
      <c r="R8" s="62"/>
      <c r="S8" s="34"/>
      <c r="T8" s="112">
        <f t="shared" si="0"/>
        <v>753847</v>
      </c>
      <c r="U8" s="39"/>
      <c r="V8" s="42"/>
      <c r="W8" s="49"/>
      <c r="X8" s="49"/>
    </row>
    <row r="9" spans="2:24" ht="23.25" customHeight="1">
      <c r="B9" s="155" t="s">
        <v>128</v>
      </c>
      <c r="C9" s="62"/>
      <c r="D9" s="34"/>
      <c r="E9" s="34"/>
      <c r="F9" s="34"/>
      <c r="G9" s="34"/>
      <c r="H9" s="34"/>
      <c r="I9" s="34"/>
      <c r="J9" s="62"/>
      <c r="K9" s="34"/>
      <c r="L9" s="73"/>
      <c r="M9" s="34"/>
      <c r="N9" s="62"/>
      <c r="O9" s="34"/>
      <c r="P9" s="62">
        <v>-39716</v>
      </c>
      <c r="Q9" s="34"/>
      <c r="R9" s="62"/>
      <c r="S9" s="34"/>
      <c r="T9" s="112">
        <f t="shared" si="0"/>
        <v>-39716</v>
      </c>
    </row>
    <row r="10" spans="2:24" ht="23.25" customHeight="1" thickBot="1">
      <c r="B10" s="154" t="s">
        <v>129</v>
      </c>
      <c r="C10" s="62"/>
      <c r="D10" s="34"/>
      <c r="E10" s="34"/>
      <c r="F10" s="34"/>
      <c r="G10" s="34"/>
      <c r="H10" s="34"/>
      <c r="I10" s="34"/>
      <c r="J10" s="62"/>
      <c r="K10" s="34"/>
      <c r="L10" s="62">
        <v>-150045</v>
      </c>
      <c r="M10" s="34"/>
      <c r="N10" s="62"/>
      <c r="O10" s="34"/>
      <c r="P10" s="62"/>
      <c r="Q10" s="34"/>
      <c r="R10" s="62">
        <f>-L10</f>
        <v>150045</v>
      </c>
      <c r="S10" s="34"/>
      <c r="T10" s="111">
        <f t="shared" si="0"/>
        <v>0</v>
      </c>
    </row>
    <row r="11" spans="2:24" ht="26.25" customHeight="1" thickBot="1">
      <c r="B11" s="154" t="s">
        <v>130</v>
      </c>
      <c r="C11" s="36">
        <f>SUM(C5:C10)</f>
        <v>2787696</v>
      </c>
      <c r="D11" s="36">
        <f>SUM(D5:D10)</f>
        <v>0</v>
      </c>
      <c r="E11" s="36">
        <f>SUM(E5:E10)</f>
        <v>-152427</v>
      </c>
      <c r="F11" s="36">
        <f>SUM(F5:F10)</f>
        <v>0</v>
      </c>
      <c r="G11" s="36">
        <f>SUM(G5:G10)</f>
        <v>0</v>
      </c>
      <c r="H11" s="36">
        <f>SUM(H5:H10)</f>
        <v>-947400</v>
      </c>
      <c r="I11" s="36">
        <f>SUM(I5:I10)</f>
        <v>0</v>
      </c>
      <c r="J11" s="36">
        <f>SUM(J5:J10)</f>
        <v>0</v>
      </c>
      <c r="K11" s="36">
        <f>SUM(K5:K10)</f>
        <v>0</v>
      </c>
      <c r="L11" s="36">
        <f>SUM(L5:L10)</f>
        <v>1623854</v>
      </c>
      <c r="M11" s="36">
        <f>SUM(M5:M10)</f>
        <v>0</v>
      </c>
      <c r="N11" s="36">
        <f>SUM(N5:N10)</f>
        <v>944599</v>
      </c>
      <c r="O11" s="36"/>
      <c r="P11" s="36">
        <f>SUM(P5:P10)</f>
        <v>-39010</v>
      </c>
      <c r="Q11" s="36"/>
      <c r="R11" s="36">
        <f>SUM(R5:R10)</f>
        <v>5665335</v>
      </c>
      <c r="S11" s="36">
        <f>SUM(S5:S10)</f>
        <v>0</v>
      </c>
      <c r="T11" s="36">
        <f>SUM(T5:T10)</f>
        <v>9882647</v>
      </c>
    </row>
    <row r="12" spans="2:24" ht="26.25" customHeight="1" thickTop="1" thickBot="1">
      <c r="B12" s="154" t="s">
        <v>131</v>
      </c>
      <c r="C12" s="36">
        <v>2787696</v>
      </c>
      <c r="D12" s="36"/>
      <c r="E12" s="36">
        <v>-152427</v>
      </c>
      <c r="F12" s="36"/>
      <c r="G12" s="36"/>
      <c r="H12" s="36">
        <v>-947400</v>
      </c>
      <c r="I12" s="36"/>
      <c r="J12" s="36">
        <f>SUM(J6:J11)</f>
        <v>0</v>
      </c>
      <c r="K12" s="36"/>
      <c r="L12" s="36">
        <v>1419391.5</v>
      </c>
      <c r="M12" s="36"/>
      <c r="N12" s="36">
        <v>944599</v>
      </c>
      <c r="O12" s="36"/>
      <c r="P12" s="36">
        <v>-6941</v>
      </c>
      <c r="Q12" s="36"/>
      <c r="R12" s="36">
        <v>5238219</v>
      </c>
      <c r="S12" s="36">
        <v>0</v>
      </c>
      <c r="T12" s="36">
        <f>SUM(C12:S12)</f>
        <v>9283137.5</v>
      </c>
    </row>
    <row r="13" spans="2:24" ht="26.25" customHeight="1" thickTop="1">
      <c r="B13" s="154" t="s">
        <v>125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38"/>
      <c r="O13" s="38"/>
      <c r="P13" s="38"/>
      <c r="Q13" s="38"/>
      <c r="R13" s="62">
        <v>2624953</v>
      </c>
      <c r="S13" s="38"/>
      <c r="T13" s="113">
        <f t="shared" ref="T13:T19" si="1">SUM(C13:S13)</f>
        <v>2624953</v>
      </c>
      <c r="U13" s="38"/>
      <c r="V13" s="40"/>
    </row>
    <row r="14" spans="2:24" ht="26.25" customHeight="1">
      <c r="B14" s="154" t="s">
        <v>132</v>
      </c>
      <c r="C14" s="74"/>
      <c r="D14" s="38"/>
      <c r="E14" s="62">
        <v>-9</v>
      </c>
      <c r="F14" s="38"/>
      <c r="G14" s="38"/>
      <c r="H14" s="38"/>
      <c r="I14" s="38"/>
      <c r="J14" s="38"/>
      <c r="K14" s="38"/>
      <c r="L14" s="38"/>
      <c r="M14" s="39"/>
      <c r="N14" s="38"/>
      <c r="O14" s="38"/>
      <c r="P14" s="38"/>
      <c r="Q14" s="38"/>
      <c r="R14" s="12">
        <v>-21863</v>
      </c>
      <c r="S14" s="38"/>
      <c r="T14" s="34">
        <f t="shared" si="1"/>
        <v>-21872</v>
      </c>
      <c r="U14" s="38"/>
      <c r="V14" s="40"/>
    </row>
    <row r="15" spans="2:24" ht="26.25" customHeight="1">
      <c r="B15" s="155" t="s">
        <v>118</v>
      </c>
      <c r="C15" s="74"/>
      <c r="D15" s="38"/>
      <c r="E15" s="62"/>
      <c r="F15" s="38"/>
      <c r="G15" s="38"/>
      <c r="H15" s="38"/>
      <c r="I15" s="38"/>
      <c r="J15" s="38"/>
      <c r="K15" s="38"/>
      <c r="L15" s="38"/>
      <c r="M15" s="39"/>
      <c r="N15" s="38"/>
      <c r="O15" s="38"/>
      <c r="P15" s="38"/>
      <c r="Q15" s="38"/>
      <c r="R15" s="12">
        <v>-2073626</v>
      </c>
      <c r="S15" s="38"/>
      <c r="T15" s="34">
        <f t="shared" si="1"/>
        <v>-2073626</v>
      </c>
      <c r="U15" s="38"/>
      <c r="V15" s="40"/>
    </row>
    <row r="16" spans="2:24" ht="26.25" customHeight="1">
      <c r="B16" s="35" t="s">
        <v>2</v>
      </c>
      <c r="C16" s="41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8"/>
      <c r="O16" s="38"/>
      <c r="P16" s="38"/>
      <c r="Q16" s="38"/>
      <c r="R16" s="34"/>
      <c r="S16" s="38"/>
      <c r="T16" s="34">
        <f t="shared" si="1"/>
        <v>0</v>
      </c>
      <c r="U16" s="38"/>
      <c r="V16" s="40"/>
    </row>
    <row r="17" spans="2:22" ht="26.25" customHeight="1">
      <c r="B17" s="35" t="s">
        <v>1</v>
      </c>
      <c r="C17" s="41"/>
      <c r="D17" s="39"/>
      <c r="E17" s="39"/>
      <c r="F17" s="39"/>
      <c r="G17" s="39"/>
      <c r="H17" s="39"/>
      <c r="I17" s="39"/>
      <c r="J17" s="34"/>
      <c r="K17" s="39"/>
      <c r="L17" s="41"/>
      <c r="M17" s="39"/>
      <c r="N17" s="41"/>
      <c r="O17" s="39"/>
      <c r="P17" s="41"/>
      <c r="Q17" s="39"/>
      <c r="R17" s="41"/>
      <c r="S17" s="39"/>
      <c r="T17" s="34">
        <f t="shared" si="1"/>
        <v>0</v>
      </c>
      <c r="U17" s="39"/>
      <c r="V17" s="42"/>
    </row>
    <row r="18" spans="2:22" ht="22.5" customHeight="1">
      <c r="B18" s="154" t="s">
        <v>127</v>
      </c>
      <c r="C18" s="41"/>
      <c r="D18" s="39"/>
      <c r="E18" s="39"/>
      <c r="F18" s="39"/>
      <c r="G18" s="39"/>
      <c r="H18" s="39"/>
      <c r="I18" s="39"/>
      <c r="J18" s="41"/>
      <c r="K18" s="39"/>
      <c r="L18" s="43"/>
      <c r="M18" s="39"/>
      <c r="N18" s="41"/>
      <c r="O18" s="39"/>
      <c r="P18" s="12">
        <v>-78630</v>
      </c>
      <c r="Q18" s="39"/>
      <c r="R18" s="41"/>
      <c r="S18" s="39"/>
      <c r="T18" s="34">
        <f t="shared" si="1"/>
        <v>-78630</v>
      </c>
      <c r="U18" s="39"/>
      <c r="V18" s="42"/>
    </row>
    <row r="19" spans="2:22" ht="22.5" customHeight="1" thickBot="1">
      <c r="B19" s="154" t="s">
        <v>133</v>
      </c>
      <c r="C19" s="41"/>
      <c r="D19" s="39"/>
      <c r="E19" s="39"/>
      <c r="F19" s="39"/>
      <c r="G19" s="39"/>
      <c r="H19" s="39"/>
      <c r="I19" s="39"/>
      <c r="J19" s="41"/>
      <c r="K19" s="39"/>
      <c r="L19" s="75">
        <v>-160414.45000000001</v>
      </c>
      <c r="M19" s="39"/>
      <c r="N19" s="41"/>
      <c r="O19" s="39"/>
      <c r="P19" s="41"/>
      <c r="Q19" s="39"/>
      <c r="R19" s="42">
        <f>-L19</f>
        <v>160414.45000000001</v>
      </c>
      <c r="S19" s="39"/>
      <c r="T19" s="114">
        <f t="shared" si="1"/>
        <v>0</v>
      </c>
      <c r="U19" s="39"/>
      <c r="V19" s="42"/>
    </row>
    <row r="20" spans="2:22" ht="22.5" customHeight="1" thickTop="1" thickBot="1">
      <c r="B20" s="154" t="s">
        <v>134</v>
      </c>
      <c r="C20" s="36">
        <f>SUM(C12:C19)</f>
        <v>2787696</v>
      </c>
      <c r="D20" s="36">
        <f>SUM(D12:D19)</f>
        <v>0</v>
      </c>
      <c r="E20" s="36">
        <f>SUM(E12:E19)</f>
        <v>-152436</v>
      </c>
      <c r="F20" s="36">
        <f>SUM(F12:F19)</f>
        <v>0</v>
      </c>
      <c r="G20" s="36">
        <f>SUM(G12:G19)</f>
        <v>0</v>
      </c>
      <c r="H20" s="36">
        <f>SUM(H12:H19)</f>
        <v>-947400</v>
      </c>
      <c r="I20" s="36">
        <f>SUM(I12:I19)</f>
        <v>0</v>
      </c>
      <c r="J20" s="36">
        <f>SUM(J12:J19)</f>
        <v>0</v>
      </c>
      <c r="K20" s="36">
        <f>SUM(K12:K19)</f>
        <v>0</v>
      </c>
      <c r="L20" s="36">
        <f>SUM(L12:L19)</f>
        <v>1258977.05</v>
      </c>
      <c r="M20" s="36">
        <f>SUM(M12:M19)</f>
        <v>0</v>
      </c>
      <c r="N20" s="36">
        <f>SUM(N12:N19)</f>
        <v>944599</v>
      </c>
      <c r="O20" s="36"/>
      <c r="P20" s="36">
        <f>SUM(P12:P19)</f>
        <v>-85571</v>
      </c>
      <c r="Q20" s="36"/>
      <c r="R20" s="36">
        <f>SUM(R12:R19)</f>
        <v>5928097.4500000002</v>
      </c>
      <c r="S20" s="36">
        <f>SUM(S12:S19)</f>
        <v>0</v>
      </c>
      <c r="T20" s="36">
        <f>SUM(C20:S20)</f>
        <v>9733962.5</v>
      </c>
    </row>
    <row r="21" spans="2:22" ht="22.5" customHeight="1" thickTop="1"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</sheetData>
  <mergeCells count="3">
    <mergeCell ref="B2:L2"/>
    <mergeCell ref="B1:L1"/>
    <mergeCell ref="P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2015-12-04T05:59:00Z</dcterms:modified>
</cp:coreProperties>
</file>