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СД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T25" i="4"/>
  <c r="R25"/>
  <c r="P25"/>
  <c r="L25"/>
  <c r="T22"/>
  <c r="R24"/>
  <c r="T16"/>
  <c r="T14"/>
  <c r="R14"/>
  <c r="P14"/>
  <c r="L14"/>
  <c r="R13"/>
  <c r="T10"/>
  <c r="T6"/>
</calcChain>
</file>

<file path=xl/sharedStrings.xml><?xml version="1.0" encoding="utf-8"?>
<sst xmlns="http://schemas.openxmlformats.org/spreadsheetml/2006/main" count="155" uniqueCount="140">
  <si>
    <t>АО "RG BRANDS" И ЕГО ДОЧЕРНИЕ КОМПАНИИ</t>
  </si>
  <si>
    <t>(в тысячах тенге)</t>
  </si>
  <si>
    <t>На 31 декабря 2013</t>
  </si>
  <si>
    <t>АКТИВЫ</t>
  </si>
  <si>
    <t>ДОЛГОСРОЧНЫЕ АКТИВЫ:</t>
  </si>
  <si>
    <t>Основные средства</t>
  </si>
  <si>
    <t>Авансы выданные</t>
  </si>
  <si>
    <t>Нематериальные активы</t>
  </si>
  <si>
    <t>Гуд-вилл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</si>
  <si>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</si>
  <si>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</si>
  <si>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</si>
  <si>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</si>
  <si>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дебиторская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</si>
  <si>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</si>
  <si>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</si>
  <si>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</si>
  <si>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Долгосрочные 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</si>
  <si>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</si>
  <si>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</si>
  <si>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</si>
  <si>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</si>
  <si>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</si>
  <si>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</si>
  <si>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простые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</si>
  <si>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</si>
  <si>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</si>
  <si>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</si>
  <si>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Доля меньшинства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</si>
  <si>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</si>
  <si>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</si>
  <si>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</si>
  <si>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</si>
  <si>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</si>
  <si>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</si>
  <si>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</si>
  <si>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</si>
  <si>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Текущая часть обязательств по финансовой аренде</t>
  </si>
  <si>
    <t>Текущая часть обязательств по облигациям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</si>
  <si>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</si>
  <si>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</si>
  <si>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</si>
  <si>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</si>
  <si>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</si>
  <si>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</si>
  <si>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</si>
  <si>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</si>
  <si>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</si>
  <si>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</si>
  <si>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</si>
  <si>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Расходы по финансированию</t>
  </si>
  <si>
    <t xml:space="preserve">Инвестиционные доходы, нетто </t>
  </si>
  <si>
    <t>Прочие доходы/(расходы)</t>
  </si>
  <si>
    <t>Курсовая разница от пересчета зарубежного предприятия</t>
  </si>
  <si>
    <t>Эффект изменения налоговой ставки</t>
  </si>
  <si>
    <t xml:space="preserve">Доход/ (убыток) относящийся к: </t>
  </si>
  <si>
    <t xml:space="preserve">Акционерам материнской компании </t>
  </si>
  <si>
    <t>ОПЕРАЦИОННАЯ ПРИБЫЛЬ</t>
  </si>
  <si>
    <t>Прибыль/убыток до экономии по подоходному налогу</t>
  </si>
  <si>
    <t>Обязателсьтва по подоходному налогу</t>
  </si>
  <si>
    <t>Прибыль/убыток за период</t>
  </si>
  <si>
    <t>Убыток/(прибыль) от инвестиций , имеющихся в наличии ддля продажи</t>
  </si>
  <si>
    <t>Отсроченный налог, связанный с переоценкой</t>
  </si>
  <si>
    <t>Всего совокупный доход (убыток)</t>
  </si>
  <si>
    <t>Прибыль на простую акцию (тенге)</t>
  </si>
  <si>
    <t xml:space="preserve"> 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</si>
  <si>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</si>
  <si>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</si>
  <si>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</si>
  <si>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</si>
  <si>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</si>
  <si>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</si>
  <si>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</si>
  <si>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</si>
  <si>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</si>
  <si>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</si>
  <si>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</si>
  <si>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</si>
  <si>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</si>
  <si>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</si>
  <si>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</si>
  <si>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</si>
  <si>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>От продажи финансовых инвестиций</t>
  </si>
  <si>
    <t>Погашение ВФП связанной стороной</t>
  </si>
  <si>
    <t xml:space="preserve">  2/2.Выбытие денежных средств</t>
  </si>
  <si>
    <t>Приобретение ОС</t>
  </si>
  <si>
    <t>Инвестиции в НМА</t>
  </si>
  <si>
    <t>Выдача ВФП связанной стороне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</si>
  <si>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</si>
  <si>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</si>
  <si>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</si>
  <si>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</si>
  <si>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</si>
  <si>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</si>
  <si>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</si>
  <si>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Выкуп собственных акций</t>
  </si>
  <si>
    <t>Погашение задолженности по облигациям</t>
  </si>
  <si>
    <t>Выплата дивидендов</t>
  </si>
  <si>
    <t>Погашение обязательств  по финансовой аренде</t>
  </si>
  <si>
    <t>Возврат займа от материнской компании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</si>
  <si>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</si>
  <si>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</si>
  <si>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периода</t>
  </si>
  <si>
    <t>ДЕНЕЖНЫЕ СРЕДСТВА И ИХ ЭКВИВАЛЕНТЫ, конец периода</t>
  </si>
  <si>
    <t xml:space="preserve">       (в тысячах тенге)</t>
  </si>
  <si>
    <t>Акционер- ный капитал</t>
  </si>
  <si>
    <t>Выкупленные собственные акции</t>
  </si>
  <si>
    <t>Добавочный капитал</t>
  </si>
  <si>
    <t>Резерв переоценки инвестиций</t>
  </si>
  <si>
    <t>Резерв переоценки недвижимости</t>
  </si>
  <si>
    <r>
      <t>Резерв по вознагражд. в форме акций</t>
    </r>
    <r>
      <rPr>
        <b/>
        <sz val="9"/>
        <rFont val="Times New Roman"/>
        <family val="1"/>
        <charset val="204"/>
      </rPr>
      <t xml:space="preserve"> </t>
    </r>
  </si>
  <si>
    <t>Резерв курсовых разниц</t>
  </si>
  <si>
    <t xml:space="preserve">Нераспре-деленный доход </t>
  </si>
  <si>
    <t>Всего капитал</t>
  </si>
  <si>
    <t xml:space="preserve">Сальдо на 01 января  2013 г. </t>
  </si>
  <si>
    <t>Чистая прибыль (убыток)</t>
  </si>
  <si>
    <t>Выкуп  собственных акций</t>
  </si>
  <si>
    <t>Уменьшение/увеличение акционерного капитала</t>
  </si>
  <si>
    <t>Курсовые разницы, возникающие от перевода из иностранной валюты</t>
  </si>
  <si>
    <t>Эффект от выбытия инвестиций</t>
  </si>
  <si>
    <t>Перенос на нераспределенную прибыль</t>
  </si>
  <si>
    <t xml:space="preserve">Сальдо на 01 января 2014 г. </t>
  </si>
  <si>
    <t xml:space="preserve">Чистая прибыль </t>
  </si>
  <si>
    <t>Увеличение акционерного капитала</t>
  </si>
  <si>
    <t>Дивиденды выплаченные</t>
  </si>
  <si>
    <t>Прибыль от инвестиций, имеющихся в наличии для продажи</t>
  </si>
  <si>
    <t>Переоценка зданий, сооружений</t>
  </si>
  <si>
    <r>
      <t xml:space="preserve">Консолидированный отчет о прибылях и убытках за период, закончившийся 30 июня  2014 года                                                               </t>
    </r>
    <r>
      <rPr>
        <sz val="10"/>
        <rFont val="Arial Cyr"/>
        <charset val="204"/>
      </rPr>
      <t xml:space="preserve"> </t>
    </r>
  </si>
  <si>
    <t>6 месяцев 2014</t>
  </si>
  <si>
    <t>6 месяцев 2013</t>
  </si>
  <si>
    <t>Доход/(убыток) от курсовой разницы от операционной деятельности</t>
  </si>
  <si>
    <t>Доход/(убыток) от курсовой разницы от финансовой деятельности</t>
  </si>
  <si>
    <t xml:space="preserve">Консолидированный отчет о финансовом положении по состоянию на 30 июня 2014 г. </t>
  </si>
  <si>
    <t>На 30 июня 2014</t>
  </si>
  <si>
    <t>КОНСОЛИДИРОВАННЫЕ ОТЧЕТЫ О ДВИЖЕНИИ ДЕНЕЖНЫХ СРЕДСТВ   ЗА ПЕРИОД С 1 ЯНВАРЯ 2014г. ПО 30 ИЮНЯ 2014г.</t>
  </si>
  <si>
    <t>01.01.2014-30.06.2014</t>
  </si>
  <si>
    <t>01.01.2013-30.06.2013</t>
  </si>
  <si>
    <t xml:space="preserve">КОНСОЛИДИРОВАННЫЙ ОТЧЕТ ОБ ИЗМЕНЕНИЯХ В СОБСТВЕННОМ КАПИТАЛЕ за период, закончившийся 30 июня 2014 ГОДА                 </t>
  </si>
  <si>
    <t>Сальдо на 30 июня 2013г.</t>
  </si>
  <si>
    <t xml:space="preserve">Сальдо на 30 июня 2014 г. 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</si>
</sst>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sz val="10"/>
      <color indexed="10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3" fontId="5" fillId="0" borderId="3" xfId="0" applyNumberFormat="1" applyFont="1" applyFill="1" applyBorder="1"/>
    <xf numFmtId="165" fontId="12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9" fillId="0" borderId="0" xfId="0" applyFont="1" applyAlignment="1"/>
    <xf numFmtId="164" fontId="9" fillId="0" borderId="0" xfId="0" applyNumberFormat="1" applyFont="1" applyFill="1" applyAlignment="1"/>
    <xf numFmtId="164" fontId="9" fillId="0" borderId="0" xfId="0" applyNumberFormat="1" applyFont="1" applyAlignment="1"/>
    <xf numFmtId="164" fontId="15" fillId="0" borderId="0" xfId="0" applyNumberFormat="1" applyFont="1" applyBorder="1" applyAlignment="1"/>
    <xf numFmtId="0" fontId="2" fillId="0" borderId="0" xfId="0" applyFont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9" fontId="7" fillId="0" borderId="0" xfId="1" applyFont="1" applyBorder="1" applyAlignment="1"/>
    <xf numFmtId="165" fontId="5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/>
    <xf numFmtId="10" fontId="7" fillId="0" borderId="0" xfId="0" applyNumberFormat="1" applyFont="1" applyAlignment="1"/>
    <xf numFmtId="165" fontId="5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7" fillId="0" borderId="0" xfId="0" applyNumberFormat="1" applyFont="1" applyBorder="1" applyAlignment="1"/>
    <xf numFmtId="164" fontId="5" fillId="0" borderId="0" xfId="0" quotePrefix="1" applyNumberFormat="1" applyFont="1" applyAlignment="1"/>
    <xf numFmtId="164" fontId="7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4" fontId="18" fillId="0" borderId="0" xfId="0" applyNumberFormat="1" applyFont="1" applyFill="1" applyAlignment="1"/>
    <xf numFmtId="0" fontId="9" fillId="0" borderId="0" xfId="0" applyFont="1" applyFill="1" applyAlignment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164" fontId="9" fillId="0" borderId="0" xfId="0" applyNumberFormat="1" applyFont="1" applyFill="1" applyBorder="1" applyAlignment="1"/>
    <xf numFmtId="164" fontId="9" fillId="0" borderId="0" xfId="0" applyNumberFormat="1" applyFont="1" applyBorder="1" applyAlignment="1"/>
    <xf numFmtId="165" fontId="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0" fontId="19" fillId="0" borderId="1" xfId="0" applyFont="1" applyFill="1" applyBorder="1" applyAlignment="1">
      <alignment horizontal="left" wrapText="1"/>
    </xf>
    <xf numFmtId="164" fontId="7" fillId="0" borderId="0" xfId="0" applyNumberFormat="1" applyFont="1" applyFill="1"/>
    <xf numFmtId="165" fontId="12" fillId="0" borderId="0" xfId="0" applyNumberFormat="1" applyFont="1" applyFill="1" applyAlignment="1">
      <alignment vertical="top" wrapText="1"/>
    </xf>
    <xf numFmtId="165" fontId="12" fillId="0" borderId="0" xfId="0" applyNumberFormat="1" applyFont="1" applyFill="1" applyAlignment="1">
      <alignment horizontal="center" wrapText="1"/>
    </xf>
    <xf numFmtId="165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top" wrapText="1"/>
    </xf>
    <xf numFmtId="165" fontId="12" fillId="0" borderId="9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 wrapText="1"/>
    </xf>
    <xf numFmtId="3" fontId="24" fillId="0" borderId="0" xfId="0" applyNumberFormat="1" applyFont="1" applyFill="1" applyAlignment="1">
      <alignment horizont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/>
    <xf numFmtId="165" fontId="22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5" fontId="12" fillId="0" borderId="8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6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 wrapText="1"/>
    </xf>
    <xf numFmtId="165" fontId="20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72</xdr:row>
      <xdr:rowOff>0</xdr:rowOff>
    </xdr:from>
    <xdr:to>
      <xdr:col>1</xdr:col>
      <xdr:colOff>1495425</xdr:colOff>
      <xdr:row>72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1352550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1352550</xdr:colOff>
      <xdr:row>33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workbookViewId="0">
      <selection activeCell="I29" sqref="I29"/>
    </sheetView>
  </sheetViews>
  <sheetFormatPr defaultRowHeight="12.75"/>
  <cols>
    <col min="1" max="1" width="9.140625" style="30"/>
    <col min="2" max="3" width="9.140625" style="65"/>
    <col min="4" max="4" width="29.28515625" style="65" customWidth="1"/>
    <col min="5" max="5" width="1.42578125" style="30" customWidth="1"/>
    <col min="6" max="6" width="16.7109375" style="31" customWidth="1"/>
    <col min="7" max="7" width="1" style="32" customWidth="1"/>
    <col min="8" max="8" width="18.28515625" style="31" customWidth="1"/>
    <col min="9" max="9" width="9.140625" style="33"/>
    <col min="10" max="16384" width="9.140625" style="30"/>
  </cols>
  <sheetData>
    <row r="1" spans="2:11" ht="12.75" customHeight="1">
      <c r="B1" s="1"/>
      <c r="C1" s="1"/>
      <c r="D1" s="1"/>
    </row>
    <row r="2" spans="2:11" ht="68.25" customHeight="1">
      <c r="B2" s="125" t="s">
        <v>127</v>
      </c>
      <c r="C2" s="125"/>
      <c r="D2" s="125"/>
      <c r="E2" s="125"/>
      <c r="F2" s="120" t="s">
        <v>1</v>
      </c>
      <c r="G2" s="120"/>
      <c r="H2" s="120"/>
    </row>
    <row r="3" spans="2:11">
      <c r="B3" s="126"/>
      <c r="C3" s="126"/>
      <c r="D3" s="126"/>
      <c r="E3" s="34"/>
      <c r="F3" s="35"/>
      <c r="G3" s="36"/>
      <c r="H3" s="35"/>
    </row>
    <row r="4" spans="2:11" s="37" customFormat="1" ht="38.25" customHeight="1">
      <c r="B4" s="121"/>
      <c r="C4" s="121"/>
      <c r="D4" s="121"/>
      <c r="E4" s="38"/>
      <c r="F4" s="6" t="s">
        <v>128</v>
      </c>
      <c r="G4" s="39"/>
      <c r="H4" s="6" t="s">
        <v>129</v>
      </c>
      <c r="I4" s="40"/>
    </row>
    <row r="5" spans="2:11" s="37" customFormat="1">
      <c r="B5" s="122"/>
      <c r="C5" s="122"/>
      <c r="D5" s="122"/>
      <c r="E5" s="41"/>
      <c r="F5" s="42"/>
      <c r="G5" s="43"/>
      <c r="H5" s="44"/>
      <c r="I5" s="45"/>
    </row>
    <row r="6" spans="2:11" s="37" customFormat="1" ht="12.75" customHeight="1">
      <c r="B6" s="124" t="s">
        <v>45</v>
      </c>
      <c r="C6" s="124"/>
      <c r="D6" s="124"/>
      <c r="E6" s="46"/>
      <c r="F6" s="68">
        <v>17994901.424023062</v>
      </c>
      <c r="G6" s="69"/>
      <c r="H6" s="68">
        <v>16793402.877396993</v>
      </c>
      <c r="I6" s="48"/>
    </row>
    <row r="7" spans="2:11" s="37" customFormat="1" ht="12.75" customHeight="1">
      <c r="B7" s="124" t="s">
        <v>46</v>
      </c>
      <c r="C7" s="124"/>
      <c r="D7" s="124"/>
      <c r="E7" s="46"/>
      <c r="F7" s="75">
        <v>-11044810.600219473</v>
      </c>
      <c r="G7" s="69"/>
      <c r="H7" s="75">
        <v>-10478786.64565306</v>
      </c>
      <c r="I7" s="48"/>
    </row>
    <row r="8" spans="2:11" s="37" customFormat="1" ht="12.75" customHeight="1">
      <c r="B8" s="124" t="s">
        <v>47</v>
      </c>
      <c r="C8" s="124"/>
      <c r="D8" s="124"/>
      <c r="E8" s="50"/>
      <c r="F8" s="68">
        <v>6950090.8238035887</v>
      </c>
      <c r="G8" s="68"/>
      <c r="H8" s="68">
        <v>6314616.2317439336</v>
      </c>
      <c r="I8" s="48"/>
      <c r="J8" s="51"/>
      <c r="K8" s="52"/>
    </row>
    <row r="9" spans="2:11" s="37" customFormat="1" ht="12.75" customHeight="1">
      <c r="B9" s="123" t="s">
        <v>48</v>
      </c>
      <c r="C9" s="123"/>
      <c r="D9" s="123"/>
      <c r="E9" s="46"/>
      <c r="F9" s="77">
        <v>-3625365</v>
      </c>
      <c r="G9" s="47"/>
      <c r="H9" s="53">
        <v>-3285748</v>
      </c>
      <c r="I9" s="48"/>
      <c r="J9" s="54"/>
      <c r="K9" s="52"/>
    </row>
    <row r="10" spans="2:11" s="37" customFormat="1" ht="12.75" customHeight="1">
      <c r="B10" s="123" t="s">
        <v>49</v>
      </c>
      <c r="C10" s="123"/>
      <c r="D10" s="123"/>
      <c r="E10" s="46"/>
      <c r="F10" s="77">
        <v>-1396858</v>
      </c>
      <c r="G10" s="47"/>
      <c r="H10" s="53">
        <v>-1694379</v>
      </c>
      <c r="I10" s="48"/>
      <c r="J10" s="51"/>
      <c r="K10" s="43"/>
    </row>
    <row r="11" spans="2:11" s="37" customFormat="1" ht="12.75" customHeight="1">
      <c r="B11" s="124" t="s">
        <v>57</v>
      </c>
      <c r="C11" s="124"/>
      <c r="D11" s="124"/>
      <c r="E11" s="46"/>
      <c r="F11" s="76">
        <v>1927867.8238035887</v>
      </c>
      <c r="G11" s="69"/>
      <c r="H11" s="75">
        <v>1334489.2317439336</v>
      </c>
      <c r="I11" s="48"/>
      <c r="J11" s="51"/>
      <c r="K11" s="43"/>
    </row>
    <row r="12" spans="2:11" s="37" customFormat="1" ht="12.75" customHeight="1">
      <c r="B12" s="123" t="s">
        <v>50</v>
      </c>
      <c r="C12" s="123"/>
      <c r="D12" s="123"/>
      <c r="E12" s="46"/>
      <c r="F12" s="77">
        <v>-522520.89999999997</v>
      </c>
      <c r="G12" s="47"/>
      <c r="H12" s="53">
        <v>-519692.90000000008</v>
      </c>
      <c r="I12" s="48"/>
      <c r="J12" s="51"/>
    </row>
    <row r="13" spans="2:11" s="37" customFormat="1" ht="25.5" customHeight="1">
      <c r="B13" s="123" t="s">
        <v>130</v>
      </c>
      <c r="C13" s="123"/>
      <c r="D13" s="123"/>
      <c r="E13" s="46"/>
      <c r="F13" s="77">
        <v>-647212</v>
      </c>
      <c r="G13" s="47"/>
      <c r="H13" s="53">
        <v>-26019</v>
      </c>
      <c r="I13" s="48"/>
      <c r="J13" s="51"/>
    </row>
    <row r="14" spans="2:11" s="37" customFormat="1" ht="30.75" customHeight="1">
      <c r="B14" s="123" t="s">
        <v>131</v>
      </c>
      <c r="C14" s="123"/>
      <c r="D14" s="123"/>
      <c r="E14" s="46"/>
      <c r="F14" s="77">
        <v>-943355</v>
      </c>
      <c r="G14" s="47"/>
      <c r="H14" s="53">
        <v>-13674</v>
      </c>
      <c r="I14" s="48"/>
      <c r="J14" s="51"/>
    </row>
    <row r="15" spans="2:11" s="37" customFormat="1" ht="12.75" customHeight="1">
      <c r="B15" s="123" t="s">
        <v>51</v>
      </c>
      <c r="C15" s="123"/>
      <c r="D15" s="123"/>
      <c r="E15" s="46"/>
      <c r="F15" s="77">
        <v>-16911.599999999999</v>
      </c>
      <c r="G15" s="47"/>
      <c r="H15" s="44">
        <v>276306.79999999993</v>
      </c>
      <c r="I15" s="48"/>
      <c r="K15" s="43"/>
    </row>
    <row r="16" spans="2:11" s="37" customFormat="1" ht="12.75" customHeight="1">
      <c r="B16" s="123" t="s">
        <v>52</v>
      </c>
      <c r="C16" s="123"/>
      <c r="D16" s="123"/>
      <c r="E16" s="46"/>
      <c r="F16" s="78">
        <v>-14685.432883179887</v>
      </c>
      <c r="G16" s="47"/>
      <c r="H16" s="49">
        <v>8308.4599435699783</v>
      </c>
      <c r="I16" s="48"/>
      <c r="J16" s="46"/>
    </row>
    <row r="17" spans="2:10" s="37" customFormat="1" ht="12.75" customHeight="1" thickBot="1">
      <c r="B17" s="123" t="s">
        <v>58</v>
      </c>
      <c r="C17" s="123"/>
      <c r="D17" s="123"/>
      <c r="E17" s="46"/>
      <c r="F17" s="79">
        <v>-216817.50907959096</v>
      </c>
      <c r="G17" s="57"/>
      <c r="H17" s="56">
        <v>1059718.0916875035</v>
      </c>
      <c r="I17" s="48"/>
    </row>
    <row r="18" spans="2:10" s="37" customFormat="1">
      <c r="B18" s="123" t="s">
        <v>59</v>
      </c>
      <c r="C18" s="123"/>
      <c r="D18" s="123"/>
      <c r="E18" s="46"/>
      <c r="F18" s="78">
        <v>-91116.9</v>
      </c>
      <c r="G18" s="59"/>
      <c r="H18" s="58"/>
      <c r="I18" s="48"/>
    </row>
    <row r="19" spans="2:10" s="37" customFormat="1" ht="12.75" customHeight="1">
      <c r="B19" s="130" t="s">
        <v>60</v>
      </c>
      <c r="C19" s="130"/>
      <c r="D19" s="130"/>
      <c r="E19" s="46"/>
      <c r="F19" s="77">
        <v>-307934.40907959093</v>
      </c>
      <c r="G19" s="44"/>
      <c r="H19" s="59">
        <v>1059718.0916875035</v>
      </c>
      <c r="I19" s="61"/>
      <c r="J19" s="62"/>
    </row>
    <row r="20" spans="2:10" s="37" customFormat="1" ht="27.75" customHeight="1">
      <c r="B20" s="123" t="s">
        <v>61</v>
      </c>
      <c r="C20" s="123"/>
      <c r="D20" s="123"/>
      <c r="E20" s="46"/>
      <c r="F20" s="77"/>
      <c r="G20" s="47"/>
      <c r="H20" s="44"/>
      <c r="I20" s="63"/>
      <c r="J20" s="62"/>
    </row>
    <row r="21" spans="2:10" s="37" customFormat="1" ht="12.75" customHeight="1">
      <c r="B21" s="123" t="s">
        <v>53</v>
      </c>
      <c r="C21" s="123"/>
      <c r="D21" s="123"/>
      <c r="E21" s="46"/>
      <c r="F21" s="77">
        <v>-76329</v>
      </c>
      <c r="G21" s="47"/>
      <c r="H21" s="53">
        <v>-3549</v>
      </c>
      <c r="I21" s="63"/>
      <c r="J21" s="62"/>
    </row>
    <row r="22" spans="2:10" s="37" customFormat="1" ht="12.75" customHeight="1">
      <c r="B22" s="123" t="s">
        <v>62</v>
      </c>
      <c r="C22" s="123"/>
      <c r="D22" s="123"/>
      <c r="E22" s="46"/>
      <c r="F22" s="80"/>
      <c r="G22" s="47"/>
      <c r="H22" s="55"/>
      <c r="I22" s="63"/>
      <c r="J22" s="62"/>
    </row>
    <row r="23" spans="2:10" s="37" customFormat="1" ht="12.75" customHeight="1" thickBot="1">
      <c r="B23" s="123" t="s">
        <v>63</v>
      </c>
      <c r="C23" s="123"/>
      <c r="D23" s="123"/>
      <c r="E23" s="46"/>
      <c r="F23" s="81">
        <v>-384263.40907959093</v>
      </c>
      <c r="G23" s="47"/>
      <c r="H23" s="60">
        <v>1056169.0916875035</v>
      </c>
      <c r="I23" s="63"/>
      <c r="J23" s="62"/>
    </row>
    <row r="24" spans="2:10" s="37" customFormat="1" ht="12.75" customHeight="1" thickTop="1">
      <c r="B24" s="123" t="s">
        <v>55</v>
      </c>
      <c r="C24" s="123"/>
      <c r="D24" s="123"/>
      <c r="E24" s="46"/>
      <c r="F24" s="82"/>
      <c r="G24" s="47"/>
      <c r="H24" s="44"/>
      <c r="I24" s="63"/>
    </row>
    <row r="25" spans="2:10" s="37" customFormat="1">
      <c r="B25" s="123" t="s">
        <v>56</v>
      </c>
      <c r="C25" s="123"/>
      <c r="D25" s="123"/>
      <c r="E25" s="46"/>
      <c r="F25" s="77">
        <v>-307934.40907959093</v>
      </c>
      <c r="G25" s="47"/>
      <c r="H25" s="44">
        <v>1059718.0916875035</v>
      </c>
      <c r="I25" s="61"/>
    </row>
    <row r="26" spans="2:10" s="37" customFormat="1" ht="13.5" customHeight="1">
      <c r="B26" s="123" t="s">
        <v>28</v>
      </c>
      <c r="C26" s="123"/>
      <c r="D26" s="123"/>
      <c r="E26" s="46"/>
      <c r="F26" s="80"/>
      <c r="G26" s="47"/>
      <c r="H26" s="55"/>
      <c r="I26" s="63"/>
    </row>
    <row r="27" spans="2:10" s="37" customFormat="1" ht="13.5" thickBot="1">
      <c r="B27" s="123"/>
      <c r="C27" s="123"/>
      <c r="D27" s="123"/>
      <c r="E27" s="46"/>
      <c r="F27" s="81">
        <v>-307934.40907959093</v>
      </c>
      <c r="G27" s="64"/>
      <c r="H27" s="60">
        <v>1059718.0916875035</v>
      </c>
      <c r="I27" s="63"/>
    </row>
    <row r="28" spans="2:10" s="37" customFormat="1" ht="12.75" customHeight="1" thickTop="1">
      <c r="B28" s="123" t="s">
        <v>64</v>
      </c>
      <c r="C28" s="123"/>
      <c r="D28" s="123"/>
      <c r="E28" s="46"/>
      <c r="F28" s="53">
        <v>-97.460150430638038</v>
      </c>
      <c r="G28" s="47"/>
      <c r="H28" s="44">
        <v>335.3970247710713</v>
      </c>
      <c r="I28" s="63"/>
    </row>
    <row r="29" spans="2:10" s="37" customFormat="1" ht="12.75" customHeight="1">
      <c r="B29" s="4"/>
      <c r="C29" s="4"/>
      <c r="D29" s="4"/>
      <c r="E29" s="46"/>
      <c r="F29" s="42"/>
      <c r="G29" s="43"/>
      <c r="H29" s="42"/>
      <c r="I29" s="63"/>
    </row>
    <row r="30" spans="2:10" ht="12.75" customHeight="1">
      <c r="F30" s="66"/>
    </row>
    <row r="31" spans="2:10" ht="12.75" customHeight="1">
      <c r="B31" s="124"/>
      <c r="C31" s="124"/>
      <c r="D31" s="124"/>
      <c r="E31" s="67"/>
    </row>
    <row r="32" spans="2:10" ht="12.75" customHeight="1">
      <c r="B32" s="4"/>
      <c r="C32" s="4"/>
      <c r="D32" s="4"/>
      <c r="E32" s="67"/>
    </row>
    <row r="33" spans="2:8" ht="12.75" customHeight="1">
      <c r="B33" s="21"/>
      <c r="C33" s="21"/>
      <c r="D33" s="21"/>
      <c r="E33" s="21"/>
      <c r="F33" s="22"/>
      <c r="G33" s="20"/>
      <c r="H33" s="23"/>
    </row>
    <row r="34" spans="2:8">
      <c r="B34" s="70"/>
      <c r="C34" s="70"/>
      <c r="D34" s="127"/>
      <c r="E34" s="127"/>
      <c r="F34" s="128"/>
      <c r="G34" s="128"/>
      <c r="H34" s="128"/>
    </row>
    <row r="35" spans="2:8" ht="12.75" customHeight="1">
      <c r="B35" s="129"/>
      <c r="C35" s="129"/>
      <c r="D35" s="20"/>
      <c r="E35" s="21"/>
      <c r="F35" s="22"/>
      <c r="G35" s="20"/>
      <c r="H35" s="23"/>
    </row>
    <row r="36" spans="2:8">
      <c r="B36" s="71"/>
      <c r="C36" s="71"/>
      <c r="D36" s="71"/>
      <c r="E36" s="72"/>
      <c r="F36" s="73"/>
      <c r="G36" s="74"/>
      <c r="H36" s="73"/>
    </row>
    <row r="37" spans="2:8" ht="12.75" customHeight="1">
      <c r="B37" s="71"/>
      <c r="C37" s="71"/>
      <c r="D37" s="71"/>
      <c r="E37" s="72"/>
      <c r="F37" s="73"/>
      <c r="G37" s="74"/>
      <c r="H37" s="73"/>
    </row>
    <row r="38" spans="2:8" ht="12.75" customHeight="1"/>
    <row r="39" spans="2:8" ht="12.75" customHeight="1"/>
    <row r="41" spans="2:8" ht="12.75" customHeight="1"/>
    <row r="42" spans="2:8" ht="12.75" customHeight="1"/>
    <row r="43" spans="2:8" ht="12.75" customHeight="1"/>
    <row r="44" spans="2:8" ht="12.75" customHeight="1"/>
    <row r="45" spans="2:8" ht="12.75" customHeight="1"/>
    <row r="46" spans="2:8" ht="12.75" customHeight="1"/>
    <row r="47" spans="2: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4" ht="13.5" customHeight="1"/>
    <row r="65" ht="13.5" customHeight="1"/>
    <row r="66" ht="12.75" customHeight="1"/>
  </sheetData>
  <mergeCells count="32">
    <mergeCell ref="D34:E34"/>
    <mergeCell ref="F34:H34"/>
    <mergeCell ref="B35:C35"/>
    <mergeCell ref="B11:D11"/>
    <mergeCell ref="B28:D28"/>
    <mergeCell ref="B31:D31"/>
    <mergeCell ref="B23:D23"/>
    <mergeCell ref="B24:D24"/>
    <mergeCell ref="B25:D25"/>
    <mergeCell ref="B26:D26"/>
    <mergeCell ref="B27:D27"/>
    <mergeCell ref="B19:D19"/>
    <mergeCell ref="B20:D20"/>
    <mergeCell ref="B21:D21"/>
    <mergeCell ref="B22:D22"/>
    <mergeCell ref="B13:D13"/>
    <mergeCell ref="B15:D15"/>
    <mergeCell ref="B16:D16"/>
    <mergeCell ref="B17:D17"/>
    <mergeCell ref="B18:D18"/>
    <mergeCell ref="B12:D12"/>
    <mergeCell ref="F2:H2"/>
    <mergeCell ref="B4:D4"/>
    <mergeCell ref="B5:D5"/>
    <mergeCell ref="B14:D14"/>
    <mergeCell ref="B6:D6"/>
    <mergeCell ref="B7:D7"/>
    <mergeCell ref="B8:D8"/>
    <mergeCell ref="B9:D9"/>
    <mergeCell ref="B10:D10"/>
    <mergeCell ref="B2:E2"/>
    <mergeCell ref="B3:D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22" workbookViewId="0">
      <selection activeCell="F55" sqref="F55"/>
    </sheetView>
  </sheetViews>
  <sheetFormatPr defaultRowHeight="12.75"/>
  <cols>
    <col min="1" max="1" width="9.140625" style="3"/>
    <col min="2" max="3" width="9.140625" style="27"/>
    <col min="4" max="4" width="28.28515625" style="27" customWidth="1"/>
    <col min="5" max="5" width="0.85546875" style="2" customWidth="1"/>
    <col min="6" max="6" width="16.7109375" style="3" customWidth="1"/>
    <col min="7" max="7" width="1" style="25" customWidth="1"/>
    <col min="8" max="8" width="18.28515625" style="3" customWidth="1"/>
    <col min="9" max="16384" width="9.140625" style="3"/>
  </cols>
  <sheetData>
    <row r="1" spans="1:9">
      <c r="A1" s="132" t="s">
        <v>0</v>
      </c>
      <c r="B1" s="132"/>
      <c r="C1" s="132"/>
      <c r="D1" s="132"/>
      <c r="E1" s="132"/>
      <c r="F1" s="133"/>
      <c r="G1" s="133"/>
      <c r="H1" s="133"/>
    </row>
    <row r="2" spans="1:9" ht="45" customHeight="1">
      <c r="A2" s="125" t="s">
        <v>132</v>
      </c>
      <c r="B2" s="125"/>
      <c r="C2" s="125"/>
      <c r="D2" s="125"/>
      <c r="E2" s="125"/>
      <c r="F2" s="134" t="s">
        <v>1</v>
      </c>
      <c r="G2" s="134"/>
      <c r="H2" s="134"/>
    </row>
    <row r="3" spans="1:9">
      <c r="B3" s="24"/>
      <c r="C3" s="24"/>
      <c r="D3" s="24"/>
    </row>
    <row r="4" spans="1:9" s="26" customFormat="1">
      <c r="B4" s="135"/>
      <c r="C4" s="135"/>
      <c r="D4" s="135"/>
      <c r="E4" s="5"/>
      <c r="F4" s="6" t="s">
        <v>133</v>
      </c>
      <c r="G4" s="119"/>
      <c r="H4" s="6" t="s">
        <v>2</v>
      </c>
    </row>
    <row r="5" spans="1:9" s="8" customFormat="1">
      <c r="B5" s="131" t="s">
        <v>3</v>
      </c>
      <c r="C5" s="131"/>
      <c r="D5" s="131"/>
      <c r="E5" s="7"/>
      <c r="G5" s="23"/>
    </row>
    <row r="6" spans="1:9" s="8" customFormat="1">
      <c r="B6" s="130" t="s">
        <v>4</v>
      </c>
      <c r="C6" s="130"/>
      <c r="D6" s="130"/>
      <c r="E6" s="7"/>
      <c r="F6" s="9"/>
      <c r="G6" s="11"/>
      <c r="H6" s="9"/>
    </row>
    <row r="7" spans="1:9" s="8" customFormat="1">
      <c r="B7" s="130" t="s">
        <v>5</v>
      </c>
      <c r="C7" s="130"/>
      <c r="D7" s="130"/>
      <c r="E7" s="7"/>
      <c r="F7" s="9">
        <v>17913339.031776801</v>
      </c>
      <c r="G7" s="11"/>
      <c r="H7" s="9">
        <v>16999611.598378997</v>
      </c>
      <c r="I7" s="9"/>
    </row>
    <row r="8" spans="1:9" s="8" customFormat="1">
      <c r="B8" s="130" t="s">
        <v>6</v>
      </c>
      <c r="C8" s="130"/>
      <c r="D8" s="130"/>
      <c r="E8" s="7"/>
      <c r="F8" s="9">
        <v>77992</v>
      </c>
      <c r="G8" s="11"/>
      <c r="H8" s="9">
        <v>76192</v>
      </c>
    </row>
    <row r="9" spans="1:9" s="8" customFormat="1">
      <c r="B9" s="130" t="s">
        <v>7</v>
      </c>
      <c r="C9" s="130"/>
      <c r="D9" s="130"/>
      <c r="E9" s="7"/>
      <c r="F9" s="9">
        <v>57992.848020000005</v>
      </c>
      <c r="G9" s="11"/>
      <c r="H9" s="11">
        <v>82778.021509999991</v>
      </c>
    </row>
    <row r="10" spans="1:9" s="8" customFormat="1" ht="14.25" customHeight="1">
      <c r="B10" s="130" t="s">
        <v>8</v>
      </c>
      <c r="C10" s="130"/>
      <c r="D10" s="130"/>
      <c r="E10" s="7"/>
      <c r="F10" s="11">
        <v>68025.86</v>
      </c>
      <c r="G10" s="11"/>
      <c r="H10" s="9">
        <v>68025.86</v>
      </c>
    </row>
    <row r="11" spans="1:9" s="8" customFormat="1">
      <c r="B11" s="130" t="s">
        <v>10</v>
      </c>
      <c r="C11" s="130"/>
      <c r="D11" s="130"/>
      <c r="E11" s="7"/>
      <c r="F11" s="12">
        <v>18117349.739796799</v>
      </c>
      <c r="G11" s="11"/>
      <c r="H11" s="12">
        <v>17226607.479888998</v>
      </c>
    </row>
    <row r="12" spans="1:9" s="8" customFormat="1">
      <c r="B12" s="136"/>
      <c r="C12" s="136"/>
      <c r="D12" s="136"/>
      <c r="E12" s="7"/>
      <c r="F12" s="9"/>
      <c r="G12" s="23"/>
      <c r="I12" s="13"/>
    </row>
    <row r="13" spans="1:9" s="8" customFormat="1">
      <c r="B13" s="130" t="s">
        <v>11</v>
      </c>
      <c r="C13" s="130"/>
      <c r="D13" s="130"/>
      <c r="E13" s="7"/>
      <c r="F13" s="9"/>
      <c r="G13" s="11"/>
      <c r="H13" s="9"/>
    </row>
    <row r="14" spans="1:9" s="8" customFormat="1">
      <c r="B14" s="130" t="s">
        <v>12</v>
      </c>
      <c r="C14" s="130"/>
      <c r="D14" s="130"/>
      <c r="E14" s="7"/>
      <c r="F14" s="9">
        <v>7025939.8728743996</v>
      </c>
      <c r="G14" s="11"/>
      <c r="H14" s="9">
        <v>4695536.3508139998</v>
      </c>
      <c r="I14" s="9"/>
    </row>
    <row r="15" spans="1:9" s="8" customFormat="1">
      <c r="B15" s="130" t="s">
        <v>13</v>
      </c>
      <c r="C15" s="130"/>
      <c r="D15" s="130"/>
      <c r="E15" s="7"/>
      <c r="F15" s="9">
        <v>1421191.5043369993</v>
      </c>
      <c r="G15" s="11"/>
      <c r="H15" s="9">
        <v>1484570.2202120996</v>
      </c>
      <c r="I15" s="9"/>
    </row>
    <row r="16" spans="1:9" s="8" customFormat="1">
      <c r="B16" s="130" t="s">
        <v>6</v>
      </c>
      <c r="C16" s="130"/>
      <c r="D16" s="130"/>
      <c r="E16" s="7"/>
      <c r="F16" s="9">
        <v>327281.02933460003</v>
      </c>
      <c r="G16" s="11"/>
      <c r="H16" s="9">
        <v>210370.12777809997</v>
      </c>
      <c r="I16" s="9"/>
    </row>
    <row r="17" spans="2:9" s="8" customFormat="1">
      <c r="B17" s="130" t="s">
        <v>14</v>
      </c>
      <c r="C17" s="130"/>
      <c r="D17" s="130"/>
      <c r="E17" s="7"/>
      <c r="F17" s="9">
        <v>86341.476379999891</v>
      </c>
      <c r="G17" s="11"/>
      <c r="H17" s="9">
        <v>104643.56640000027</v>
      </c>
      <c r="I17" s="9"/>
    </row>
    <row r="18" spans="2:9" s="8" customFormat="1">
      <c r="B18" s="130" t="s">
        <v>15</v>
      </c>
      <c r="C18" s="130"/>
      <c r="D18" s="130"/>
      <c r="E18" s="7"/>
      <c r="F18" s="9">
        <v>4723492.4009261997</v>
      </c>
      <c r="G18" s="11"/>
      <c r="H18" s="9">
        <v>3115052</v>
      </c>
      <c r="I18" s="9"/>
    </row>
    <row r="19" spans="2:9" s="8" customFormat="1">
      <c r="B19" s="130" t="s">
        <v>9</v>
      </c>
      <c r="C19" s="130"/>
      <c r="D19" s="130"/>
      <c r="E19" s="14"/>
      <c r="F19" s="9">
        <v>1856.704</v>
      </c>
      <c r="G19" s="11"/>
      <c r="H19" s="9">
        <v>1856.704</v>
      </c>
      <c r="I19" s="9"/>
    </row>
    <row r="20" spans="2:9" s="8" customFormat="1">
      <c r="B20" s="130" t="s">
        <v>16</v>
      </c>
      <c r="C20" s="130"/>
      <c r="D20" s="130"/>
      <c r="E20" s="7"/>
      <c r="F20" s="11">
        <v>917022.06941420003</v>
      </c>
      <c r="G20" s="11"/>
      <c r="H20" s="11">
        <v>1933318.1714945</v>
      </c>
      <c r="I20" s="9"/>
    </row>
    <row r="21" spans="2:9" s="8" customFormat="1" ht="36" customHeight="1">
      <c r="B21" s="130" t="s">
        <v>17</v>
      </c>
      <c r="C21" s="130"/>
      <c r="D21" s="130"/>
      <c r="E21" s="7"/>
      <c r="F21" s="11">
        <v>1077688.9009400001</v>
      </c>
      <c r="G21" s="11"/>
      <c r="H21" s="11">
        <v>1273878.45948</v>
      </c>
    </row>
    <row r="22" spans="2:9" s="8" customFormat="1">
      <c r="B22" s="130" t="s">
        <v>18</v>
      </c>
      <c r="C22" s="130"/>
      <c r="D22" s="130"/>
      <c r="E22" s="7"/>
      <c r="F22" s="12">
        <v>15580813.958206397</v>
      </c>
      <c r="G22" s="11"/>
      <c r="H22" s="12">
        <v>12819225.6001787</v>
      </c>
    </row>
    <row r="23" spans="2:9" s="8" customFormat="1">
      <c r="B23" s="135"/>
      <c r="C23" s="135"/>
      <c r="D23" s="135"/>
      <c r="E23" s="7"/>
      <c r="F23" s="9"/>
      <c r="G23" s="11"/>
      <c r="H23" s="9"/>
    </row>
    <row r="24" spans="2:9" s="8" customFormat="1" ht="13.5" thickBot="1">
      <c r="B24" s="130" t="s">
        <v>19</v>
      </c>
      <c r="C24" s="130"/>
      <c r="D24" s="130"/>
      <c r="E24" s="7"/>
      <c r="F24" s="15">
        <v>33698163.698003195</v>
      </c>
      <c r="G24" s="11"/>
      <c r="H24" s="15">
        <v>30045833.080067698</v>
      </c>
    </row>
    <row r="25" spans="2:9" s="8" customFormat="1" ht="13.5" thickTop="1">
      <c r="B25" s="135"/>
      <c r="C25" s="135"/>
      <c r="D25" s="135"/>
      <c r="E25" s="7"/>
      <c r="F25" s="9"/>
      <c r="G25" s="11"/>
      <c r="H25" s="9"/>
    </row>
    <row r="26" spans="2:9" s="8" customFormat="1">
      <c r="B26" s="131" t="s">
        <v>20</v>
      </c>
      <c r="C26" s="131"/>
      <c r="D26" s="131"/>
      <c r="E26" s="7"/>
      <c r="F26" s="9"/>
      <c r="G26" s="11"/>
      <c r="H26" s="9"/>
    </row>
    <row r="27" spans="2:9" s="8" customFormat="1">
      <c r="B27" s="130" t="s">
        <v>21</v>
      </c>
      <c r="C27" s="130"/>
      <c r="D27" s="130"/>
      <c r="E27" s="7"/>
      <c r="F27" s="9"/>
      <c r="G27" s="11"/>
      <c r="H27" s="9"/>
    </row>
    <row r="28" spans="2:9" s="8" customFormat="1">
      <c r="B28" s="130" t="s">
        <v>22</v>
      </c>
      <c r="C28" s="130"/>
      <c r="D28" s="130"/>
      <c r="E28" s="7"/>
      <c r="F28" s="9">
        <v>2787695.7662549997</v>
      </c>
      <c r="G28" s="11"/>
      <c r="H28" s="9">
        <v>2787696</v>
      </c>
      <c r="I28" s="9"/>
    </row>
    <row r="29" spans="2:9" s="8" customFormat="1">
      <c r="B29" s="130" t="s">
        <v>23</v>
      </c>
      <c r="C29" s="130"/>
      <c r="D29" s="130"/>
      <c r="E29" s="7"/>
      <c r="F29" s="16">
        <v>-947400</v>
      </c>
      <c r="G29" s="11"/>
      <c r="H29" s="16">
        <v>-947400</v>
      </c>
      <c r="I29" s="9"/>
    </row>
    <row r="30" spans="2:9" s="8" customFormat="1">
      <c r="B30" s="130" t="s">
        <v>24</v>
      </c>
      <c r="C30" s="130"/>
      <c r="D30" s="130"/>
      <c r="E30" s="7"/>
      <c r="F30" s="16">
        <v>-152427.38634</v>
      </c>
      <c r="G30" s="11"/>
      <c r="H30" s="16">
        <v>-152427.38634</v>
      </c>
      <c r="I30" s="9"/>
    </row>
    <row r="31" spans="2:9" s="8" customFormat="1">
      <c r="B31" s="130" t="s">
        <v>25</v>
      </c>
      <c r="C31" s="130"/>
      <c r="D31" s="130"/>
      <c r="E31" s="7"/>
      <c r="F31" s="9">
        <v>2558531.8658499997</v>
      </c>
      <c r="G31" s="11"/>
      <c r="H31" s="9">
        <v>1965357.20802</v>
      </c>
      <c r="I31" s="9"/>
    </row>
    <row r="32" spans="2:9" s="8" customFormat="1">
      <c r="B32" s="130" t="s">
        <v>26</v>
      </c>
      <c r="C32" s="130"/>
      <c r="D32" s="130"/>
      <c r="E32" s="7"/>
      <c r="F32" s="17">
        <v>4593075.4699777002</v>
      </c>
      <c r="G32" s="11"/>
      <c r="H32" s="17">
        <v>4820513</v>
      </c>
      <c r="I32" s="9"/>
    </row>
    <row r="33" spans="2:9" s="8" customFormat="1">
      <c r="B33" s="135"/>
      <c r="C33" s="135"/>
      <c r="D33" s="135"/>
      <c r="E33" s="7"/>
      <c r="F33" s="9"/>
      <c r="G33" s="11"/>
      <c r="H33" s="9"/>
      <c r="I33" s="10"/>
    </row>
    <row r="34" spans="2:9" s="8" customFormat="1">
      <c r="B34" s="130" t="s">
        <v>27</v>
      </c>
      <c r="C34" s="130"/>
      <c r="D34" s="130"/>
      <c r="E34" s="7"/>
      <c r="F34" s="9">
        <v>8839475.7157426998</v>
      </c>
      <c r="G34" s="11"/>
      <c r="H34" s="9">
        <v>8473738.8216800001</v>
      </c>
    </row>
    <row r="35" spans="2:9" s="8" customFormat="1">
      <c r="B35" s="130" t="s">
        <v>28</v>
      </c>
      <c r="C35" s="130"/>
      <c r="D35" s="130"/>
      <c r="E35" s="7"/>
      <c r="F35" s="17"/>
      <c r="G35" s="11"/>
      <c r="H35" s="17"/>
    </row>
    <row r="36" spans="2:9" s="8" customFormat="1">
      <c r="B36" s="130" t="s">
        <v>29</v>
      </c>
      <c r="C36" s="130"/>
      <c r="D36" s="130"/>
      <c r="E36" s="7"/>
      <c r="F36" s="12">
        <v>8839475.7157426998</v>
      </c>
      <c r="G36" s="11"/>
      <c r="H36" s="12">
        <v>8473738.8216800001</v>
      </c>
      <c r="I36" s="9"/>
    </row>
    <row r="37" spans="2:9" s="8" customFormat="1">
      <c r="B37" s="136"/>
      <c r="C37" s="136"/>
      <c r="D37" s="136"/>
      <c r="E37" s="7"/>
      <c r="F37" s="9"/>
      <c r="G37" s="11"/>
      <c r="H37" s="9"/>
    </row>
    <row r="38" spans="2:9" s="8" customFormat="1">
      <c r="B38" s="130" t="s">
        <v>30</v>
      </c>
      <c r="C38" s="130"/>
      <c r="D38" s="130"/>
      <c r="E38" s="7"/>
      <c r="F38" s="9"/>
      <c r="G38" s="11"/>
      <c r="H38" s="9"/>
    </row>
    <row r="39" spans="2:9" s="8" customFormat="1">
      <c r="B39" s="130" t="s">
        <v>31</v>
      </c>
      <c r="C39" s="130"/>
      <c r="D39" s="130"/>
      <c r="E39" s="7"/>
      <c r="F39" s="11">
        <v>8472284.7105899993</v>
      </c>
      <c r="G39" s="11"/>
      <c r="H39" s="11">
        <v>8253999.3736500004</v>
      </c>
      <c r="I39" s="9"/>
    </row>
    <row r="40" spans="2:9" s="8" customFormat="1">
      <c r="B40" s="130" t="s">
        <v>32</v>
      </c>
      <c r="C40" s="130"/>
      <c r="D40" s="130"/>
      <c r="E40" s="7"/>
      <c r="F40" s="11">
        <v>1062740.47</v>
      </c>
      <c r="G40" s="11"/>
      <c r="H40" s="11">
        <v>1062740</v>
      </c>
      <c r="I40" s="9"/>
    </row>
    <row r="41" spans="2:9" s="8" customFormat="1">
      <c r="B41" s="130" t="s">
        <v>33</v>
      </c>
      <c r="C41" s="130"/>
      <c r="D41" s="130"/>
      <c r="E41" s="7"/>
      <c r="F41" s="9">
        <v>843140.67509000003</v>
      </c>
      <c r="G41" s="11"/>
      <c r="H41" s="9">
        <v>840638.49878999998</v>
      </c>
      <c r="I41" s="9"/>
    </row>
    <row r="42" spans="2:9" s="8" customFormat="1">
      <c r="B42" s="130" t="s">
        <v>34</v>
      </c>
      <c r="C42" s="130"/>
      <c r="D42" s="130"/>
      <c r="E42" s="7"/>
      <c r="F42" s="12">
        <v>10378165.85568</v>
      </c>
      <c r="G42" s="11"/>
      <c r="H42" s="12">
        <v>10157377.872439999</v>
      </c>
    </row>
    <row r="43" spans="2:9" s="8" customFormat="1">
      <c r="B43" s="136"/>
      <c r="C43" s="136"/>
      <c r="D43" s="136"/>
      <c r="E43" s="7"/>
      <c r="F43" s="9"/>
      <c r="G43" s="11"/>
      <c r="H43" s="9"/>
    </row>
    <row r="44" spans="2:9" s="8" customFormat="1">
      <c r="B44" s="130" t="s">
        <v>35</v>
      </c>
      <c r="C44" s="130"/>
      <c r="D44" s="130"/>
      <c r="E44" s="7"/>
      <c r="F44" s="9"/>
      <c r="G44" s="11"/>
      <c r="H44" s="9"/>
    </row>
    <row r="45" spans="2:9" s="8" customFormat="1">
      <c r="B45" s="130" t="s">
        <v>33</v>
      </c>
      <c r="C45" s="130"/>
      <c r="D45" s="130"/>
      <c r="E45" s="7"/>
      <c r="F45" s="9">
        <v>7398870.3229681998</v>
      </c>
      <c r="G45" s="11"/>
      <c r="H45" s="9">
        <v>6170557</v>
      </c>
      <c r="I45" s="9"/>
    </row>
    <row r="46" spans="2:9" s="8" customFormat="1">
      <c r="B46" s="130" t="s">
        <v>36</v>
      </c>
      <c r="C46" s="130"/>
      <c r="D46" s="130"/>
      <c r="E46" s="7"/>
      <c r="F46" s="9">
        <v>4469365.0422700001</v>
      </c>
      <c r="G46" s="11"/>
      <c r="H46" s="9">
        <v>2565258</v>
      </c>
      <c r="I46" s="9"/>
    </row>
    <row r="47" spans="2:9" s="8" customFormat="1">
      <c r="B47" s="130" t="s">
        <v>37</v>
      </c>
      <c r="C47" s="130"/>
      <c r="D47" s="130"/>
      <c r="E47" s="7"/>
      <c r="F47" s="9">
        <v>285570.83154999994</v>
      </c>
      <c r="G47" s="11"/>
      <c r="H47" s="9">
        <v>331493</v>
      </c>
      <c r="I47" s="9"/>
    </row>
    <row r="48" spans="2:9" s="8" customFormat="1">
      <c r="B48" s="130" t="s">
        <v>38</v>
      </c>
      <c r="C48" s="130"/>
      <c r="D48" s="130"/>
      <c r="E48" s="7"/>
      <c r="F48" s="9">
        <v>1608940.64518</v>
      </c>
      <c r="G48" s="11"/>
      <c r="H48" s="9">
        <v>1574125</v>
      </c>
      <c r="I48" s="9"/>
    </row>
    <row r="49" spans="2:9" s="8" customFormat="1">
      <c r="B49" s="130" t="s">
        <v>39</v>
      </c>
      <c r="C49" s="130"/>
      <c r="D49" s="130"/>
      <c r="E49" s="7"/>
      <c r="F49" s="9">
        <v>302680.39081719995</v>
      </c>
      <c r="G49" s="11"/>
      <c r="H49" s="9">
        <v>380085</v>
      </c>
      <c r="I49" s="9"/>
    </row>
    <row r="50" spans="2:9" s="8" customFormat="1">
      <c r="B50" s="130" t="s">
        <v>40</v>
      </c>
      <c r="C50" s="130"/>
      <c r="D50" s="130"/>
      <c r="E50" s="7"/>
      <c r="F50" s="17">
        <v>415094.8948518</v>
      </c>
      <c r="G50" s="11"/>
      <c r="H50" s="17">
        <v>393198</v>
      </c>
      <c r="I50" s="9"/>
    </row>
    <row r="51" spans="2:9" s="8" customFormat="1">
      <c r="B51" s="130" t="s">
        <v>41</v>
      </c>
      <c r="C51" s="130"/>
      <c r="D51" s="130"/>
      <c r="E51" s="7"/>
      <c r="F51" s="12">
        <v>14480522.127637202</v>
      </c>
      <c r="G51" s="11"/>
      <c r="H51" s="12">
        <v>11414716</v>
      </c>
    </row>
    <row r="52" spans="2:9" s="8" customFormat="1">
      <c r="B52" s="130"/>
      <c r="C52" s="130"/>
      <c r="D52" s="130"/>
      <c r="E52" s="7"/>
      <c r="F52" s="9"/>
      <c r="G52" s="11"/>
      <c r="H52" s="9"/>
    </row>
    <row r="53" spans="2:9" s="8" customFormat="1" ht="13.5" thickBot="1">
      <c r="B53" s="130" t="s">
        <v>42</v>
      </c>
      <c r="C53" s="130"/>
      <c r="D53" s="130"/>
      <c r="E53" s="7"/>
      <c r="F53" s="15">
        <v>33698163.699059904</v>
      </c>
      <c r="G53" s="11"/>
      <c r="H53" s="15">
        <v>30045832.694119997</v>
      </c>
      <c r="I53" s="9"/>
    </row>
    <row r="54" spans="2:9" s="8" customFormat="1" ht="13.5" thickTop="1">
      <c r="B54" s="137" t="s">
        <v>43</v>
      </c>
      <c r="C54" s="137"/>
      <c r="D54" s="137"/>
      <c r="E54" s="7"/>
      <c r="F54" s="18">
        <v>2779</v>
      </c>
      <c r="G54" s="18"/>
      <c r="H54" s="18">
        <v>2430</v>
      </c>
      <c r="I54" s="9"/>
    </row>
    <row r="55" spans="2:9" s="8" customFormat="1">
      <c r="B55" s="137" t="s">
        <v>44</v>
      </c>
      <c r="C55" s="137"/>
      <c r="D55" s="137"/>
      <c r="E55" s="7"/>
      <c r="F55" s="18">
        <v>1200</v>
      </c>
      <c r="G55" s="18"/>
      <c r="H55" s="18">
        <v>1200</v>
      </c>
      <c r="I55" s="9"/>
    </row>
    <row r="57" spans="2:9">
      <c r="B57" s="28"/>
      <c r="F57" s="19"/>
      <c r="G57" s="29"/>
      <c r="H57" s="19"/>
    </row>
    <row r="58" spans="2:9">
      <c r="B58" s="28"/>
    </row>
    <row r="59" spans="2:9">
      <c r="B59" s="26"/>
      <c r="C59" s="26"/>
      <c r="D59" s="26"/>
      <c r="E59" s="7"/>
      <c r="F59" s="8"/>
      <c r="G59" s="23"/>
      <c r="H59" s="8"/>
    </row>
  </sheetData>
  <mergeCells count="56">
    <mergeCell ref="B54:D54"/>
    <mergeCell ref="B55:D55"/>
    <mergeCell ref="B49:D49"/>
    <mergeCell ref="B50:D50"/>
    <mergeCell ref="B51:D51"/>
    <mergeCell ref="B52:D52"/>
    <mergeCell ref="B53:D53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0:D10"/>
    <mergeCell ref="B11:D11"/>
    <mergeCell ref="B12:D12"/>
    <mergeCell ref="B13:D13"/>
    <mergeCell ref="B6:D6"/>
    <mergeCell ref="B7:D7"/>
    <mergeCell ref="B8:D8"/>
    <mergeCell ref="B9:D9"/>
    <mergeCell ref="B5:D5"/>
    <mergeCell ref="A1:E1"/>
    <mergeCell ref="F1:H1"/>
    <mergeCell ref="A2:E2"/>
    <mergeCell ref="F2:H2"/>
    <mergeCell ref="B4:D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opLeftCell="A13" workbookViewId="0">
      <selection activeCell="C5" sqref="C5"/>
    </sheetView>
  </sheetViews>
  <sheetFormatPr defaultRowHeight="12"/>
  <cols>
    <col min="1" max="1" width="9.140625" style="95"/>
    <col min="2" max="2" width="52.140625" style="95" customWidth="1"/>
    <col min="3" max="3" width="18.85546875" style="95" customWidth="1"/>
    <col min="4" max="4" width="2.7109375" style="95" customWidth="1"/>
    <col min="5" max="5" width="17.5703125" style="94" customWidth="1"/>
    <col min="6" max="16384" width="9.140625" style="95"/>
  </cols>
  <sheetData>
    <row r="1" spans="1:7" ht="42.75" customHeight="1">
      <c r="A1" s="139" t="s">
        <v>134</v>
      </c>
      <c r="B1" s="139"/>
      <c r="C1" s="139"/>
      <c r="D1" s="96"/>
      <c r="E1" s="83" t="s">
        <v>1</v>
      </c>
    </row>
    <row r="2" spans="1:7" ht="12.75">
      <c r="A2" s="84" t="s">
        <v>65</v>
      </c>
      <c r="B2" s="84"/>
      <c r="C2" s="84"/>
      <c r="D2" s="84"/>
      <c r="E2" s="84"/>
    </row>
    <row r="3" spans="1:7" s="23" customFormat="1" ht="25.5">
      <c r="A3" s="85"/>
      <c r="B3" s="85"/>
      <c r="C3" s="86" t="s">
        <v>135</v>
      </c>
      <c r="D3" s="87"/>
      <c r="E3" s="86" t="s">
        <v>136</v>
      </c>
    </row>
    <row r="4" spans="1:7" s="23" customFormat="1" ht="12.75">
      <c r="A4" s="138" t="s">
        <v>66</v>
      </c>
      <c r="B4" s="138"/>
      <c r="C4" s="88"/>
      <c r="D4" s="88"/>
      <c r="E4" s="89"/>
    </row>
    <row r="5" spans="1:7" s="23" customFormat="1" ht="12.75">
      <c r="A5" s="138" t="s">
        <v>67</v>
      </c>
      <c r="B5" s="138"/>
      <c r="C5" s="90">
        <v>19971552.507509999</v>
      </c>
      <c r="D5" s="90"/>
      <c r="E5" s="90">
        <v>18770351.777799997</v>
      </c>
      <c r="G5" s="11"/>
    </row>
    <row r="6" spans="1:7" s="23" customFormat="1" ht="12.75">
      <c r="B6" s="23" t="s">
        <v>68</v>
      </c>
      <c r="C6" s="59">
        <v>19725705.949129999</v>
      </c>
      <c r="D6" s="59"/>
      <c r="E6" s="59">
        <v>18469249.428669997</v>
      </c>
      <c r="G6" s="11"/>
    </row>
    <row r="7" spans="1:7" s="23" customFormat="1" ht="12.75">
      <c r="B7" s="23" t="s">
        <v>69</v>
      </c>
      <c r="C7" s="59">
        <v>245846.55838000006</v>
      </c>
      <c r="D7" s="59"/>
      <c r="E7" s="59">
        <v>301102.34912999999</v>
      </c>
    </row>
    <row r="8" spans="1:7" s="23" customFormat="1" ht="12.75">
      <c r="A8" s="138" t="s">
        <v>70</v>
      </c>
      <c r="B8" s="138"/>
      <c r="C8" s="90">
        <v>19737847.319341104</v>
      </c>
      <c r="D8" s="90"/>
      <c r="E8" s="90">
        <v>17261125.629789796</v>
      </c>
      <c r="G8" s="89"/>
    </row>
    <row r="9" spans="1:7" s="23" customFormat="1" ht="12.75">
      <c r="B9" s="23" t="s">
        <v>71</v>
      </c>
      <c r="C9" s="59">
        <v>16542494.864861101</v>
      </c>
      <c r="D9" s="59"/>
      <c r="E9" s="59">
        <v>13893182.937131099</v>
      </c>
      <c r="F9" s="93"/>
    </row>
    <row r="10" spans="1:7" s="23" customFormat="1" ht="12.75">
      <c r="B10" s="23" t="s">
        <v>72</v>
      </c>
      <c r="C10" s="59">
        <v>777095.26959000004</v>
      </c>
      <c r="D10" s="59"/>
      <c r="E10" s="59">
        <v>786624.9731699999</v>
      </c>
      <c r="G10" s="89"/>
    </row>
    <row r="11" spans="1:7" s="23" customFormat="1" ht="12.75">
      <c r="B11" s="23" t="s">
        <v>73</v>
      </c>
      <c r="C11" s="59">
        <v>103140.56525</v>
      </c>
      <c r="D11" s="59"/>
      <c r="E11" s="59">
        <v>104007.86238000001</v>
      </c>
    </row>
    <row r="12" spans="1:7" s="23" customFormat="1" ht="12.75">
      <c r="B12" s="23" t="s">
        <v>74</v>
      </c>
      <c r="C12" s="59">
        <v>1840677.2410300002</v>
      </c>
      <c r="D12" s="59"/>
      <c r="E12" s="59">
        <v>2093066.0597986998</v>
      </c>
      <c r="G12" s="11"/>
    </row>
    <row r="13" spans="1:7" s="23" customFormat="1" ht="12.75">
      <c r="B13" s="23" t="s">
        <v>75</v>
      </c>
      <c r="C13" s="59">
        <v>470790.44499000005</v>
      </c>
      <c r="D13" s="59"/>
      <c r="E13" s="59">
        <v>371217.79730999999</v>
      </c>
      <c r="G13" s="11"/>
    </row>
    <row r="14" spans="1:7" s="23" customFormat="1" ht="12.75">
      <c r="B14" s="23" t="s">
        <v>76</v>
      </c>
      <c r="C14" s="59">
        <v>3648.9336199999998</v>
      </c>
      <c r="D14" s="59"/>
      <c r="E14" s="59">
        <v>13026</v>
      </c>
      <c r="G14" s="11"/>
    </row>
    <row r="15" spans="1:7" s="23" customFormat="1" ht="12.75">
      <c r="A15" s="140" t="s">
        <v>77</v>
      </c>
      <c r="B15" s="140"/>
      <c r="C15" s="90">
        <v>233705.1881688945</v>
      </c>
      <c r="D15" s="90"/>
      <c r="E15" s="90">
        <v>1509226.1480102018</v>
      </c>
      <c r="G15" s="91"/>
    </row>
    <row r="16" spans="1:7" s="23" customFormat="1" ht="12.75">
      <c r="A16" s="138" t="s">
        <v>78</v>
      </c>
      <c r="B16" s="138"/>
      <c r="C16" s="88"/>
      <c r="D16" s="88"/>
      <c r="E16" s="90"/>
    </row>
    <row r="17" spans="1:8" s="23" customFormat="1" ht="12.75">
      <c r="A17" s="92" t="s">
        <v>79</v>
      </c>
      <c r="B17" s="92"/>
      <c r="C17" s="90">
        <v>1306708</v>
      </c>
      <c r="D17" s="90"/>
      <c r="E17" s="90">
        <v>440</v>
      </c>
    </row>
    <row r="18" spans="1:8" s="23" customFormat="1" ht="12.75">
      <c r="B18" s="23" t="s">
        <v>80</v>
      </c>
      <c r="C18" s="59">
        <v>1040</v>
      </c>
      <c r="D18" s="59"/>
      <c r="E18" s="59">
        <v>440</v>
      </c>
      <c r="G18" s="89"/>
    </row>
    <row r="19" spans="1:8" s="23" customFormat="1" ht="12.75">
      <c r="B19" s="23" t="s">
        <v>81</v>
      </c>
      <c r="C19" s="59">
        <v>0</v>
      </c>
      <c r="D19" s="59"/>
      <c r="E19" s="59"/>
    </row>
    <row r="20" spans="1:8" s="23" customFormat="1" ht="12.75">
      <c r="B20" s="23" t="s">
        <v>82</v>
      </c>
      <c r="C20" s="59">
        <v>0</v>
      </c>
      <c r="D20" s="59"/>
      <c r="E20" s="59"/>
      <c r="G20" s="89"/>
    </row>
    <row r="21" spans="1:8" s="23" customFormat="1" ht="12.75">
      <c r="B21" s="23" t="s">
        <v>83</v>
      </c>
      <c r="C21" s="59">
        <v>1305668</v>
      </c>
      <c r="D21" s="59"/>
      <c r="E21" s="59"/>
    </row>
    <row r="22" spans="1:8" s="23" customFormat="1" ht="12.75">
      <c r="A22" s="92" t="s">
        <v>84</v>
      </c>
      <c r="B22" s="92"/>
      <c r="C22" s="90">
        <v>3519796.2818800001</v>
      </c>
      <c r="D22" s="90"/>
      <c r="E22" s="90">
        <v>900828</v>
      </c>
    </row>
    <row r="23" spans="1:8" s="23" customFormat="1" ht="12.75">
      <c r="B23" s="23" t="s">
        <v>85</v>
      </c>
      <c r="C23" s="59">
        <v>2214128.2818800001</v>
      </c>
      <c r="D23" s="59"/>
      <c r="E23" s="59">
        <v>900828</v>
      </c>
      <c r="F23" s="11"/>
    </row>
    <row r="24" spans="1:8" s="23" customFormat="1" ht="12.75">
      <c r="B24" s="23" t="s">
        <v>86</v>
      </c>
      <c r="C24" s="59">
        <v>0</v>
      </c>
      <c r="D24" s="59"/>
      <c r="E24" s="59"/>
    </row>
    <row r="25" spans="1:8" s="23" customFormat="1" ht="12.75">
      <c r="B25" s="23" t="s">
        <v>87</v>
      </c>
      <c r="C25" s="59">
        <v>1305668</v>
      </c>
      <c r="D25" s="59"/>
      <c r="E25" s="59" t="s">
        <v>65</v>
      </c>
      <c r="G25" s="89"/>
    </row>
    <row r="26" spans="1:8" s="23" customFormat="1" ht="12.75">
      <c r="B26" s="23" t="s">
        <v>76</v>
      </c>
      <c r="C26" s="59">
        <v>0</v>
      </c>
      <c r="D26" s="59"/>
      <c r="E26" s="59"/>
    </row>
    <row r="27" spans="1:8" s="23" customFormat="1" ht="12.75">
      <c r="C27" s="59"/>
      <c r="D27" s="59"/>
      <c r="E27" s="59"/>
    </row>
    <row r="28" spans="1:8" s="23" customFormat="1" ht="12.75">
      <c r="A28" s="140" t="s">
        <v>88</v>
      </c>
      <c r="B28" s="140"/>
      <c r="C28" s="90">
        <v>-2213088.2818800001</v>
      </c>
      <c r="D28" s="90"/>
      <c r="E28" s="90">
        <v>-900388</v>
      </c>
      <c r="G28" s="93"/>
    </row>
    <row r="29" spans="1:8" s="23" customFormat="1" ht="12.75">
      <c r="A29" s="142" t="s">
        <v>89</v>
      </c>
      <c r="B29" s="142"/>
      <c r="C29" s="88"/>
      <c r="D29" s="88"/>
      <c r="E29" s="90"/>
    </row>
    <row r="30" spans="1:8" s="23" customFormat="1" ht="12.75">
      <c r="A30" s="142" t="s">
        <v>90</v>
      </c>
      <c r="B30" s="142"/>
      <c r="C30" s="90">
        <v>9003567.4700000007</v>
      </c>
      <c r="D30" s="90"/>
      <c r="E30" s="90">
        <v>5801640.4402099997</v>
      </c>
    </row>
    <row r="31" spans="1:8" s="23" customFormat="1" ht="12.75">
      <c r="B31" s="23" t="s">
        <v>91</v>
      </c>
      <c r="C31" s="59">
        <v>0</v>
      </c>
      <c r="D31" s="59"/>
      <c r="E31" s="59"/>
      <c r="H31" s="11"/>
    </row>
    <row r="32" spans="1:8" s="23" customFormat="1" ht="12.75">
      <c r="B32" s="23" t="s">
        <v>92</v>
      </c>
      <c r="C32" s="59">
        <v>9003567.4700000007</v>
      </c>
      <c r="D32" s="59"/>
      <c r="E32" s="59">
        <v>4568518.5574099999</v>
      </c>
      <c r="F32" s="59"/>
      <c r="H32" s="11"/>
    </row>
    <row r="33" spans="1:9" s="23" customFormat="1" ht="12.75">
      <c r="B33" s="23" t="s">
        <v>69</v>
      </c>
      <c r="C33" s="59"/>
      <c r="D33" s="59"/>
      <c r="E33" s="59">
        <v>1233121.8828</v>
      </c>
      <c r="G33" s="59"/>
    </row>
    <row r="34" spans="1:9" s="23" customFormat="1" ht="12.75">
      <c r="A34" s="142" t="s">
        <v>93</v>
      </c>
      <c r="B34" s="142"/>
      <c r="C34" s="90">
        <v>8040480.123300001</v>
      </c>
      <c r="D34" s="90"/>
      <c r="E34" s="90">
        <v>6423458.0045599993</v>
      </c>
    </row>
    <row r="35" spans="1:9" s="23" customFormat="1" ht="12.75">
      <c r="B35" s="23" t="s">
        <v>94</v>
      </c>
      <c r="C35" s="59">
        <v>7932340.0077800006</v>
      </c>
      <c r="D35" s="59"/>
      <c r="E35" s="59">
        <v>6180804.2894099997</v>
      </c>
      <c r="F35" s="59"/>
      <c r="G35" s="11"/>
    </row>
    <row r="36" spans="1:9" s="23" customFormat="1" ht="12.75">
      <c r="B36" s="23" t="s">
        <v>95</v>
      </c>
      <c r="C36" s="59">
        <v>0</v>
      </c>
      <c r="D36" s="59"/>
      <c r="E36" s="59">
        <v>983.05700000000002</v>
      </c>
      <c r="F36" s="11"/>
      <c r="G36" s="91"/>
      <c r="H36" s="11"/>
    </row>
    <row r="37" spans="1:9" s="23" customFormat="1" ht="12.75">
      <c r="B37" s="23" t="s">
        <v>96</v>
      </c>
      <c r="C37" s="59">
        <v>0</v>
      </c>
      <c r="D37" s="59"/>
      <c r="E37" s="59">
        <v>0</v>
      </c>
      <c r="F37" s="11"/>
      <c r="H37" s="11"/>
    </row>
    <row r="38" spans="1:9" s="23" customFormat="1" ht="12.75">
      <c r="B38" s="23" t="s">
        <v>97</v>
      </c>
      <c r="C38" s="59">
        <v>0</v>
      </c>
      <c r="D38" s="59"/>
      <c r="E38" s="59">
        <v>0</v>
      </c>
      <c r="H38" s="11"/>
      <c r="I38" s="91"/>
    </row>
    <row r="39" spans="1:9" s="23" customFormat="1" ht="12.75">
      <c r="B39" s="23" t="s">
        <v>98</v>
      </c>
      <c r="C39" s="59">
        <v>108140.11551999999</v>
      </c>
      <c r="D39" s="59"/>
      <c r="E39" s="59">
        <v>241670.65815</v>
      </c>
      <c r="F39" s="89"/>
      <c r="H39" s="11"/>
    </row>
    <row r="40" spans="1:9" s="23" customFormat="1" ht="12.75">
      <c r="B40" s="23" t="s">
        <v>99</v>
      </c>
      <c r="C40" s="59">
        <v>0</v>
      </c>
      <c r="D40" s="59"/>
      <c r="E40" s="59">
        <v>0</v>
      </c>
      <c r="F40" s="11"/>
      <c r="H40" s="11"/>
    </row>
    <row r="41" spans="1:9" s="23" customFormat="1" ht="12.75">
      <c r="B41" s="23" t="s">
        <v>76</v>
      </c>
      <c r="C41" s="59">
        <v>0</v>
      </c>
      <c r="D41" s="59"/>
      <c r="E41" s="23">
        <v>0</v>
      </c>
      <c r="H41" s="11"/>
    </row>
    <row r="42" spans="1:9" s="23" customFormat="1" ht="12.75">
      <c r="A42" s="140" t="s">
        <v>100</v>
      </c>
      <c r="B42" s="140"/>
      <c r="C42" s="90">
        <v>963087.34669999965</v>
      </c>
      <c r="D42" s="90"/>
      <c r="E42" s="90">
        <v>-621817.56434999965</v>
      </c>
      <c r="G42" s="93"/>
    </row>
    <row r="43" spans="1:9" s="23" customFormat="1" ht="12.75">
      <c r="A43" s="141" t="s">
        <v>101</v>
      </c>
      <c r="B43" s="141"/>
      <c r="C43" s="90">
        <v>-1016295.747011106</v>
      </c>
      <c r="D43" s="90"/>
      <c r="E43" s="90">
        <v>-12979.416339797899</v>
      </c>
    </row>
    <row r="44" spans="1:9" s="23" customFormat="1" ht="12.75">
      <c r="A44" s="141" t="s">
        <v>102</v>
      </c>
      <c r="B44" s="141"/>
      <c r="C44" s="90">
        <v>1933318.1714945</v>
      </c>
      <c r="D44" s="90"/>
      <c r="E44" s="90">
        <v>470739</v>
      </c>
    </row>
    <row r="45" spans="1:9" s="23" customFormat="1" ht="12.75">
      <c r="A45" s="141" t="s">
        <v>103</v>
      </c>
      <c r="B45" s="141"/>
      <c r="C45" s="90">
        <v>917022.42448339402</v>
      </c>
      <c r="D45" s="90"/>
      <c r="E45" s="90">
        <v>457759.5836602021</v>
      </c>
      <c r="G45" s="89"/>
    </row>
    <row r="46" spans="1:9" s="8" customFormat="1" ht="12.75">
      <c r="C46" s="9"/>
      <c r="E46" s="90"/>
      <c r="G46" s="97"/>
      <c r="H46" s="23"/>
      <c r="I46" s="23"/>
    </row>
  </sheetData>
  <mergeCells count="14">
    <mergeCell ref="A44:B44"/>
    <mergeCell ref="A45:B45"/>
    <mergeCell ref="A28:B28"/>
    <mergeCell ref="A29:B29"/>
    <mergeCell ref="A30:B30"/>
    <mergeCell ref="A34:B34"/>
    <mergeCell ref="A42:B42"/>
    <mergeCell ref="A43:B43"/>
    <mergeCell ref="A16:B16"/>
    <mergeCell ref="A1:C1"/>
    <mergeCell ref="A4:B4"/>
    <mergeCell ref="A5:B5"/>
    <mergeCell ref="A8:B8"/>
    <mergeCell ref="A15:B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6"/>
  <sheetViews>
    <sheetView tabSelected="1" topLeftCell="A10" workbookViewId="0">
      <selection activeCell="B26" sqref="B26"/>
    </sheetView>
  </sheetViews>
  <sheetFormatPr defaultRowHeight="12.75"/>
  <cols>
    <col min="1" max="1" width="4.7109375" style="103" customWidth="1"/>
    <col min="2" max="2" width="41.5703125" style="103" customWidth="1"/>
    <col min="3" max="3" width="12.28515625" style="103" customWidth="1"/>
    <col min="4" max="4" width="1.28515625" style="103" customWidth="1"/>
    <col min="5" max="5" width="10.42578125" style="103" customWidth="1"/>
    <col min="6" max="6" width="1" style="103" customWidth="1"/>
    <col min="7" max="7" width="1.140625" style="103" customWidth="1"/>
    <col min="8" max="8" width="13.42578125" style="103" customWidth="1"/>
    <col min="9" max="9" width="0.85546875" style="113" customWidth="1"/>
    <col min="10" max="10" width="12" style="103" customWidth="1"/>
    <col min="11" max="11" width="0.7109375" style="113" customWidth="1"/>
    <col min="12" max="12" width="12" style="113" customWidth="1"/>
    <col min="13" max="13" width="1" style="113" customWidth="1"/>
    <col min="14" max="14" width="14.42578125" style="103" customWidth="1"/>
    <col min="15" max="15" width="1.85546875" style="113" customWidth="1"/>
    <col min="16" max="16" width="9.140625" style="103"/>
    <col min="17" max="17" width="2.5703125" style="113" customWidth="1"/>
    <col min="18" max="18" width="13.7109375" style="103" customWidth="1"/>
    <col min="19" max="19" width="1" style="113" customWidth="1"/>
    <col min="20" max="20" width="12.140625" style="103" customWidth="1"/>
    <col min="21" max="16384" width="9.140625" style="103"/>
  </cols>
  <sheetData>
    <row r="1" spans="2:24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03"/>
      <c r="O1" s="103"/>
      <c r="Q1" s="103"/>
      <c r="S1" s="103"/>
    </row>
    <row r="2" spans="2:24" ht="20.25" customHeight="1">
      <c r="B2" s="144" t="s">
        <v>137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4">
      <c r="P3" s="145" t="s">
        <v>104</v>
      </c>
      <c r="Q3" s="145"/>
      <c r="R3" s="145"/>
      <c r="S3" s="145"/>
      <c r="T3" s="145"/>
    </row>
    <row r="4" spans="2:24" ht="48.75" thickBot="1">
      <c r="B4" s="98"/>
      <c r="C4" s="114" t="s">
        <v>105</v>
      </c>
      <c r="D4" s="114"/>
      <c r="E4" s="115" t="s">
        <v>106</v>
      </c>
      <c r="F4" s="115"/>
      <c r="G4" s="115"/>
      <c r="H4" s="115" t="s">
        <v>23</v>
      </c>
      <c r="I4" s="116"/>
      <c r="J4" s="114" t="s">
        <v>108</v>
      </c>
      <c r="K4" s="116"/>
      <c r="L4" s="114" t="s">
        <v>109</v>
      </c>
      <c r="M4" s="116"/>
      <c r="N4" s="114" t="s">
        <v>110</v>
      </c>
      <c r="O4" s="116"/>
      <c r="P4" s="114" t="s">
        <v>111</v>
      </c>
      <c r="Q4" s="116"/>
      <c r="R4" s="114" t="s">
        <v>112</v>
      </c>
      <c r="S4" s="116"/>
      <c r="T4" s="114" t="s">
        <v>113</v>
      </c>
    </row>
    <row r="5" spans="2:24" ht="23.25" customHeight="1" thickBot="1">
      <c r="B5" s="98" t="s">
        <v>114</v>
      </c>
      <c r="C5" s="117">
        <v>2787696</v>
      </c>
      <c r="D5" s="100"/>
      <c r="E5" s="117">
        <v>-152428</v>
      </c>
      <c r="F5" s="117">
        <v>0</v>
      </c>
      <c r="G5" s="117"/>
      <c r="H5" s="117">
        <v>-947400</v>
      </c>
      <c r="I5" s="100"/>
      <c r="J5" s="117"/>
      <c r="K5" s="100"/>
      <c r="L5" s="117">
        <v>1188618</v>
      </c>
      <c r="M5" s="100"/>
      <c r="N5" s="117">
        <v>944599</v>
      </c>
      <c r="O5" s="100"/>
      <c r="P5" s="117">
        <v>1080</v>
      </c>
      <c r="Q5" s="100"/>
      <c r="R5" s="117">
        <v>5991135</v>
      </c>
      <c r="S5" s="100"/>
      <c r="T5" s="117">
        <v>9813300</v>
      </c>
    </row>
    <row r="6" spans="2:24" ht="23.25" customHeight="1">
      <c r="B6" s="98" t="s">
        <v>115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9">
        <v>1645205</v>
      </c>
      <c r="S6" s="100"/>
      <c r="T6" s="16">
        <f>R6</f>
        <v>1645205</v>
      </c>
    </row>
    <row r="7" spans="2:24" ht="23.25" customHeight="1">
      <c r="B7" s="98" t="s">
        <v>116</v>
      </c>
      <c r="C7" s="99"/>
      <c r="D7" s="100"/>
      <c r="E7" s="100"/>
      <c r="F7" s="100"/>
      <c r="G7" s="100"/>
      <c r="H7" s="100"/>
      <c r="I7" s="100"/>
      <c r="J7" s="99"/>
      <c r="K7" s="100"/>
      <c r="L7" s="99"/>
      <c r="M7" s="100"/>
      <c r="N7" s="99"/>
      <c r="O7" s="100"/>
      <c r="P7" s="99"/>
      <c r="Q7" s="100"/>
      <c r="R7" s="99"/>
      <c r="S7" s="100"/>
      <c r="T7" s="16">
        <v>0</v>
      </c>
    </row>
    <row r="8" spans="2:24" ht="23.25" customHeight="1">
      <c r="B8" s="101" t="s">
        <v>117</v>
      </c>
      <c r="C8" s="99"/>
      <c r="D8" s="100"/>
      <c r="E8" s="100"/>
      <c r="F8" s="100"/>
      <c r="G8" s="100"/>
      <c r="H8" s="100"/>
      <c r="I8" s="100"/>
      <c r="J8" s="99"/>
      <c r="K8" s="100"/>
      <c r="L8" s="99"/>
      <c r="M8" s="100"/>
      <c r="N8" s="99"/>
      <c r="O8" s="100"/>
      <c r="P8" s="99"/>
      <c r="Q8" s="100"/>
      <c r="R8" s="99"/>
      <c r="S8" s="100"/>
      <c r="T8" s="16">
        <v>0</v>
      </c>
    </row>
    <row r="9" spans="2:24" s="3" customFormat="1" ht="23.25" customHeight="1">
      <c r="B9" s="101" t="s">
        <v>107</v>
      </c>
      <c r="C9" s="99"/>
      <c r="D9" s="100"/>
      <c r="E9" s="100"/>
      <c r="F9" s="100"/>
      <c r="G9" s="100"/>
      <c r="H9" s="100"/>
      <c r="I9" s="100"/>
      <c r="J9" s="99"/>
      <c r="K9" s="100"/>
      <c r="L9" s="99"/>
      <c r="M9" s="100"/>
      <c r="N9" s="99"/>
      <c r="O9" s="100"/>
      <c r="P9" s="99"/>
      <c r="Q9" s="100"/>
      <c r="R9" s="99"/>
      <c r="S9" s="100"/>
      <c r="T9" s="16">
        <v>0</v>
      </c>
      <c r="U9" s="105"/>
      <c r="V9" s="110"/>
      <c r="W9" s="118"/>
      <c r="X9" s="118"/>
    </row>
    <row r="10" spans="2:24" s="3" customFormat="1" ht="23.25" customHeight="1">
      <c r="B10" s="98" t="s">
        <v>118</v>
      </c>
      <c r="C10" s="99"/>
      <c r="D10" s="100"/>
      <c r="E10" s="100"/>
      <c r="F10" s="100"/>
      <c r="G10" s="100"/>
      <c r="H10" s="100"/>
      <c r="I10" s="100"/>
      <c r="J10" s="99"/>
      <c r="K10" s="100"/>
      <c r="L10" s="99"/>
      <c r="M10" s="100"/>
      <c r="N10" s="99"/>
      <c r="O10" s="100"/>
      <c r="P10" s="99">
        <v>-5056</v>
      </c>
      <c r="Q10" s="100"/>
      <c r="R10" s="99"/>
      <c r="S10" s="100"/>
      <c r="T10" s="16">
        <f>P10</f>
        <v>-5056</v>
      </c>
      <c r="U10" s="105"/>
      <c r="V10" s="110"/>
      <c r="W10" s="118"/>
      <c r="X10" s="118"/>
    </row>
    <row r="11" spans="2:24" ht="23.25" customHeight="1">
      <c r="B11" s="98" t="s">
        <v>54</v>
      </c>
      <c r="C11" s="99"/>
      <c r="D11" s="100"/>
      <c r="E11" s="100"/>
      <c r="F11" s="100"/>
      <c r="G11" s="100"/>
      <c r="H11" s="100"/>
      <c r="I11" s="100"/>
      <c r="J11" s="99"/>
      <c r="K11" s="100"/>
      <c r="L11" s="103"/>
      <c r="M11" s="100"/>
      <c r="N11" s="99"/>
      <c r="O11" s="100"/>
      <c r="P11" s="99"/>
      <c r="Q11" s="100"/>
      <c r="R11" s="99"/>
      <c r="S11" s="100"/>
      <c r="T11" s="16">
        <v>0</v>
      </c>
    </row>
    <row r="12" spans="2:24" ht="23.25" customHeight="1">
      <c r="B12" s="98" t="s">
        <v>119</v>
      </c>
      <c r="C12" s="99"/>
      <c r="D12" s="100"/>
      <c r="E12" s="100"/>
      <c r="F12" s="100"/>
      <c r="G12" s="100"/>
      <c r="H12" s="100"/>
      <c r="I12" s="100"/>
      <c r="J12" s="99"/>
      <c r="K12" s="100"/>
      <c r="L12" s="99"/>
      <c r="M12" s="100"/>
      <c r="N12" s="99"/>
      <c r="O12" s="100"/>
      <c r="P12" s="99"/>
      <c r="Q12" s="100"/>
      <c r="R12" s="99"/>
      <c r="S12" s="100"/>
      <c r="T12" s="16">
        <v>0</v>
      </c>
    </row>
    <row r="13" spans="2:24" ht="23.25" customHeight="1" thickBot="1">
      <c r="B13" s="98" t="s">
        <v>120</v>
      </c>
      <c r="C13" s="99"/>
      <c r="D13" s="100"/>
      <c r="E13" s="100"/>
      <c r="F13" s="100"/>
      <c r="G13" s="100"/>
      <c r="H13" s="100"/>
      <c r="I13" s="100"/>
      <c r="J13" s="99"/>
      <c r="K13" s="100"/>
      <c r="L13" s="99">
        <v>-128300</v>
      </c>
      <c r="M13" s="100"/>
      <c r="N13" s="99"/>
      <c r="O13" s="100"/>
      <c r="P13" s="99"/>
      <c r="Q13" s="100"/>
      <c r="R13" s="99">
        <f>-L13</f>
        <v>128300</v>
      </c>
      <c r="S13" s="100"/>
      <c r="T13" s="16">
        <v>0</v>
      </c>
    </row>
    <row r="14" spans="2:24" ht="26.25" customHeight="1" thickBot="1">
      <c r="B14" s="98" t="s">
        <v>138</v>
      </c>
      <c r="C14" s="102">
        <v>2787696</v>
      </c>
      <c r="D14" s="102">
        <v>0</v>
      </c>
      <c r="E14" s="102">
        <v>-152428</v>
      </c>
      <c r="F14" s="102">
        <v>0</v>
      </c>
      <c r="G14" s="102"/>
      <c r="H14" s="102">
        <v>-947400</v>
      </c>
      <c r="I14" s="102">
        <v>0</v>
      </c>
      <c r="J14" s="102">
        <v>0</v>
      </c>
      <c r="K14" s="102">
        <v>0</v>
      </c>
      <c r="L14" s="102">
        <f>SUM(L5:L13)</f>
        <v>1060318</v>
      </c>
      <c r="M14" s="102">
        <v>0</v>
      </c>
      <c r="N14" s="102">
        <v>944599</v>
      </c>
      <c r="O14" s="102"/>
      <c r="P14" s="102">
        <f>SUM(P5:P13)</f>
        <v>-3976</v>
      </c>
      <c r="Q14" s="102"/>
      <c r="R14" s="102">
        <f>SUM(R5:R13)</f>
        <v>7764640</v>
      </c>
      <c r="S14" s="100">
        <v>0</v>
      </c>
      <c r="T14" s="102">
        <f>SUM(T5:T13)</f>
        <v>11453449</v>
      </c>
    </row>
    <row r="15" spans="2:24" ht="26.25" customHeight="1" thickTop="1" thickBot="1">
      <c r="B15" s="98" t="s">
        <v>121</v>
      </c>
      <c r="C15" s="102">
        <v>2787696</v>
      </c>
      <c r="D15" s="102"/>
      <c r="E15" s="102">
        <v>-152428</v>
      </c>
      <c r="F15" s="102"/>
      <c r="G15" s="102"/>
      <c r="H15" s="102">
        <v>-947400</v>
      </c>
      <c r="I15" s="102"/>
      <c r="J15" s="102"/>
      <c r="K15" s="102"/>
      <c r="L15" s="102">
        <v>1020052</v>
      </c>
      <c r="M15" s="102"/>
      <c r="N15" s="102">
        <v>944599</v>
      </c>
      <c r="O15" s="102"/>
      <c r="P15" s="102">
        <v>706</v>
      </c>
      <c r="Q15" s="102"/>
      <c r="R15" s="102">
        <v>4820513</v>
      </c>
      <c r="S15" s="102"/>
      <c r="T15" s="102">
        <v>8473738</v>
      </c>
    </row>
    <row r="16" spans="2:24" ht="26.25" customHeight="1" thickTop="1">
      <c r="B16" s="101" t="s">
        <v>122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4"/>
      <c r="O16" s="104"/>
      <c r="P16" s="104"/>
      <c r="Q16" s="104"/>
      <c r="R16" s="99">
        <v>-307934</v>
      </c>
      <c r="S16" s="104"/>
      <c r="T16" s="106">
        <f>R16</f>
        <v>-307934</v>
      </c>
      <c r="U16" s="104"/>
      <c r="V16" s="106"/>
    </row>
    <row r="17" spans="2:22" ht="26.25" customHeight="1">
      <c r="B17" s="101" t="s">
        <v>123</v>
      </c>
      <c r="C17" s="3"/>
      <c r="D17" s="104"/>
      <c r="E17" s="107"/>
      <c r="F17" s="104"/>
      <c r="G17" s="104"/>
      <c r="H17" s="104"/>
      <c r="I17" s="104"/>
      <c r="J17" s="104"/>
      <c r="K17" s="104"/>
      <c r="L17" s="104"/>
      <c r="M17" s="105"/>
      <c r="N17" s="104"/>
      <c r="O17" s="104"/>
      <c r="P17" s="104"/>
      <c r="Q17" s="104"/>
      <c r="R17" s="108">
        <v>0</v>
      </c>
      <c r="S17" s="104"/>
      <c r="T17" s="106">
        <v>0</v>
      </c>
      <c r="U17" s="104"/>
      <c r="V17" s="106"/>
    </row>
    <row r="18" spans="2:22" ht="26.25" customHeight="1">
      <c r="B18" s="101" t="s">
        <v>124</v>
      </c>
      <c r="C18" s="107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4"/>
      <c r="R18" s="109"/>
      <c r="S18" s="104"/>
      <c r="T18" s="106">
        <v>0</v>
      </c>
      <c r="U18" s="104"/>
      <c r="V18" s="106"/>
    </row>
    <row r="19" spans="2:22" ht="26.25" customHeight="1">
      <c r="B19" s="101" t="s">
        <v>125</v>
      </c>
      <c r="C19" s="107"/>
      <c r="D19" s="105"/>
      <c r="E19" s="105"/>
      <c r="F19" s="105"/>
      <c r="G19" s="105"/>
      <c r="H19" s="105"/>
      <c r="I19" s="105"/>
      <c r="J19" s="109"/>
      <c r="K19" s="105"/>
      <c r="L19" s="107"/>
      <c r="M19" s="105"/>
      <c r="N19" s="107"/>
      <c r="O19" s="105"/>
      <c r="P19" s="107"/>
      <c r="Q19" s="105"/>
      <c r="R19" s="107"/>
      <c r="S19" s="105"/>
      <c r="T19" s="106">
        <v>0</v>
      </c>
      <c r="U19" s="105"/>
      <c r="V19" s="110"/>
    </row>
    <row r="20" spans="2:22" ht="26.25" customHeight="1">
      <c r="B20" s="101" t="s">
        <v>107</v>
      </c>
      <c r="C20" s="107"/>
      <c r="D20" s="105"/>
      <c r="E20" s="105"/>
      <c r="F20" s="105"/>
      <c r="G20" s="105"/>
      <c r="H20" s="105"/>
      <c r="I20" s="105"/>
      <c r="J20" s="107"/>
      <c r="K20" s="105"/>
      <c r="L20" s="107"/>
      <c r="M20" s="105"/>
      <c r="N20" s="107"/>
      <c r="O20" s="105"/>
      <c r="P20" s="107"/>
      <c r="Q20" s="105"/>
      <c r="R20" s="107"/>
      <c r="S20" s="105"/>
      <c r="T20" s="106">
        <v>0</v>
      </c>
      <c r="U20" s="105"/>
      <c r="V20" s="110"/>
    </row>
    <row r="21" spans="2:22" ht="26.25" customHeight="1">
      <c r="B21" s="101" t="s">
        <v>126</v>
      </c>
      <c r="C21" s="107"/>
      <c r="D21" s="105"/>
      <c r="E21" s="105"/>
      <c r="F21" s="105"/>
      <c r="G21" s="105"/>
      <c r="H21" s="105"/>
      <c r="I21" s="105"/>
      <c r="J21" s="107"/>
      <c r="K21" s="105"/>
      <c r="L21" s="107">
        <v>750000</v>
      </c>
      <c r="M21" s="105"/>
      <c r="N21" s="107"/>
      <c r="O21" s="105"/>
      <c r="P21" s="107"/>
      <c r="Q21" s="105"/>
      <c r="R21" s="107"/>
      <c r="S21" s="105"/>
      <c r="T21" s="106">
        <v>750000</v>
      </c>
      <c r="U21" s="105"/>
      <c r="V21" s="110"/>
    </row>
    <row r="22" spans="2:22" ht="22.5" customHeight="1">
      <c r="B22" s="101" t="s">
        <v>118</v>
      </c>
      <c r="C22" s="107"/>
      <c r="D22" s="105"/>
      <c r="E22" s="105"/>
      <c r="F22" s="105"/>
      <c r="G22" s="105"/>
      <c r="H22" s="105"/>
      <c r="I22" s="105"/>
      <c r="J22" s="107"/>
      <c r="K22" s="105"/>
      <c r="L22" s="111"/>
      <c r="M22" s="105"/>
      <c r="N22" s="107"/>
      <c r="O22" s="105"/>
      <c r="P22" s="108">
        <v>-76329</v>
      </c>
      <c r="Q22" s="105"/>
      <c r="R22" s="107"/>
      <c r="S22" s="105"/>
      <c r="T22" s="108">
        <f>P22</f>
        <v>-76329</v>
      </c>
      <c r="U22" s="105"/>
      <c r="V22" s="110"/>
    </row>
    <row r="23" spans="2:22" ht="14.25" customHeight="1">
      <c r="B23" s="101" t="s">
        <v>62</v>
      </c>
      <c r="C23" s="107"/>
      <c r="D23" s="105"/>
      <c r="E23" s="105"/>
      <c r="F23" s="105"/>
      <c r="G23" s="105"/>
      <c r="H23" s="105"/>
      <c r="I23" s="105"/>
      <c r="J23" s="107"/>
      <c r="K23" s="105"/>
      <c r="L23" s="107"/>
      <c r="M23" s="105"/>
      <c r="N23" s="107"/>
      <c r="O23" s="105"/>
      <c r="P23" s="107"/>
      <c r="Q23" s="105"/>
      <c r="R23" s="107"/>
      <c r="S23" s="105"/>
      <c r="T23" s="106">
        <v>0</v>
      </c>
      <c r="U23" s="105"/>
      <c r="V23" s="110"/>
    </row>
    <row r="24" spans="2:22" ht="22.5" customHeight="1" thickBot="1">
      <c r="B24" s="101" t="s">
        <v>120</v>
      </c>
      <c r="C24" s="107"/>
      <c r="D24" s="105"/>
      <c r="E24" s="105"/>
      <c r="F24" s="105"/>
      <c r="G24" s="105"/>
      <c r="H24" s="105"/>
      <c r="I24" s="105"/>
      <c r="J24" s="107"/>
      <c r="K24" s="105"/>
      <c r="L24" s="112">
        <v>-80497</v>
      </c>
      <c r="M24" s="105"/>
      <c r="N24" s="107"/>
      <c r="O24" s="105"/>
      <c r="P24" s="107"/>
      <c r="Q24" s="105"/>
      <c r="R24" s="107">
        <f>-L24</f>
        <v>80497</v>
      </c>
      <c r="S24" s="105"/>
      <c r="T24" s="106">
        <v>0</v>
      </c>
      <c r="U24" s="105"/>
      <c r="V24" s="110"/>
    </row>
    <row r="25" spans="2:22" ht="22.5" customHeight="1" thickBot="1">
      <c r="B25" s="98" t="s">
        <v>139</v>
      </c>
      <c r="C25" s="102">
        <v>2787696</v>
      </c>
      <c r="D25" s="102">
        <v>0</v>
      </c>
      <c r="E25" s="102">
        <v>-152428</v>
      </c>
      <c r="F25" s="102">
        <v>0</v>
      </c>
      <c r="G25" s="102"/>
      <c r="H25" s="102">
        <v>-947400</v>
      </c>
      <c r="I25" s="102">
        <v>0</v>
      </c>
      <c r="J25" s="102">
        <v>0</v>
      </c>
      <c r="K25" s="102">
        <v>0</v>
      </c>
      <c r="L25" s="102">
        <f>SUM(L15:L24)+1</f>
        <v>1689556</v>
      </c>
      <c r="M25" s="102">
        <v>0</v>
      </c>
      <c r="N25" s="102">
        <v>944599</v>
      </c>
      <c r="O25" s="102"/>
      <c r="P25" s="102">
        <f>SUM(P15:P24)</f>
        <v>-75623</v>
      </c>
      <c r="Q25" s="102"/>
      <c r="R25" s="102">
        <f>SUM(R15:R24)-1</f>
        <v>4593075</v>
      </c>
      <c r="S25" s="102">
        <v>0</v>
      </c>
      <c r="T25" s="102">
        <f>SUM(T15:T24)+1</f>
        <v>8839476</v>
      </c>
    </row>
    <row r="26" spans="2:22" ht="22.5" customHeight="1" thickTop="1">
      <c r="B26" s="98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</sheetData>
  <mergeCells count="3">
    <mergeCell ref="B1:L1"/>
    <mergeCell ref="B2:T2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2015-01-13T04:54:33Z</dcterms:modified>
</cp:coreProperties>
</file>