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баланс" sheetId="1" r:id="rId1"/>
    <sheet name="ОПиУ" sheetId="2" r:id="rId2"/>
    <sheet name="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E45" i="3" l="1"/>
  <c r="D31" i="2"/>
  <c r="J18" i="4" l="1"/>
  <c r="H18" i="4"/>
  <c r="I17" i="4"/>
  <c r="I19" i="4" s="1"/>
  <c r="G17" i="4"/>
  <c r="G19" i="4" s="1"/>
  <c r="F17" i="4"/>
  <c r="F19" i="4" s="1"/>
  <c r="E17" i="4"/>
  <c r="E19" i="4" s="1"/>
  <c r="D17" i="4"/>
  <c r="D19" i="4" s="1"/>
  <c r="H16" i="4"/>
  <c r="J16" i="4" s="1"/>
  <c r="H15" i="4"/>
  <c r="J15" i="4" s="1"/>
  <c r="H14" i="4"/>
  <c r="I12" i="4"/>
  <c r="G12" i="4"/>
  <c r="F12" i="4"/>
  <c r="E12" i="4"/>
  <c r="D12" i="4"/>
  <c r="H11" i="4"/>
  <c r="J11" i="4" s="1"/>
  <c r="H9" i="4"/>
  <c r="J9" i="4" s="1"/>
  <c r="H8" i="4"/>
  <c r="J8" i="4" s="1"/>
  <c r="H7" i="4"/>
  <c r="J7" i="4" s="1"/>
  <c r="E58" i="3"/>
  <c r="D58" i="3"/>
  <c r="D45" i="3"/>
  <c r="E32" i="3"/>
  <c r="E38" i="3" s="1"/>
  <c r="D32" i="3"/>
  <c r="D38" i="3" s="1"/>
  <c r="E37" i="2"/>
  <c r="D37" i="2"/>
  <c r="E31" i="2"/>
  <c r="E27" i="2"/>
  <c r="D27" i="2"/>
  <c r="E9" i="2"/>
  <c r="E13" i="2" s="1"/>
  <c r="E20" i="2" s="1"/>
  <c r="E22" i="2" s="1"/>
  <c r="D9" i="2"/>
  <c r="D13" i="2" s="1"/>
  <c r="D20" i="2" s="1"/>
  <c r="D22" i="2" s="1"/>
  <c r="F67" i="1"/>
  <c r="E63" i="1"/>
  <c r="E54" i="1"/>
  <c r="E44" i="1"/>
  <c r="E46" i="1" s="1"/>
  <c r="E35" i="1"/>
  <c r="E24" i="1"/>
  <c r="E36" i="1" s="1"/>
  <c r="H10" i="4" l="1"/>
  <c r="H12" i="4" s="1"/>
  <c r="E60" i="3"/>
  <c r="E62" i="3" s="1"/>
  <c r="D60" i="3"/>
  <c r="D62" i="3" s="1"/>
  <c r="H19" i="4"/>
  <c r="J10" i="4"/>
  <c r="J12" i="4" s="1"/>
  <c r="J14" i="4"/>
  <c r="H17" i="4"/>
  <c r="J17" i="4" s="1"/>
  <c r="D32" i="2"/>
  <c r="D28" i="2"/>
  <c r="E32" i="2"/>
  <c r="E28" i="2"/>
  <c r="E64" i="1"/>
  <c r="E65" i="1" s="1"/>
  <c r="E67" i="1" s="1"/>
  <c r="J19" i="4" l="1"/>
  <c r="D54" i="1" l="1"/>
  <c r="D35" i="1"/>
  <c r="D63" i="1"/>
  <c r="D64" i="1" s="1"/>
  <c r="D44" i="1" l="1"/>
  <c r="D46" i="1" s="1"/>
  <c r="D65" i="1" s="1"/>
  <c r="D24" i="1" l="1"/>
  <c r="D36" i="1" l="1"/>
  <c r="D67" i="1" s="1"/>
</calcChain>
</file>

<file path=xl/sharedStrings.xml><?xml version="1.0" encoding="utf-8"?>
<sst xmlns="http://schemas.openxmlformats.org/spreadsheetml/2006/main" count="182" uniqueCount="156">
  <si>
    <t>Продовольственная контрактная корпорация</t>
  </si>
  <si>
    <t>Консолидированная финансовая отчетность</t>
  </si>
  <si>
    <t>Все суммы представлены в тысячах тенге, если не указано иное</t>
  </si>
  <si>
    <t xml:space="preserve">КОНСОЛИДИРОВАННЫЙ ОТЧЕТ О ФИНАНСОВОМ ПОЛОЖЕНИИ </t>
  </si>
  <si>
    <t>В тысячах тенге</t>
  </si>
  <si>
    <t>Прим.</t>
  </si>
  <si>
    <t>АКТИВЫ</t>
  </si>
  <si>
    <t>Долгосрочные активы</t>
  </si>
  <si>
    <t>Основные средства</t>
  </si>
  <si>
    <t>Гудвил</t>
  </si>
  <si>
    <t>Долгосрочные авансы выданные</t>
  </si>
  <si>
    <t>Актив по отложенному подоходному налогу</t>
  </si>
  <si>
    <t>Долгосрочная часть займов, предоставленные фермерам</t>
  </si>
  <si>
    <t>Долгосрочная часть займов, предоставленные связанной стороне</t>
  </si>
  <si>
    <t>Долгосрочная дебиторская задолженность</t>
  </si>
  <si>
    <t>Прочие долгосрочные финансовые активы</t>
  </si>
  <si>
    <t>Прочие долгосрочные активы</t>
  </si>
  <si>
    <t>Краткосрочные активы</t>
  </si>
  <si>
    <t>Товарно-материальные запасы</t>
  </si>
  <si>
    <t>Налог на добавленную стоимость и прочие налоги к возмещению</t>
  </si>
  <si>
    <t>Предоплата по подоходному налогу</t>
  </si>
  <si>
    <t xml:space="preserve">Дебиторская задолженность </t>
  </si>
  <si>
    <t xml:space="preserve">Краткосрочные авансы выданные </t>
  </si>
  <si>
    <t>Текущая часть займов, предоставленных фермерам</t>
  </si>
  <si>
    <t>Прочие краткосрочные финансовые активы</t>
  </si>
  <si>
    <t>Денежные средства и их эквиваленты</t>
  </si>
  <si>
    <t>Прочие краткосрочные активы</t>
  </si>
  <si>
    <t>ИТОГО АКТИВЫ</t>
  </si>
  <si>
    <r>
      <t>КАПИТАЛ И ОБЯЗАТЕЛЬСТВА</t>
    </r>
    <r>
      <rPr>
        <b/>
        <sz val="9"/>
        <color theme="1"/>
        <rFont val="Arial"/>
        <family val="2"/>
        <charset val="204"/>
      </rPr>
      <t xml:space="preserve"> </t>
    </r>
  </si>
  <si>
    <t>Капитал</t>
  </si>
  <si>
    <t>Уставный капитал</t>
  </si>
  <si>
    <t>Дополнительный оплаченный капитал</t>
  </si>
  <si>
    <t>Резерв от пересчета иностранной валюты</t>
  </si>
  <si>
    <t xml:space="preserve">Нераспределенная прибыль </t>
  </si>
  <si>
    <t>Капитал, приходящийся на акционеров материнской компании</t>
  </si>
  <si>
    <t>Неконтрольные доли участия</t>
  </si>
  <si>
    <t>Итого капитал</t>
  </si>
  <si>
    <t>Долгосрочные обязательства</t>
  </si>
  <si>
    <t>Долгосрочные займы полученные</t>
  </si>
  <si>
    <t>Обязательства по финансовой аренде</t>
  </si>
  <si>
    <t>Обязательства по отложенному налогу</t>
  </si>
  <si>
    <t>Долгосрочные авансы полученные</t>
  </si>
  <si>
    <t>Долгосрочная часть выпущенныех долговых ценных бумаг</t>
  </si>
  <si>
    <t>Краткосрочные обязательства</t>
  </si>
  <si>
    <t>Краткосрочная кредиторская задолженность</t>
  </si>
  <si>
    <t xml:space="preserve">Краткосрочные авансы полученные </t>
  </si>
  <si>
    <t>Краткосрочная часть обязательства по финансовой аренде</t>
  </si>
  <si>
    <t>Прочие налоги к уплате</t>
  </si>
  <si>
    <t>Задолженость по подоходному налогу</t>
  </si>
  <si>
    <t>Краткосрочные займы полученные</t>
  </si>
  <si>
    <t>Текущая часть выпущенных долговых ценных бумаг</t>
  </si>
  <si>
    <t>Итого обязательства</t>
  </si>
  <si>
    <t xml:space="preserve">ИТОГО КАПИТАЛ И ОБЯЗАТЕЛЬСТВА </t>
  </si>
  <si>
    <t>Балансовая стоимость одной простой акции, тенге</t>
  </si>
  <si>
    <t>Проверка</t>
  </si>
  <si>
    <t>КОНСОЛИДИРОВАННЫЙ ОТЧЕТ О СОВОКУПНОМ ДОХОДЕ</t>
  </si>
  <si>
    <t>Доходы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</si>
  <si>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</si>
  <si>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</si>
  <si>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</si>
  <si>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по реализации</t>
  </si>
  <si>
    <t>Убыток от обесценения основных средств</t>
  </si>
  <si>
    <t>Операционная прибыль</t>
  </si>
  <si>
    <t>Убыток от курсовой разницы, нетто</t>
  </si>
  <si>
    <t>Доходы от финансирования</t>
  </si>
  <si>
    <t>Доля в прибыли ассоциированной компании и совместного предприятия</t>
  </si>
  <si>
    <t>Затраты по финансированию</t>
  </si>
  <si>
    <t>Прочие доходы</t>
  </si>
  <si>
    <t>Прочие расходы</t>
  </si>
  <si>
    <t xml:space="preserve">Прибыль до налогообложения  </t>
  </si>
  <si>
    <t>Расходы по налогу на прибыль</t>
  </si>
  <si>
    <t xml:space="preserve">Прибыль за отчетный год </t>
  </si>
  <si>
    <t>Прибыль, приходящаяся на:</t>
  </si>
  <si>
    <t>Акционера материнской компании</t>
  </si>
  <si>
    <t>Прочий совокупный доход:</t>
  </si>
  <si>
    <t>Итого совокупный доход за отчетный год, за вычетом налогов</t>
  </si>
  <si>
    <t xml:space="preserve">Приходящийся на: </t>
  </si>
  <si>
    <t xml:space="preserve">Неконтрольные доли участия </t>
  </si>
  <si>
    <t>Прибыль на акцию</t>
  </si>
  <si>
    <t>КОНСОЛИДИРОВАННЫЙ ОТЧЕТ ОБ ИЗМЕНЕНИЯХ В КАПИТАЛЕ</t>
  </si>
  <si>
    <t>На 1 января 2013 г.</t>
  </si>
  <si>
    <t>Прочий совокупный доход за отчетный период (неаудировано)</t>
  </si>
  <si>
    <t>ОТЧЕТ О ДВИЖЕНИИ ДЕНЕЖНЫХ СРЕДСТВ</t>
  </si>
  <si>
    <t>закончившихся 30 сентября</t>
  </si>
  <si>
    <t>Прибыль/(убыток) до налогообложения</t>
  </si>
  <si>
    <t>Корректировки на:</t>
  </si>
  <si>
    <t>Износ основных средств</t>
  </si>
  <si>
    <t>Убыток от выбытия основных средств</t>
  </si>
  <si>
    <t>Обесценение основных средств</t>
  </si>
  <si>
    <t>Начисленные затраты по финансированию</t>
  </si>
  <si>
    <t>Начисленные доходы от финансирования</t>
  </si>
  <si>
    <t>Доля в чистой прибыли совместного предприятия</t>
  </si>
  <si>
    <t>Нереализованная отрицательная/(положительная) курсовая разница</t>
  </si>
  <si>
    <t>Изменения оборотных активов и краткосрочных обязательств:</t>
  </si>
  <si>
    <t>Изменение в товарно-материальных запасах</t>
  </si>
  <si>
    <t>Изменение в налоге на добавленную стоимость и прочих налогах к возмещению</t>
  </si>
  <si>
    <t>Изменение в авансах выданных</t>
  </si>
  <si>
    <t>Изменение в займах, предоставленных клиентам</t>
  </si>
  <si>
    <t>Изменение в прочих финансовых активах</t>
  </si>
  <si>
    <t>Изменение в дебиторской задолженности</t>
  </si>
  <si>
    <t>Изменение в налогах к уплате</t>
  </si>
  <si>
    <t>Изменение в кредиторской задолженности</t>
  </si>
  <si>
    <t>Изменение в авансах полученных</t>
  </si>
  <si>
    <t>Изменения в активах, классифицированные как предназначенные для продажи</t>
  </si>
  <si>
    <t>Поступление/(выбытие) денежных средств от операционной деятельности</t>
  </si>
  <si>
    <t>Уплаченный подоходный налог</t>
  </si>
  <si>
    <t>Возвращенный подоходный налог</t>
  </si>
  <si>
    <t>Уплаченные проценты по долговым ценным бумагам</t>
  </si>
  <si>
    <t xml:space="preserve">Уплаченные проценты по займам </t>
  </si>
  <si>
    <t>Проценты полученные по займам и прочим финансовым активам</t>
  </si>
  <si>
    <t>Чистое (выбытие)/поступление денежных средств от операционной деятельности</t>
  </si>
  <si>
    <t>Инвестиционная деятельность:</t>
  </si>
  <si>
    <t>Покупка основных средств</t>
  </si>
  <si>
    <t>Приобретение нематериальных активов</t>
  </si>
  <si>
    <t>Инвестиции в дочерние предприятия</t>
  </si>
  <si>
    <t>Чистые денежные средства, полученные от (использованные в) инвестиционной деятельности</t>
  </si>
  <si>
    <t>Финансовая деятельность:</t>
  </si>
  <si>
    <t>Поступление от выпуска акций</t>
  </si>
  <si>
    <t>Поступление государственных займов</t>
  </si>
  <si>
    <t>Погашение государственных займов</t>
  </si>
  <si>
    <t>Поступления по долговым ценным бумагам</t>
  </si>
  <si>
    <t>Погашение по долговым ценным бумагам</t>
  </si>
  <si>
    <t>Получение займов от коммерческих банков</t>
  </si>
  <si>
    <t>Погашение займов от коммерческих банков</t>
  </si>
  <si>
    <t>Получение займов от Акционера</t>
  </si>
  <si>
    <t>Погашение займов от Акционера</t>
  </si>
  <si>
    <t>Выплата дивидендов</t>
  </si>
  <si>
    <t>Чистые денежные средства, полученные от / (использованные в) финансовой деятельности</t>
  </si>
  <si>
    <t>Чистое увеличение в денежных средствах и их эквивалентах</t>
  </si>
  <si>
    <t>Денежные средства и их эквиваленты на начало отчётного периода</t>
  </si>
  <si>
    <t>Денежные средства и их эквиваленты на конец отчётного периода</t>
  </si>
  <si>
    <t>Инвестиции в соместные предприятия</t>
  </si>
  <si>
    <t>30 сентября 2014 (неаудировано)</t>
  </si>
  <si>
    <t>31 декабря 2013 (аудировано)</t>
  </si>
  <si>
    <t>2014 года (неаудировано)</t>
  </si>
  <si>
    <t>2013 года (неаудировано)</t>
  </si>
  <si>
    <t>За девять месяцев,              закончившихся 30 сентября</t>
  </si>
  <si>
    <t xml:space="preserve">Курсовые разницы при пересчете отчетности дочерних организаций  и совместных предприятий зараницей </t>
  </si>
  <si>
    <t>Чистый прочий совокупный доход, подлежащий переклассификации в составе прибыли или убытка в последующих периодах</t>
  </si>
  <si>
    <t>Базовая и разводненная, в отношении прибыли за отчетный период, приходящейся на держателей простых акций материнской компании</t>
  </si>
  <si>
    <t>За девять месяцев,</t>
  </si>
  <si>
    <t>Начисление/ (восстановление) резерва по безнадежной задолженности</t>
  </si>
  <si>
    <t>-</t>
  </si>
  <si>
    <t>Размещение банковских депозитов</t>
  </si>
  <si>
    <t>Погашение банковских депозитов</t>
  </si>
  <si>
    <t>Приходится на акционеров материнской компании</t>
  </si>
  <si>
    <t>Резерв по пересчету валют</t>
  </si>
  <si>
    <t>Итого</t>
  </si>
  <si>
    <t>Прибыль за отчетный период (неаудировано)</t>
  </si>
  <si>
    <t>Итого совокупный доход за отчетный период (неаудировано)</t>
  </si>
  <si>
    <t>Дивиденды (неаудировно)</t>
  </si>
  <si>
    <t>На 30 сентября 2013 года (неаудировано)</t>
  </si>
  <si>
    <t>На 1 января 2014 года</t>
  </si>
  <si>
    <t>Итого совокупный доход за период (неаудировано)</t>
  </si>
  <si>
    <t>Выпуск акций (неаудировно)</t>
  </si>
  <si>
    <t>На 30 сентября 2014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</si>
</sst>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6" formatCode="_(* #,##0.00_);_(* \(#,##0.00\);_(* &quot;-&quot;??_);_(@_)"/>
    <numFmt numFmtId="167" formatCode="_-* #,##0.00\ _?_._-;\-* #,##0.00\ _?_._-;_-* &quot;-&quot;??\ _?_._-;_-@_-"/>
    <numFmt numFmtId="168" formatCode="_-* #,##0\ &quot;р.&quot;_-;\-* #,##0\ &quot;р.&quot;_-;_-* &quot;-&quot;\ &quot;р.&quot;_-;_-@_-"/>
    <numFmt numFmtId="169" formatCode="000"/>
    <numFmt numFmtId="170" formatCode="0.000%"/>
    <numFmt numFmtId="171" formatCode="_(* #,##0.0_);_(* \(#,##0.00\);_(* &quot;-&quot;??_);_(@_)"/>
    <numFmt numFmtId="172" formatCode="General_)"/>
    <numFmt numFmtId="173" formatCode="0.000"/>
    <numFmt numFmtId="174" formatCode="#,##0.0_);\(#,##0.0\)"/>
    <numFmt numFmtId="175" formatCode="#,##0.000_);\(#,##0.000\)"/>
    <numFmt numFmtId="176" formatCode="&quot;р.&quot;#,\);\(&quot;р.&quot;#,##0\)"/>
    <numFmt numFmtId="177" formatCode="_ * #,##0.00_ ;_ * \-#,##0.00_ ;_ * &quot;-&quot;??_ ;_ @_ "/>
    <numFmt numFmtId="178" formatCode="_-* #,##0.00_-;\-* #,##0.00_-;_-* &quot;-&quot;??_-;_-@_-"/>
    <numFmt numFmtId="179" formatCode="_(* #,##0_);_(* \(#,##0\);_(* &quot;-&quot;_);_(@_)"/>
    <numFmt numFmtId="180" formatCode="* \(#,##0\);* #,##0_);&quot;-&quot;??_);@"/>
    <numFmt numFmtId="181" formatCode="_-* #,##0.0_р_._-;\-* #,##0.0_р_._-;_-* &quot;-&quot;?_р_._-;_-@_-"/>
    <numFmt numFmtId="182" formatCode="[$-409]d\-mmm;@"/>
    <numFmt numFmtId="183" formatCode="[$-409]d\-mmm\-yy;@"/>
    <numFmt numFmtId="184" formatCode="* #,##0_);* \(#,##0\);&quot;-&quot;??_);@"/>
    <numFmt numFmtId="185" formatCode="_-* #,##0.00[$€-1]_-;\-* #,##0.00[$€-1]_-;_-* &quot;-&quot;??[$€-1]_-"/>
    <numFmt numFmtId="186" formatCode="_-* #,##0.00[$€-1]_-;\-* #,##0.00[$€-1]_-;_-* \-??[$€-1]_-"/>
    <numFmt numFmtId="187" formatCode="#,##0_);\(#,##0\);&quot;- &quot;;&quot;  &quot;@"/>
    <numFmt numFmtId="188" formatCode="&quot;р.&quot;#,##0\ ;\-&quot;р.&quot;#,##0"/>
    <numFmt numFmtId="189" formatCode="&quot;р.&quot;#,##0.00\ ;\(&quot;р.&quot;#,##0.00\)"/>
    <numFmt numFmtId="190" formatCode="0.00000"/>
    <numFmt numFmtId="191" formatCode="0.00_)"/>
    <numFmt numFmtId="192" formatCode="#,##0.00&quot; $&quot;;[Red]\-#,##0.00&quot; $&quot;"/>
    <numFmt numFmtId="193" formatCode="_(* #,##0,_);_(* \(#,##0,\);_(* &quot;-&quot;_);_(@_)"/>
    <numFmt numFmtId="194" formatCode="_-* #,##0\ _d_._-;\-* #,##0\ _d_._-;_-* &quot;-&quot;\ _d_._-;_-@_-"/>
    <numFmt numFmtId="195" formatCode="_-* #,##0.00\ _d_._-;\-* #,##0.00\ _d_._-;_-* &quot;-&quot;??\ _d_._-;_-@_-"/>
    <numFmt numFmtId="196" formatCode="_-* #,##0\ _đ_._-;\-* #,##0\ _đ_._-;_-* &quot;-&quot;\ _đ_._-;_-@_-"/>
    <numFmt numFmtId="197" formatCode="_-* #,##0.00\ _đ_._-;\-* #,##0.00\ _đ_._-;_-* &quot;-&quot;??\ _đ_._-;_-@_-"/>
    <numFmt numFmtId="198" formatCode="_-* #,##0_d_._-;\-* #,##0_d_._-;_-* &quot;-&quot;_d_._-;_-@_-"/>
    <numFmt numFmtId="199" formatCode="_-* #,##0.00_d_._-;\-* #,##0.00_d_._-;_-* &quot;-&quot;??_d_._-;_-@_-"/>
    <numFmt numFmtId="200" formatCode="_-* #,##0.0000\ &quot;р.&quot;_-;\-* #,##0.0000\ &quot;р.&quot;_-;_-* &quot;-&quot;??\ &quot;р.&quot;_-;_-@_-"/>
    <numFmt numFmtId="201" formatCode="_-* #,##0.00000\ &quot;р.&quot;_-;\-* #,##0.00000\ &quot;р.&quot;_-;_-* &quot;-&quot;??\ &quot;р.&quot;_-;_-@_-"/>
    <numFmt numFmtId="202" formatCode="0%_);\(0%\)"/>
    <numFmt numFmtId="203" formatCode="\60\4\7\:"/>
    <numFmt numFmtId="204" formatCode="0.0%"/>
    <numFmt numFmtId="205" formatCode="\+0.0;\-0.0"/>
    <numFmt numFmtId="206" formatCode="\+0.0%;\-0.0%"/>
    <numFmt numFmtId="207" formatCode="&quot;р.&quot;#,##0"/>
    <numFmt numFmtId="208" formatCode="&quot;р.&quot;#,\);\(&quot;р.&quot;#,\)"/>
    <numFmt numFmtId="209" formatCode="&quot;р.&quot;#,;\(&quot;р.&quot;#,\)"/>
    <numFmt numFmtId="210" formatCode="_-* #,##0.00_р_._-;\-* #,##0.00_р_._-;_-* &quot;-&quot;?_р_._-;_-@_-"/>
    <numFmt numFmtId="211" formatCode="_-* #,##0.00_р_._-;\-* #,##0.00_р_._-;_-* &quot;-&quot;_р_._-;_-@_-"/>
    <numFmt numFmtId="212" formatCode="_-* #,##0.00\ _р_._-;\-* #,##0.00\ _р_._-;_-* &quot;-&quot;??\ _р_._-;_-@_-"/>
    <numFmt numFmtId="213" formatCode="&quot;£&quot;#,##0;\-&quot;£&quot;#,##0"/>
    <numFmt numFmtId="214" formatCode="_-* #,##0.00_р_._-;\-* #,##0.00_р_._-;_-* \-??_р_._-;_-@_-"/>
    <numFmt numFmtId="215" formatCode="#,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color indexed="8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Times New Roman"/>
      <family val="2"/>
      <charset val="204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9"/>
      <name val="Arial CYR"/>
      <charset val="204"/>
    </font>
    <font>
      <sz val="14"/>
      <color indexed="17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7">
    <xf numFmtId="0" fontId="0" fillId="0" borderId="0"/>
    <xf numFmtId="0" fontId="3" fillId="0" borderId="0"/>
    <xf numFmtId="0" fontId="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8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6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5" fillId="0" borderId="0">
      <alignment vertical="top"/>
    </xf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5" fillId="0" borderId="0">
      <alignment vertical="top"/>
    </xf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6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8" fillId="0" borderId="0">
      <protection locked="0"/>
    </xf>
    <xf numFmtId="0" fontId="28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8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8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8" fillId="0" borderId="0">
      <protection locked="0"/>
    </xf>
    <xf numFmtId="0" fontId="28" fillId="0" borderId="9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2" fillId="0" borderId="0"/>
    <xf numFmtId="0" fontId="29" fillId="0" borderId="9">
      <protection locked="0"/>
    </xf>
    <xf numFmtId="0" fontId="29" fillId="0" borderId="9">
      <protection locked="0"/>
    </xf>
    <xf numFmtId="0" fontId="28" fillId="0" borderId="9">
      <protection locked="0"/>
    </xf>
    <xf numFmtId="0" fontId="28" fillId="0" borderId="0">
      <protection locked="0"/>
    </xf>
    <xf numFmtId="0" fontId="28" fillId="0" borderId="9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  <xf numFmtId="168" fontId="34" fillId="0" borderId="0">
      <alignment horizontal="center"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5" fontId="38" fillId="0" borderId="1" applyAlignment="0" applyProtection="0"/>
    <xf numFmtId="5" fontId="38" fillId="0" borderId="1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3" fontId="39" fillId="0" borderId="0" applyFill="0" applyBorder="0" applyAlignment="0"/>
    <xf numFmtId="174" fontId="40" fillId="0" borderId="0" applyFill="0" applyBorder="0" applyAlignment="0"/>
    <xf numFmtId="174" fontId="40" fillId="0" borderId="0" applyFill="0" applyBorder="0" applyAlignment="0"/>
    <xf numFmtId="174" fontId="41" fillId="0" borderId="0" applyFill="0" applyBorder="0" applyAlignment="0"/>
    <xf numFmtId="175" fontId="40" fillId="0" borderId="0" applyFill="0" applyBorder="0" applyAlignment="0"/>
    <xf numFmtId="175" fontId="40" fillId="0" borderId="0" applyFill="0" applyBorder="0" applyAlignment="0"/>
    <xf numFmtId="175" fontId="41" fillId="0" borderId="0" applyFill="0" applyBorder="0" applyAlignment="0"/>
    <xf numFmtId="171" fontId="39" fillId="0" borderId="0" applyFill="0" applyBorder="0" applyAlignment="0"/>
    <xf numFmtId="176" fontId="40" fillId="0" borderId="0" applyFill="0" applyBorder="0" applyAlignment="0"/>
    <xf numFmtId="176" fontId="40" fillId="0" borderId="0" applyFill="0" applyBorder="0" applyAlignment="0"/>
    <xf numFmtId="176" fontId="41" fillId="0" borderId="0" applyFill="0" applyBorder="0" applyAlignment="0"/>
    <xf numFmtId="172" fontId="39" fillId="0" borderId="0" applyFill="0" applyBorder="0" applyAlignment="0"/>
    <xf numFmtId="0" fontId="42" fillId="0" borderId="10">
      <alignment horizontal="center"/>
    </xf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21" fillId="17" borderId="0" applyFont="0" applyFill="0" applyBorder="0" applyAlignment="0" applyProtection="0"/>
    <xf numFmtId="180" fontId="50" fillId="0" borderId="0" applyFill="0" applyBorder="0" applyProtection="0"/>
    <xf numFmtId="180" fontId="50" fillId="0" borderId="1" applyFill="0" applyProtection="0"/>
    <xf numFmtId="180" fontId="50" fillId="0" borderId="9" applyFill="0" applyProtection="0"/>
    <xf numFmtId="172" fontId="39" fillId="0" borderId="0" applyFont="0" applyFill="0" applyBorder="0" applyAlignment="0" applyProtection="0"/>
    <xf numFmtId="181" fontId="34" fillId="17" borderId="0" applyFont="0" applyFill="0" applyBorder="0" applyAlignment="0" applyProtection="0"/>
    <xf numFmtId="0" fontId="21" fillId="17" borderId="0" applyFont="0" applyFill="0" applyBorder="0" applyAlignment="0" applyProtection="0"/>
    <xf numFmtId="14" fontId="51" fillId="0" borderId="0" applyFill="0" applyBorder="0" applyAlignment="0"/>
    <xf numFmtId="182" fontId="21" fillId="18" borderId="0" applyFont="0" applyFill="0" applyBorder="0" applyAlignment="0" applyProtection="0"/>
    <xf numFmtId="183" fontId="21" fillId="18" borderId="0" applyFont="0" applyFill="0" applyBorder="0" applyAlignment="0" applyProtection="0"/>
    <xf numFmtId="184" fontId="50" fillId="0" borderId="0" applyFill="0" applyBorder="0" applyProtection="0"/>
    <xf numFmtId="184" fontId="50" fillId="0" borderId="1" applyFill="0" applyProtection="0"/>
    <xf numFmtId="184" fontId="50" fillId="0" borderId="9" applyFill="0" applyProtection="0"/>
    <xf numFmtId="38" fontId="52" fillId="0" borderId="1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40" fillId="0" borderId="0" applyFill="0" applyBorder="0" applyAlignment="0"/>
    <xf numFmtId="176" fontId="40" fillId="0" borderId="0" applyFill="0" applyBorder="0" applyAlignment="0"/>
    <xf numFmtId="176" fontId="41" fillId="0" borderId="0" applyFill="0" applyBorder="0" applyAlignment="0"/>
    <xf numFmtId="172" fontId="39" fillId="0" borderId="0" applyFill="0" applyBorder="0" applyAlignment="0"/>
    <xf numFmtId="0" fontId="8" fillId="0" borderId="0" applyFont="0" applyFill="0" applyBorder="0" applyAlignment="0" applyProtection="0">
      <alignment horizontal="left"/>
    </xf>
    <xf numFmtId="185" fontId="8" fillId="0" borderId="0" applyFont="0" applyFill="0" applyBorder="0" applyAlignment="0" applyProtection="0">
      <alignment horizontal="left" indent="1"/>
    </xf>
    <xf numFmtId="0" fontId="8" fillId="0" borderId="0" applyFont="0" applyFill="0" applyBorder="0" applyAlignment="0" applyProtection="0">
      <alignment horizontal="left"/>
    </xf>
    <xf numFmtId="186" fontId="24" fillId="0" borderId="0" applyFill="0" applyBorder="0" applyAlignment="0" applyProtection="0"/>
    <xf numFmtId="0" fontId="54" fillId="0" borderId="0">
      <alignment horizontal="center" wrapText="1"/>
    </xf>
    <xf numFmtId="0" fontId="39" fillId="0" borderId="0" applyFill="0" applyBorder="0">
      <alignment horizontal="left" vertical="top"/>
    </xf>
    <xf numFmtId="2" fontId="21" fillId="17" borderId="0" applyFont="0" applyFill="0" applyBorder="0" applyAlignment="0" applyProtection="0"/>
    <xf numFmtId="187" fontId="55" fillId="0" borderId="0" applyNumberFormat="0" applyFill="0" applyBorder="0" applyAlignment="0" applyProtection="0"/>
    <xf numFmtId="38" fontId="56" fillId="19" borderId="0" applyNumberFormat="0" applyBorder="0" applyAlignment="0" applyProtection="0"/>
    <xf numFmtId="0" fontId="57" fillId="0" borderId="5" applyNumberFormat="0" applyAlignment="0" applyProtection="0">
      <alignment horizontal="left" vertical="center"/>
    </xf>
    <xf numFmtId="0" fontId="57" fillId="0" borderId="3">
      <alignment horizontal="left" vertical="center"/>
    </xf>
    <xf numFmtId="14" fontId="58" fillId="20" borderId="6">
      <alignment horizontal="center" vertical="center" wrapText="1"/>
    </xf>
    <xf numFmtId="0" fontId="52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10" fontId="56" fillId="21" borderId="12" applyNumberFormat="0" applyBorder="0" applyAlignment="0" applyProtection="0"/>
    <xf numFmtId="40" fontId="59" fillId="0" borderId="0">
      <protection locked="0"/>
    </xf>
    <xf numFmtId="1" fontId="60" fillId="0" borderId="0">
      <alignment horizontal="center"/>
      <protection locked="0"/>
    </xf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>
      <alignment vertical="center"/>
    </xf>
    <xf numFmtId="178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66" fillId="0" borderId="0" applyProtection="0">
      <alignment vertical="center"/>
      <protection locked="0"/>
    </xf>
    <xf numFmtId="0" fontId="66" fillId="0" borderId="0" applyNumberFormat="0" applyProtection="0">
      <alignment vertical="top"/>
      <protection locked="0"/>
    </xf>
    <xf numFmtId="0" fontId="67" fillId="0" borderId="13" applyAlignment="0"/>
    <xf numFmtId="38" fontId="68" fillId="0" borderId="0"/>
    <xf numFmtId="38" fontId="69" fillId="0" borderId="0"/>
    <xf numFmtId="38" fontId="70" fillId="0" borderId="0"/>
    <xf numFmtId="38" fontId="71" fillId="0" borderId="0"/>
    <xf numFmtId="0" fontId="72" fillId="0" borderId="0"/>
    <xf numFmtId="0" fontId="72" fillId="0" borderId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40" fillId="0" borderId="0" applyFill="0" applyBorder="0" applyAlignment="0"/>
    <xf numFmtId="176" fontId="40" fillId="0" borderId="0" applyFill="0" applyBorder="0" applyAlignment="0"/>
    <xf numFmtId="176" fontId="41" fillId="0" borderId="0" applyFill="0" applyBorder="0" applyAlignment="0"/>
    <xf numFmtId="172" fontId="39" fillId="0" borderId="0" applyFill="0" applyBorder="0" applyAlignment="0"/>
    <xf numFmtId="0" fontId="73" fillId="0" borderId="0">
      <protection locked="0"/>
    </xf>
    <xf numFmtId="191" fontId="74" fillId="0" borderId="0"/>
    <xf numFmtId="191" fontId="74" fillId="0" borderId="0"/>
    <xf numFmtId="192" fontId="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75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21" fillId="0" borderId="0"/>
    <xf numFmtId="0" fontId="75" fillId="0" borderId="0">
      <alignment horizontal="left"/>
    </xf>
    <xf numFmtId="0" fontId="44" fillId="0" borderId="0"/>
    <xf numFmtId="0" fontId="44" fillId="0" borderId="0"/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75" fillId="0" borderId="0">
      <alignment horizontal="left"/>
    </xf>
    <xf numFmtId="0" fontId="75" fillId="0" borderId="0">
      <alignment horizontal="left"/>
    </xf>
    <xf numFmtId="0" fontId="21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75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3" fillId="0" borderId="0"/>
    <xf numFmtId="0" fontId="44" fillId="0" borderId="0"/>
    <xf numFmtId="0" fontId="75" fillId="0" borderId="0">
      <alignment horizontal="left"/>
    </xf>
    <xf numFmtId="0" fontId="75" fillId="0" borderId="0">
      <alignment horizontal="left"/>
    </xf>
    <xf numFmtId="0" fontId="75" fillId="0" borderId="0">
      <alignment horizontal="left"/>
    </xf>
    <xf numFmtId="0" fontId="3" fillId="0" borderId="0"/>
    <xf numFmtId="0" fontId="44" fillId="0" borderId="0"/>
    <xf numFmtId="0" fontId="3" fillId="0" borderId="0"/>
    <xf numFmtId="0" fontId="75" fillId="0" borderId="0">
      <alignment horizontal="left"/>
    </xf>
    <xf numFmtId="0" fontId="44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75" fillId="0" borderId="0">
      <alignment horizontal="left"/>
    </xf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6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21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75" fillId="0" borderId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4" fillId="0" borderId="0"/>
    <xf numFmtId="0" fontId="21" fillId="0" borderId="0"/>
    <xf numFmtId="0" fontId="76" fillId="0" borderId="0"/>
    <xf numFmtId="0" fontId="23" fillId="0" borderId="0"/>
    <xf numFmtId="193" fontId="21" fillId="18" borderId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75" fillId="17" borderId="0" applyFill="0" applyBorder="0" applyProtection="0">
      <alignment horizontal="center"/>
    </xf>
    <xf numFmtId="0" fontId="77" fillId="0" borderId="0"/>
    <xf numFmtId="0" fontId="78" fillId="18" borderId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203" fontId="39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9" fontId="45" fillId="0" borderId="0" applyFont="0" applyFill="0" applyBorder="0" applyAlignment="0" applyProtection="0"/>
    <xf numFmtId="204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204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205" fontId="23" fillId="0" borderId="0"/>
    <xf numFmtId="206" fontId="23" fillId="0" borderId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40" fillId="0" borderId="0" applyFill="0" applyBorder="0" applyAlignment="0"/>
    <xf numFmtId="176" fontId="40" fillId="0" borderId="0" applyFill="0" applyBorder="0" applyAlignment="0"/>
    <xf numFmtId="176" fontId="41" fillId="0" borderId="0" applyFill="0" applyBorder="0" applyAlignment="0"/>
    <xf numFmtId="172" fontId="39" fillId="0" borderId="0" applyFill="0" applyBorder="0" applyAlignment="0"/>
    <xf numFmtId="0" fontId="79" fillId="0" borderId="0" applyNumberFormat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38" fillId="0" borderId="6">
      <alignment horizontal="center"/>
    </xf>
    <xf numFmtId="0" fontId="77" fillId="0" borderId="0"/>
    <xf numFmtId="0" fontId="80" fillId="0" borderId="0" applyProtection="0"/>
    <xf numFmtId="0" fontId="81" fillId="0" borderId="0" applyNumberFormat="0" applyFont="0" applyFill="0" applyBorder="0" applyAlignment="0" applyProtection="0">
      <protection locked="0"/>
    </xf>
    <xf numFmtId="3" fontId="24" fillId="0" borderId="0" applyFont="0" applyFill="0" applyBorder="0" applyAlignment="0"/>
    <xf numFmtId="4" fontId="51" fillId="22" borderId="14" applyNumberFormat="0" applyProtection="0">
      <alignment vertical="center"/>
    </xf>
    <xf numFmtId="4" fontId="82" fillId="22" borderId="14" applyNumberFormat="0" applyProtection="0">
      <alignment vertical="center"/>
    </xf>
    <xf numFmtId="4" fontId="51" fillId="22" borderId="14" applyNumberFormat="0" applyProtection="0">
      <alignment horizontal="left" vertical="center" indent="1"/>
    </xf>
    <xf numFmtId="4" fontId="51" fillId="22" borderId="14" applyNumberFormat="0" applyProtection="0">
      <alignment horizontal="left" vertical="center" indent="1"/>
    </xf>
    <xf numFmtId="0" fontId="21" fillId="23" borderId="14" applyNumberFormat="0" applyProtection="0">
      <alignment horizontal="left" vertical="center" indent="1"/>
    </xf>
    <xf numFmtId="4" fontId="51" fillId="24" borderId="14" applyNumberFormat="0" applyProtection="0">
      <alignment horizontal="right" vertical="center"/>
    </xf>
    <xf numFmtId="4" fontId="51" fillId="25" borderId="14" applyNumberFormat="0" applyProtection="0">
      <alignment horizontal="right" vertical="center"/>
    </xf>
    <xf numFmtId="4" fontId="51" fillId="26" borderId="14" applyNumberFormat="0" applyProtection="0">
      <alignment horizontal="right" vertical="center"/>
    </xf>
    <xf numFmtId="4" fontId="51" fillId="27" borderId="14" applyNumberFormat="0" applyProtection="0">
      <alignment horizontal="right" vertical="center"/>
    </xf>
    <xf numFmtId="4" fontId="51" fillId="28" borderId="14" applyNumberFormat="0" applyProtection="0">
      <alignment horizontal="right" vertical="center"/>
    </xf>
    <xf numFmtId="4" fontId="51" fillId="29" borderId="14" applyNumberFormat="0" applyProtection="0">
      <alignment horizontal="right" vertical="center"/>
    </xf>
    <xf numFmtId="4" fontId="51" fillId="30" borderId="14" applyNumberFormat="0" applyProtection="0">
      <alignment horizontal="right" vertical="center"/>
    </xf>
    <xf numFmtId="4" fontId="51" fillId="31" borderId="14" applyNumberFormat="0" applyProtection="0">
      <alignment horizontal="right" vertical="center"/>
    </xf>
    <xf numFmtId="4" fontId="51" fillId="32" borderId="14" applyNumberFormat="0" applyProtection="0">
      <alignment horizontal="right" vertical="center"/>
    </xf>
    <xf numFmtId="4" fontId="83" fillId="33" borderId="14" applyNumberFormat="0" applyProtection="0">
      <alignment horizontal="left" vertical="center" indent="1"/>
    </xf>
    <xf numFmtId="4" fontId="51" fillId="34" borderId="15" applyNumberFormat="0" applyProtection="0">
      <alignment horizontal="left" vertical="center" indent="1"/>
    </xf>
    <xf numFmtId="4" fontId="84" fillId="35" borderId="0" applyNumberFormat="0" applyProtection="0">
      <alignment horizontal="left" vertical="center" indent="1"/>
    </xf>
    <xf numFmtId="0" fontId="21" fillId="23" borderId="14" applyNumberFormat="0" applyProtection="0">
      <alignment horizontal="left" vertical="center" indent="1"/>
    </xf>
    <xf numFmtId="4" fontId="25" fillId="34" borderId="14" applyNumberFormat="0" applyProtection="0">
      <alignment horizontal="left" vertical="center" indent="1"/>
    </xf>
    <xf numFmtId="4" fontId="25" fillId="36" borderId="14" applyNumberFormat="0" applyProtection="0">
      <alignment horizontal="left" vertical="center" indent="1"/>
    </xf>
    <xf numFmtId="0" fontId="21" fillId="36" borderId="14" applyNumberFormat="0" applyProtection="0">
      <alignment horizontal="left" vertical="center" indent="1"/>
    </xf>
    <xf numFmtId="0" fontId="21" fillId="36" borderId="14" applyNumberFormat="0" applyProtection="0">
      <alignment horizontal="left" vertical="center" indent="1"/>
    </xf>
    <xf numFmtId="0" fontId="21" fillId="37" borderId="14" applyNumberFormat="0" applyProtection="0">
      <alignment horizontal="left" vertical="center" indent="1"/>
    </xf>
    <xf numFmtId="0" fontId="21" fillId="37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3" borderId="14" applyNumberFormat="0" applyProtection="0">
      <alignment horizontal="left" vertical="center" indent="1"/>
    </xf>
    <xf numFmtId="0" fontId="21" fillId="23" borderId="14" applyNumberFormat="0" applyProtection="0">
      <alignment horizontal="left" vertical="center" indent="1"/>
    </xf>
    <xf numFmtId="4" fontId="51" fillId="21" borderId="14" applyNumberFormat="0" applyProtection="0">
      <alignment vertical="center"/>
    </xf>
    <xf numFmtId="4" fontId="82" fillId="21" borderId="14" applyNumberFormat="0" applyProtection="0">
      <alignment vertical="center"/>
    </xf>
    <xf numFmtId="4" fontId="51" fillId="21" borderId="14" applyNumberFormat="0" applyProtection="0">
      <alignment horizontal="left" vertical="center" indent="1"/>
    </xf>
    <xf numFmtId="4" fontId="51" fillId="21" borderId="14" applyNumberFormat="0" applyProtection="0">
      <alignment horizontal="left" vertical="center" indent="1"/>
    </xf>
    <xf numFmtId="4" fontId="51" fillId="34" borderId="14" applyNumberFormat="0" applyProtection="0">
      <alignment horizontal="right" vertical="center"/>
    </xf>
    <xf numFmtId="4" fontId="82" fillId="34" borderId="14" applyNumberFormat="0" applyProtection="0">
      <alignment horizontal="right" vertical="center"/>
    </xf>
    <xf numFmtId="0" fontId="21" fillId="23" borderId="14" applyNumberFormat="0" applyProtection="0">
      <alignment horizontal="left" vertical="center" indent="1"/>
    </xf>
    <xf numFmtId="0" fontId="21" fillId="23" borderId="14" applyNumberFormat="0" applyProtection="0">
      <alignment horizontal="left" vertical="center" indent="1"/>
    </xf>
    <xf numFmtId="0" fontId="85" fillId="0" borderId="0"/>
    <xf numFmtId="4" fontId="86" fillId="34" borderId="14" applyNumberFormat="0" applyProtection="0">
      <alignment horizontal="right" vertical="center"/>
    </xf>
    <xf numFmtId="207" fontId="87" fillId="0" borderId="12">
      <alignment horizontal="left" vertical="center"/>
      <protection locked="0"/>
    </xf>
    <xf numFmtId="0" fontId="21" fillId="0" borderId="0"/>
    <xf numFmtId="0" fontId="5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6" fillId="0" borderId="0"/>
    <xf numFmtId="0" fontId="23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49" fontId="51" fillId="0" borderId="0" applyFill="0" applyBorder="0" applyAlignment="0"/>
    <xf numFmtId="208" fontId="40" fillId="0" borderId="0" applyFill="0" applyBorder="0" applyAlignment="0"/>
    <xf numFmtId="208" fontId="40" fillId="0" borderId="0" applyFill="0" applyBorder="0" applyAlignment="0"/>
    <xf numFmtId="208" fontId="41" fillId="0" borderId="0" applyFill="0" applyBorder="0" applyAlignment="0"/>
    <xf numFmtId="209" fontId="40" fillId="0" borderId="0" applyFill="0" applyBorder="0" applyAlignment="0"/>
    <xf numFmtId="209" fontId="40" fillId="0" borderId="0" applyFill="0" applyBorder="0" applyAlignment="0"/>
    <xf numFmtId="209" fontId="41" fillId="0" borderId="0" applyFill="0" applyBorder="0" applyAlignment="0"/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>
      <alignment horizontal="center" vertical="top"/>
    </xf>
    <xf numFmtId="0" fontId="89" fillId="0" borderId="0"/>
    <xf numFmtId="210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89" fillId="0" borderId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41" borderId="0" applyNumberFormat="0" applyBorder="0" applyAlignment="0" applyProtection="0"/>
    <xf numFmtId="172" fontId="24" fillId="0" borderId="16">
      <protection locked="0"/>
    </xf>
    <xf numFmtId="0" fontId="90" fillId="8" borderId="17" applyNumberFormat="0" applyAlignment="0" applyProtection="0"/>
    <xf numFmtId="0" fontId="91" fillId="42" borderId="14" applyNumberFormat="0" applyAlignment="0" applyProtection="0"/>
    <xf numFmtId="0" fontId="92" fillId="42" borderId="17" applyNumberFormat="0" applyAlignment="0" applyProtection="0"/>
    <xf numFmtId="0" fontId="93" fillId="19" borderId="18"/>
    <xf numFmtId="14" fontId="24" fillId="0" borderId="0">
      <alignment horizontal="right"/>
    </xf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0" applyNumberFormat="0" applyFill="0" applyBorder="0" applyAlignment="0" applyProtection="0"/>
    <xf numFmtId="172" fontId="97" fillId="20" borderId="16"/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21" fillId="0" borderId="12">
      <alignment horizontal="right"/>
    </xf>
    <xf numFmtId="0" fontId="98" fillId="0" borderId="2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43" borderId="23" applyNumberFormat="0" applyAlignment="0" applyProtection="0"/>
    <xf numFmtId="0" fontId="34" fillId="0" borderId="0">
      <alignment vertical="center"/>
    </xf>
    <xf numFmtId="3" fontId="8" fillId="0" borderId="0"/>
    <xf numFmtId="0" fontId="21" fillId="0" borderId="12"/>
    <xf numFmtId="0" fontId="21" fillId="0" borderId="12"/>
    <xf numFmtId="0" fontId="21" fillId="0" borderId="12"/>
    <xf numFmtId="0" fontId="21" fillId="0" borderId="12"/>
    <xf numFmtId="0" fontId="100" fillId="0" borderId="0" applyNumberFormat="0" applyFill="0" applyBorder="0" applyAlignment="0" applyProtection="0"/>
    <xf numFmtId="0" fontId="21" fillId="0" borderId="12"/>
    <xf numFmtId="0" fontId="21" fillId="0" borderId="12"/>
    <xf numFmtId="0" fontId="21" fillId="0" borderId="12"/>
    <xf numFmtId="0" fontId="21" fillId="0" borderId="12"/>
    <xf numFmtId="0" fontId="21" fillId="0" borderId="12"/>
    <xf numFmtId="0" fontId="21" fillId="0" borderId="12"/>
    <xf numFmtId="0" fontId="21" fillId="0" borderId="12"/>
    <xf numFmtId="0" fontId="101" fillId="4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0" fontId="8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>
      <alignment horizontal="left"/>
    </xf>
    <xf numFmtId="0" fontId="21" fillId="0" borderId="0"/>
    <xf numFmtId="0" fontId="102" fillId="0" borderId="0"/>
    <xf numFmtId="0" fontId="43" fillId="0" borderId="0"/>
    <xf numFmtId="0" fontId="43" fillId="0" borderId="0"/>
    <xf numFmtId="0" fontId="43" fillId="0" borderId="0"/>
    <xf numFmtId="0" fontId="10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4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25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21" fillId="0" borderId="0"/>
    <xf numFmtId="0" fontId="24" fillId="0" borderId="0"/>
    <xf numFmtId="0" fontId="24" fillId="0" borderId="0"/>
    <xf numFmtId="0" fontId="75" fillId="0" borderId="0"/>
    <xf numFmtId="0" fontId="8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24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103" fillId="0" borderId="0"/>
    <xf numFmtId="0" fontId="10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104" fillId="0" borderId="0"/>
    <xf numFmtId="0" fontId="105" fillId="4" borderId="0" applyNumberFormat="0" applyBorder="0" applyAlignment="0" applyProtection="0"/>
    <xf numFmtId="0" fontId="106" fillId="0" borderId="0" applyNumberFormat="0" applyFill="0" applyBorder="0" applyAlignment="0" applyProtection="0"/>
    <xf numFmtId="0" fontId="24" fillId="45" borderId="24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107" fillId="0" borderId="25" applyNumberFormat="0" applyFill="0" applyAlignment="0" applyProtection="0"/>
    <xf numFmtId="0" fontId="22" fillId="0" borderId="0"/>
    <xf numFmtId="0" fontId="24" fillId="0" borderId="0"/>
    <xf numFmtId="0" fontId="22" fillId="0" borderId="0"/>
    <xf numFmtId="0" fontId="44" fillId="0" borderId="0"/>
    <xf numFmtId="0" fontId="24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18" borderId="12" applyNumberFormat="0" applyAlignment="0">
      <alignment horizontal="left"/>
    </xf>
    <xf numFmtId="0" fontId="8" fillId="18" borderId="12" applyNumberFormat="0" applyAlignment="0">
      <alignment horizontal="left"/>
    </xf>
    <xf numFmtId="0" fontId="10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" fontId="109" fillId="0" borderId="26" applyFont="0" applyBorder="0">
      <alignment horizontal="right"/>
      <protection locked="0"/>
    </xf>
    <xf numFmtId="212" fontId="102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21" fillId="0" borderId="0" applyFont="0" applyFill="0" applyBorder="0" applyAlignment="0" applyProtection="0"/>
    <xf numFmtId="213" fontId="51" fillId="0" borderId="0" applyFont="0" applyFill="0" applyBorder="0" applyAlignment="0" applyProtection="0"/>
    <xf numFmtId="43" fontId="46" fillId="0" borderId="0" applyFont="0" applyFill="0" applyBorder="0" applyAlignment="0" applyProtection="0"/>
    <xf numFmtId="214" fontId="24" fillId="0" borderId="0" applyFill="0" applyBorder="0" applyAlignment="0" applyProtection="0"/>
    <xf numFmtId="213" fontId="51" fillId="0" borderId="0" applyFont="0" applyFill="0" applyBorder="0" applyAlignment="0" applyProtection="0"/>
    <xf numFmtId="214" fontId="24" fillId="0" borderId="0" applyFill="0" applyBorder="0" applyAlignment="0" applyProtection="0"/>
    <xf numFmtId="43" fontId="8" fillId="0" borderId="0" applyFont="0" applyFill="0" applyBorder="0" applyAlignment="0" applyProtection="0"/>
    <xf numFmtId="214" fontId="24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215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14" fontId="24" fillId="0" borderId="0" applyFill="0" applyBorder="0" applyAlignment="0" applyProtection="0"/>
    <xf numFmtId="43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4" fontId="24" fillId="0" borderId="0" applyFill="0" applyBorder="0" applyAlignment="0" applyProtection="0"/>
    <xf numFmtId="214" fontId="24" fillId="0" borderId="0" applyFill="0" applyBorder="0" applyAlignment="0" applyProtection="0"/>
    <xf numFmtId="177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4" fontId="24" fillId="0" borderId="0" applyFill="0" applyBorder="0" applyAlignment="0" applyProtection="0"/>
    <xf numFmtId="213" fontId="5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10" fillId="5" borderId="0" applyNumberFormat="0" applyBorder="0" applyAlignment="0" applyProtection="0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" fontId="21" fillId="0" borderId="12"/>
    <xf numFmtId="44" fontId="29" fillId="0" borderId="0">
      <protection locked="0"/>
    </xf>
    <xf numFmtId="44" fontId="29" fillId="0" borderId="0">
      <protection locked="0"/>
    </xf>
    <xf numFmtId="44" fontId="28" fillId="0" borderId="0">
      <protection locked="0"/>
    </xf>
    <xf numFmtId="0" fontId="24" fillId="0" borderId="0"/>
  </cellStyleXfs>
  <cellXfs count="167">
    <xf numFmtId="0" fontId="0" fillId="0" borderId="0" xfId="0"/>
    <xf numFmtId="0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/>
    <xf numFmtId="0" fontId="6" fillId="2" borderId="0" xfId="1" applyFont="1" applyFill="1"/>
    <xf numFmtId="0" fontId="7" fillId="2" borderId="0" xfId="0" applyNumberFormat="1" applyFont="1" applyFill="1" applyAlignment="1">
      <alignment horizontal="left"/>
    </xf>
    <xf numFmtId="15" fontId="6" fillId="2" borderId="0" xfId="2" applyNumberFormat="1" applyFont="1" applyFill="1" applyAlignment="1">
      <alignment horizontal="left"/>
    </xf>
    <xf numFmtId="0" fontId="9" fillId="2" borderId="0" xfId="0" applyFont="1" applyFill="1"/>
    <xf numFmtId="0" fontId="7" fillId="2" borderId="0" xfId="0" applyNumberFormat="1" applyFont="1" applyFill="1" applyAlignment="1">
      <alignment horizontal="centerContinuous"/>
    </xf>
    <xf numFmtId="0" fontId="10" fillId="2" borderId="0" xfId="0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 wrapText="1"/>
    </xf>
    <xf numFmtId="0" fontId="4" fillId="2" borderId="0" xfId="0" quotePrefix="1" applyNumberFormat="1" applyFont="1" applyFill="1" applyAlignment="1">
      <alignment horizontal="center" wrapText="1"/>
    </xf>
    <xf numFmtId="0" fontId="11" fillId="2" borderId="0" xfId="0" applyFont="1" applyFill="1" applyBorder="1" applyAlignment="1"/>
    <xf numFmtId="0" fontId="10" fillId="2" borderId="0" xfId="0" applyFont="1" applyFill="1" applyAlignment="1">
      <alignment horizontal="center" wrapText="1"/>
    </xf>
    <xf numFmtId="0" fontId="10" fillId="2" borderId="0" xfId="0" quotePrefix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wrapText="1"/>
    </xf>
    <xf numFmtId="0" fontId="5" fillId="0" borderId="0" xfId="0" quotePrefix="1" applyFont="1" applyBorder="1" applyAlignment="1">
      <alignment horizontal="left" indent="1"/>
    </xf>
    <xf numFmtId="164" fontId="5" fillId="2" borderId="0" xfId="0" applyNumberFormat="1" applyFont="1" applyFill="1"/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wrapText="1"/>
    </xf>
    <xf numFmtId="164" fontId="10" fillId="2" borderId="0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/>
    <xf numFmtId="0" fontId="10" fillId="2" borderId="4" xfId="0" applyFont="1" applyFill="1" applyBorder="1" applyAlignment="1">
      <alignment wrapText="1"/>
    </xf>
    <xf numFmtId="164" fontId="10" fillId="2" borderId="4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0" fontId="5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wrapText="1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164" fontId="10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wrapText="1"/>
    </xf>
    <xf numFmtId="4" fontId="10" fillId="2" borderId="4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vertical="top"/>
    </xf>
    <xf numFmtId="0" fontId="10" fillId="2" borderId="0" xfId="0" applyFont="1" applyFill="1" applyAlignment="1"/>
    <xf numFmtId="164" fontId="5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/>
    <xf numFmtId="0" fontId="10" fillId="2" borderId="0" xfId="0" applyFont="1" applyFill="1" applyBorder="1" applyAlignment="1"/>
    <xf numFmtId="164" fontId="5" fillId="2" borderId="0" xfId="0" applyNumberFormat="1" applyFont="1" applyFill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0" fillId="2" borderId="4" xfId="0" applyFont="1" applyFill="1" applyBorder="1" applyAlignment="1"/>
    <xf numFmtId="0" fontId="10" fillId="2" borderId="4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5" fillId="2" borderId="3" xfId="0" quotePrefix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wrapText="1"/>
    </xf>
    <xf numFmtId="0" fontId="5" fillId="2" borderId="0" xfId="0" quotePrefix="1" applyFont="1" applyFill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164" fontId="15" fillId="2" borderId="2" xfId="0" applyNumberFormat="1" applyFont="1" applyFill="1" applyBorder="1" applyAlignment="1">
      <alignment wrapText="1"/>
    </xf>
    <xf numFmtId="164" fontId="15" fillId="2" borderId="0" xfId="0" applyNumberFormat="1" applyFont="1" applyFill="1"/>
    <xf numFmtId="0" fontId="10" fillId="2" borderId="3" xfId="0" quotePrefix="1" applyFont="1" applyFill="1" applyBorder="1" applyAlignment="1">
      <alignment horizontal="left" vertical="top" wrapText="1"/>
    </xf>
    <xf numFmtId="0" fontId="10" fillId="2" borderId="0" xfId="0" quotePrefix="1" applyFont="1" applyFill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1" xfId="0" quotePrefix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quotePrefix="1" applyFont="1" applyFill="1" applyBorder="1" applyAlignment="1">
      <alignment horizontal="left" vertical="top" wrapText="1"/>
    </xf>
    <xf numFmtId="164" fontId="10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164" fontId="10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10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horizontal="left" indent="1"/>
    </xf>
    <xf numFmtId="0" fontId="2" fillId="0" borderId="2" xfId="0" applyFont="1" applyBorder="1" applyAlignment="1">
      <alignment horizontal="center" wrapText="1"/>
    </xf>
    <xf numFmtId="0" fontId="11" fillId="2" borderId="2" xfId="0" applyFont="1" applyFill="1" applyBorder="1" applyAlignment="1"/>
    <xf numFmtId="0" fontId="10" fillId="2" borderId="2" xfId="0" quotePrefix="1" applyFont="1" applyFill="1" applyBorder="1" applyAlignment="1">
      <alignment horizontal="right" wrapText="1"/>
    </xf>
    <xf numFmtId="0" fontId="5" fillId="2" borderId="2" xfId="0" quotePrefix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 indent="1"/>
    </xf>
    <xf numFmtId="0" fontId="10" fillId="2" borderId="0" xfId="0" applyFont="1" applyFill="1" applyAlignment="1">
      <alignment horizontal="left" indent="1"/>
    </xf>
    <xf numFmtId="0" fontId="10" fillId="2" borderId="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166" fontId="14" fillId="0" borderId="6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6" fontId="12" fillId="2" borderId="6" xfId="0" applyNumberFormat="1" applyFont="1" applyFill="1" applyBorder="1" applyAlignment="1">
      <alignment wrapText="1"/>
    </xf>
    <xf numFmtId="0" fontId="111" fillId="0" borderId="6" xfId="0" applyFont="1" applyBorder="1" applyAlignment="1">
      <alignment horizontal="right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left" vertical="top" wrapText="1"/>
    </xf>
    <xf numFmtId="0" fontId="10" fillId="2" borderId="0" xfId="0" quotePrefix="1" applyFont="1" applyFill="1" applyBorder="1" applyAlignment="1">
      <alignment vertical="top" wrapText="1"/>
    </xf>
  </cellXfs>
  <cellStyles count="1567">
    <cellStyle name="_x000d__x000a_JournalTemplate=C:\COMFO\CTALK\JOURSTD.TPL_x000d__x000a_LbStateAddress=3 3 0 251 1 89 2 311_x000d__x000a_LbStateJou" xfId="3"/>
    <cellStyle name="???????????" xfId="4"/>
    <cellStyle name="????????????? ???????????" xfId="5"/>
    <cellStyle name="???????_??.??????" xfId="6"/>
    <cellStyle name="??????_? ??????" xfId="7"/>
    <cellStyle name="]_x000d__x000a_Zoomed=1_x000d__x000a_Row=0_x000d__x000a_Column=0_x000d__x000a_Height=0_x000d__x000a_Width=0_x000d__x000a_FontName=FoxFont_x000d__x000a_FontStyle=0_x000d__x000a_FontSize=9_x000d__x000a_PrtFontName=FoxPrin" xfId="8"/>
    <cellStyle name="_~7943828" xfId="9"/>
    <cellStyle name="_03 O.Taxes_final" xfId="10"/>
    <cellStyle name="_03 O-Tax final_zapas" xfId="11"/>
    <cellStyle name="_03.02.2007 15.12 Отчет о движении денежных средств на 01.01.07." xfId="12"/>
    <cellStyle name="_034 расш.2 кварт.20061" xfId="13"/>
    <cellStyle name="_03-TS 2006 аудиторы 280306 -- TS consolidated to FS" xfId="14"/>
    <cellStyle name="_04 N1. Other Payables" xfId="15"/>
    <cellStyle name="_04.04.06 Баланс неконсол.2005" xfId="16"/>
    <cellStyle name="_09 Fe. Inventory_30.09.06" xfId="17"/>
    <cellStyle name="_09 N1-Other payables 31.12.05" xfId="18"/>
    <cellStyle name="_09 N1-u Other payables" xfId="19"/>
    <cellStyle name="_09 N3 Due to employees 31.12.05" xfId="20"/>
    <cellStyle name="_09 N3. Due to employees" xfId="21"/>
    <cellStyle name="_09 N3u. Due to employees" xfId="22"/>
    <cellStyle name="_09 U2.COS EB_30.09.06" xfId="23"/>
    <cellStyle name="_09 U2.Cost of Sales EB" xfId="24"/>
    <cellStyle name="_09 U2.u Cost of sales 05 YE" xfId="25"/>
    <cellStyle name="_09 U2.u Cost of sales 31.12.05" xfId="26"/>
    <cellStyle name="_09. U2.COS WB_30.09.06" xfId="27"/>
    <cellStyle name="_09. U3.Selling Expenses_12m2006" xfId="28"/>
    <cellStyle name="_09.C.Cash_30.11.06" xfId="29"/>
    <cellStyle name="_09.N.AP.AIT_30.09.06" xfId="30"/>
    <cellStyle name="_09.N3e.Unused Vacation " xfId="31"/>
    <cellStyle name="_09.U1.Revenue_11M2006" xfId="32"/>
    <cellStyle name="_09.U1.Revenue_12M2006" xfId="33"/>
    <cellStyle name="_11 S1.300 Emba Significant contracts YE " xfId="34"/>
    <cellStyle name="_12 A4.100 TS 2006 FS 27 01 07" xfId="35"/>
    <cellStyle name="_12.4 Attachment to SRM SAD" xfId="36"/>
    <cellStyle name="_2004г. СМИ КазТрансОйл по 241 приказу( дочки)" xfId="37"/>
    <cellStyle name="_2005г.НКС ЗФ для ЦА" xfId="38"/>
    <cellStyle name="_2006 AG final" xfId="39"/>
    <cellStyle name="_2006 March BKMPO for uploading (Feb March results)" xfId="40"/>
    <cellStyle name="_2006 March BKMPO for uploading (Feb March results) final" xfId="41"/>
    <cellStyle name="_2006 ГОД 1 квартал  Баланс по МСФО" xfId="42"/>
    <cellStyle name="_23.01.03_КрАЗ_изм НЗП_ноя0211мес.02" xfId="43"/>
    <cellStyle name="_311 РЕЗЕРВ" xfId="44"/>
    <cellStyle name="_5 months 2006 P&amp;L" xfId="45"/>
    <cellStyle name="_681 счет" xfId="46"/>
    <cellStyle name="_684-687" xfId="47"/>
    <cellStyle name="_A2.100 - Error schedule" xfId="48"/>
    <cellStyle name="_A3.102 12m2008 OAR" xfId="49"/>
    <cellStyle name="_A4 TS Altel 2008" xfId="50"/>
    <cellStyle name="_A4 TS for Aizhan" xfId="51"/>
    <cellStyle name="_A4. Openning balance reconciliation" xfId="52"/>
    <cellStyle name="_A4. P&amp;L as of Mar 28, 06" xfId="53"/>
    <cellStyle name="_A4. Year-End Balance as of Mar 28, 06" xfId="54"/>
    <cellStyle name="_A4.1 TS 2005" xfId="55"/>
    <cellStyle name="_A4.100 - TS" xfId="56"/>
    <cellStyle name="_A4.100_Transformation per Dina" xfId="57"/>
    <cellStyle name="_A4.PBC_YE-Hard Close Balance_as of Mar 28, 06" xfId="58"/>
    <cellStyle name="_AG Consolidated 427 froms(11m2006)" xfId="59"/>
    <cellStyle name="_AG Holding 2006 Elimination" xfId="60"/>
    <cellStyle name="_B6.5 Payroll test of controlls_Uzen2" xfId="61"/>
    <cellStyle name="_Balance as of 31.12.06" xfId="62"/>
    <cellStyle name="_BK US GAAP 11m 25-01" xfId="63"/>
    <cellStyle name="_BKMPO YTD April 2006 conversion_for upload" xfId="64"/>
    <cellStyle name="_BKMPO YTD august 2006 conversion" xfId="65"/>
    <cellStyle name="_BKMPO YTD July 2006 conversion to check" xfId="66"/>
    <cellStyle name="_BKMPO YTD March 2006 for presentation" xfId="67"/>
    <cellStyle name="_Book1" xfId="68"/>
    <cellStyle name="_Book1_A4.1 TS" xfId="69"/>
    <cellStyle name="_Book1_H1 O. Taxes" xfId="70"/>
    <cellStyle name="_Book14" xfId="71"/>
    <cellStyle name="_Book16" xfId="72"/>
    <cellStyle name="_Book2" xfId="73"/>
    <cellStyle name="_Book2_ICA DT_Tax Rate Change Analysis" xfId="74"/>
    <cellStyle name="_BU P&amp;L 2007 April SMZ 18.05.2007" xfId="75"/>
    <cellStyle name="_BU_final fixed assets adjustment summary (depr adj)" xfId="76"/>
    <cellStyle name="_C.100-Lead" xfId="77"/>
    <cellStyle name="_C.Cash" xfId="78"/>
    <cellStyle name="_C.Cash_KMG Alatau_YE" xfId="79"/>
    <cellStyle name="_CAP - AIT 16.11.06" xfId="80"/>
    <cellStyle name="_CAP-AIT(1)" xfId="81"/>
    <cellStyle name="_CAP-AlmatyGas" xfId="82"/>
    <cellStyle name="_CAP-AlmatyGas_AGK" xfId="83"/>
    <cellStyle name="_CAP-AlmatyGas1АГС-С" xfId="84"/>
    <cellStyle name="_CAPEX Oct 2006" xfId="85"/>
    <cellStyle name="_Cash flow_indirect method" xfId="86"/>
    <cellStyle name="_cash flows" xfId="87"/>
    <cellStyle name="_CIT" xfId="88"/>
    <cellStyle name="_Comparative analysis of PBC reports dd 3 may" xfId="89"/>
    <cellStyle name="_Conversion file BKMPO YTD March 2006 (29.04.06)" xfId="90"/>
    <cellStyle name="_Copy of PL BKMPO June actual without DTA" xfId="91"/>
    <cellStyle name="_CWIP 01.06.2007 by BUs v1" xfId="92"/>
    <cellStyle name="_CWIP reporting for interest capitalization 01.11.2007 (working)" xfId="93"/>
    <cellStyle name="_CWIP reporting for interest capitalization SMZ (1853) 01.10.2007 (13 11 2007) working" xfId="94"/>
    <cellStyle name="_Disclosures" xfId="95"/>
    <cellStyle name="_E.130 ARC" xfId="96"/>
    <cellStyle name="_E.Accounts Receivable_JV Aksai Group_2005" xfId="97"/>
    <cellStyle name="_E1.Receivables_KMG Alatau" xfId="98"/>
    <cellStyle name="_E1.Receivables_KMG Alatau_YE" xfId="99"/>
    <cellStyle name="_E100,E110,E120,N160,N100,U1-100,U110" xfId="100"/>
    <cellStyle name="_E130.xlsЕржану" xfId="101"/>
    <cellStyle name="_E2 .Advances paid_KMG Alatau_YE" xfId="102"/>
    <cellStyle name="_E2.300" xfId="103"/>
    <cellStyle name="_Elvira-Payroll_LATEST" xfId="104"/>
    <cellStyle name="_FA and CWIP adjustments YTD April SMZ (23.05.2007 v. 1.1)" xfId="105"/>
    <cellStyle name="_FA, CIP (3)" xfId="106"/>
    <cellStyle name="_FFF" xfId="107"/>
    <cellStyle name="_FFF_New Form10_2" xfId="108"/>
    <cellStyle name="_FFF_Nsi" xfId="109"/>
    <cellStyle name="_FFF_Nsi_1" xfId="110"/>
    <cellStyle name="_FFF_Nsi_139" xfId="111"/>
    <cellStyle name="_FFF_Nsi_140" xfId="112"/>
    <cellStyle name="_FFF_Nsi_140(Зах)" xfId="113"/>
    <cellStyle name="_FFF_Nsi_140_mod" xfId="114"/>
    <cellStyle name="_FFF_Summary" xfId="115"/>
    <cellStyle name="_FFF_Tax_form_1кв_3" xfId="116"/>
    <cellStyle name="_FFF_БКЭ" xfId="117"/>
    <cellStyle name="_Final_Book_010301" xfId="118"/>
    <cellStyle name="_Final_Book_010301_New Form10_2" xfId="119"/>
    <cellStyle name="_Final_Book_010301_Nsi" xfId="120"/>
    <cellStyle name="_Final_Book_010301_Nsi_1" xfId="121"/>
    <cellStyle name="_Final_Book_010301_Nsi_139" xfId="122"/>
    <cellStyle name="_Final_Book_010301_Nsi_140" xfId="123"/>
    <cellStyle name="_Final_Book_010301_Nsi_140(Зах)" xfId="124"/>
    <cellStyle name="_Final_Book_010301_Nsi_140_mod" xfId="125"/>
    <cellStyle name="_Final_Book_010301_Summary" xfId="126"/>
    <cellStyle name="_Final_Book_010301_Tax_form_1кв_3" xfId="127"/>
    <cellStyle name="_Final_Book_010301_БКЭ" xfId="128"/>
    <cellStyle name="_For Elvira" xfId="129"/>
    <cellStyle name="_FS " xfId="130"/>
    <cellStyle name="_FS Subsidiaries" xfId="131"/>
    <cellStyle name="_G.Advances Paid" xfId="132"/>
    <cellStyle name="_GAAP - Фин расшифровки (5) май  2005 СМЗ" xfId="133"/>
    <cellStyle name="_Gulliay Dec4" xfId="134"/>
    <cellStyle name="_ICA DT_Tax Rate Change Analysis" xfId="135"/>
    <cellStyle name="_IFRS 7" xfId="136"/>
    <cellStyle name="_K.410" xfId="137"/>
    <cellStyle name="_Knoxwil" xfId="138"/>
    <cellStyle name="_KTG consolidation H1 2006 (PBC)" xfId="139"/>
    <cellStyle name="_KTO неконс 12мес 06г основные средства" xfId="140"/>
    <cellStyle name="_L1. Goodwill_6m_2008" xfId="141"/>
    <cellStyle name="_Mapping YTD AUG SMZ (03.09.2007)" xfId="142"/>
    <cellStyle name="_N.3 Employee Liabilities" xfId="143"/>
    <cellStyle name="_N1.Payables" xfId="144"/>
    <cellStyle name="_New_Sofi" xfId="145"/>
    <cellStyle name="_New_Sofi_FFF" xfId="146"/>
    <cellStyle name="_New_Sofi_New Form10_2" xfId="147"/>
    <cellStyle name="_New_Sofi_Nsi" xfId="148"/>
    <cellStyle name="_New_Sofi_Nsi_1" xfId="149"/>
    <cellStyle name="_New_Sofi_Nsi_139" xfId="150"/>
    <cellStyle name="_New_Sofi_Nsi_140" xfId="151"/>
    <cellStyle name="_New_Sofi_Nsi_140(Зах)" xfId="152"/>
    <cellStyle name="_New_Sofi_Nsi_140_mod" xfId="153"/>
    <cellStyle name="_New_Sofi_Summary" xfId="154"/>
    <cellStyle name="_New_Sofi_Tax_form_1кв_3" xfId="155"/>
    <cellStyle name="_New_Sofi_БКЭ" xfId="156"/>
    <cellStyle name="_Nsi" xfId="157"/>
    <cellStyle name="_O. Taxes -02 Yassy" xfId="158"/>
    <cellStyle name="_O. Taxes -02 Yassy_®взҐв ”…‚ђЂ‹њ 2007" xfId="159"/>
    <cellStyle name="_O. Taxes -02 Yassy_®взҐв ЊЂђ’ 2007" xfId="160"/>
    <cellStyle name="_O. Taxes -02 Yassy_®взсв ЂЏђ…‹њ 2007" xfId="161"/>
    <cellStyle name="_O. Taxes -02 Yassy_2006 Листы по зарплате" xfId="162"/>
    <cellStyle name="_O. Taxes -02 Yassy_9.4_12M2007_12M2006" xfId="163"/>
    <cellStyle name="_O. Taxes -02 Yassy_CHECK" xfId="164"/>
    <cellStyle name="_O. Taxes -02 Yassy_Report_2006_годовая_филиалы" xfId="165"/>
    <cellStyle name="_O. Taxes -02 Yassy_акку  формы по зарплате аудит 2006" xfId="166"/>
    <cellStyle name="_O. Taxes -02 Yassy_Астана Март 2007" xfId="167"/>
    <cellStyle name="_O. Taxes -02 Yassy_Астана Январь 2007" xfId="168"/>
    <cellStyle name="_O. Taxes -02 Yassy_Аудит за янв свод 2007" xfId="169"/>
    <cellStyle name="_O. Taxes -02 Yassy_аудит приложения за дек ф 9 " xfId="170"/>
    <cellStyle name="_O. Taxes -02 Yassy_Аудит свод ВЦМ 0207" xfId="171"/>
    <cellStyle name="_O. Taxes -02 Yassy_Аудит свод ВЦМ 2007 ИСПРАВЛЕНИЯ" xfId="172"/>
    <cellStyle name="_O. Taxes -02 Yassy_БЦМ по зарплате аудит 2007" xfId="173"/>
    <cellStyle name="_O. Taxes -02 Yassy_В корпорацию форма 9" xfId="174"/>
    <cellStyle name="_O. Taxes -02 Yassy_ВЦМ формы по зарплате аудит 2006" xfId="175"/>
    <cellStyle name="_O. Taxes -02 Yassy_Годовые формы МСФО 2007год" xfId="176"/>
    <cellStyle name="_O. Taxes -02 Yassy_Годовые формы МСФО 2007год (3)" xfId="177"/>
    <cellStyle name="_O. Taxes -02 Yassy_Годовые формы МСФО 2007годк" xfId="178"/>
    <cellStyle name="_O. Taxes -02 Yassy_жанка 18,01 вх формы по зарплате ауд 2006" xfId="179"/>
    <cellStyle name="_O. Taxes -02 Yassy_жгок аудит.приложения за дек ф.9." xfId="180"/>
    <cellStyle name="_O. Taxes -02 Yassy_Заработная плата" xfId="181"/>
    <cellStyle name="_O. Taxes -02 Yassy_Зарплата ВЦМ.2007" xfId="182"/>
    <cellStyle name="_O. Taxes -02 Yassy_Зарплата за февраль ф  9-2а" xfId="183"/>
    <cellStyle name="_O. Taxes -02 Yassy_Зарплата за февраль ф 9-2б" xfId="184"/>
    <cellStyle name="_O. Taxes -02 Yassy_Зарплата за февраль ф 9-2в" xfId="185"/>
    <cellStyle name="_O. Taxes -02 Yassy_Зарплата за февраль ф 9-2г " xfId="186"/>
    <cellStyle name="_O. Taxes -02 Yassy_Зарплата свод ВЦМ.2007" xfId="187"/>
    <cellStyle name="_O. Taxes -02 Yassy_зарплата ф.9-2а" xfId="188"/>
    <cellStyle name="_O. Taxes -02 Yassy_Зарплата ф.9-2б" xfId="189"/>
    <cellStyle name="_O. Taxes -02 Yassy_Зарплата ф.9-2в" xfId="190"/>
    <cellStyle name="_O. Taxes -02 Yassy_Зарплата ф9-2г" xfId="191"/>
    <cellStyle name="_O. Taxes -02 Yassy_КЛМЗ формы по зарпл аудит 2007 расч нов" xfId="192"/>
    <cellStyle name="_O. Taxes -02 Yassy_Копия МСФО 2007 МАРТ07" xfId="193"/>
    <cellStyle name="_O. Taxes -02 Yassy_Копия формы по зарплате аудит 2006 (2)" xfId="194"/>
    <cellStyle name="_O. Taxes -02 Yassy_Копия формы по зарплате аудит 2007" xfId="195"/>
    <cellStyle name="_O. Taxes -02 Yassy_кцм Формы МСФО по зп аудит 2006 новый" xfId="196"/>
    <cellStyle name="_O. Taxes -02 Yassy_Лесной МСФО февраль 2007" xfId="197"/>
    <cellStyle name="_O. Taxes -02 Yassy_МСФО 2007 апрель Цинковый завод" xfId="198"/>
    <cellStyle name="_O. Taxes -02 Yassy_МСФО апрель 2007" xfId="199"/>
    <cellStyle name="_O. Taxes -02 Yassy_МСФО за год БЦМ оконч. " xfId="200"/>
    <cellStyle name="_O. Taxes -02 Yassy_МСФО заполнен ф 9 (2) (7)" xfId="201"/>
    <cellStyle name="_O. Taxes -02 Yassy_МСФО заполнен ф 9 (3)" xfId="202"/>
    <cellStyle name="_O. Taxes -02 Yassy_МСФО заполнен ф 9 (4)" xfId="203"/>
    <cellStyle name="_O. Taxes -02 Yassy_МСФО март 2007" xfId="204"/>
    <cellStyle name="_O. Taxes -02 Yassy_МСФО февраль 2007" xfId="205"/>
    <cellStyle name="_O. Taxes -02 Yassy_МСФО формы 9" xfId="206"/>
    <cellStyle name="_O. Taxes -02 Yassy_Надя Ким формы по зарплате аудит 2006" xfId="207"/>
    <cellStyle name="_O. Taxes -02 Yassy_Њ‘”Ћ п­ ам 2007" xfId="208"/>
    <cellStyle name="_O. Taxes -02 Yassy_обновление по формам зарплатыТОО" xfId="209"/>
    <cellStyle name="_O. Taxes -02 Yassy_обновление по формам зарплатыТОО u" xfId="210"/>
    <cellStyle name="_O. Taxes -02 Yassy_отчет пансионат Лучезарный 2007" xfId="211"/>
    <cellStyle name="_O. Taxes -02 Yassy_Репорт годовая Астана" xfId="212"/>
    <cellStyle name="_O. Taxes -02 Yassy_Репорт_2006_год _Формы9" xfId="213"/>
    <cellStyle name="_O. Taxes -02 Yassy_Репорт_2006_год _Формы9 (4)" xfId="214"/>
    <cellStyle name="_O. Taxes -02 Yassy_Репорт_2007_ (7)" xfId="215"/>
    <cellStyle name="_O. Taxes -02 Yassy_форма 9" xfId="216"/>
    <cellStyle name="_O. Taxes -02 Yassy_формы по зар.плате" xfId="217"/>
    <cellStyle name="_O. Taxes -02 Yassy_формы по зарпл аудит апрель 2007" xfId="218"/>
    <cellStyle name="_O. Taxes -02 Yassy_формы по зарплате аудит 2006" xfId="219"/>
    <cellStyle name="_O. Taxes -02 Yassy_формы по зарплате аудит 2006 (14)" xfId="220"/>
    <cellStyle name="_O. Taxes -02 Yassy_формы по зарплате аудит 2006 (2)" xfId="221"/>
    <cellStyle name="_O. Taxes -02 Yassy_формы по зарплате аудит 2006 (6)" xfId="222"/>
    <cellStyle name="_O. Taxes -02 Yassy_формы по зарплате аудит 2006 (8)" xfId="223"/>
    <cellStyle name="_O. Taxes -02 Yassy_формы по зарплате аудит 2006 ДЕКАБРЬ" xfId="224"/>
    <cellStyle name="_O. Taxes -02 Yassy_формы по зарплате аудит 2007 (10)" xfId="225"/>
    <cellStyle name="_O. Taxes -02 Yassy_формы по зарплате аудит 2007 (12)" xfId="226"/>
    <cellStyle name="_O. Taxes -02 Yassy_формы по зарплате аудит 2007 (2)" xfId="227"/>
    <cellStyle name="_O. Taxes -02 Yassy_формы по зарплате аудит 2007 (3)" xfId="228"/>
    <cellStyle name="_O. Taxes -02 Yassy_формы по зарплате аудит 2007 (4)" xfId="229"/>
    <cellStyle name="_O. Taxes -02 Yassy_формы по зарплате аудит 2007 (5)" xfId="230"/>
    <cellStyle name="_O. Taxes -02 Yassy_Формы9" xfId="231"/>
    <cellStyle name="_O. Taxes -02 Yassy_Формы9 (4)" xfId="232"/>
    <cellStyle name="_O. Taxes -02 Yassy_Формы9 Апрель 2007" xfId="233"/>
    <cellStyle name="_O. Taxes -02 Yassy_Формы9 Март 2007" xfId="234"/>
    <cellStyle name="_O. Taxes -02 Yassy_Формы9 Февраль 2007" xfId="235"/>
    <cellStyle name="_O. Taxes -02 Yassy_ЦЗ МСФО за февраль 2007 г " xfId="236"/>
    <cellStyle name="_O.Taxes" xfId="237"/>
    <cellStyle name="_O.Taxes 2004" xfId="238"/>
    <cellStyle name="_O.Taxes 2005" xfId="239"/>
    <cellStyle name="_O.Taxes ATS 04" xfId="240"/>
    <cellStyle name="_O.Taxes KTO" xfId="241"/>
    <cellStyle name="_O.Taxes-MT_2" xfId="242"/>
    <cellStyle name="_OBOROT4411" xfId="243"/>
    <cellStyle name="_O-Taxes_Final_03" xfId="244"/>
    <cellStyle name="_O-Taxes_TH KMG_03" xfId="245"/>
    <cellStyle name="_P&amp;L Eliminations" xfId="246"/>
    <cellStyle name="_P&amp;L for December" xfId="247"/>
    <cellStyle name="_P&amp;L JUL actual w-o adjust" xfId="248"/>
    <cellStyle name="_Payroll" xfId="249"/>
    <cellStyle name="_PBC Consolidated forms 14_apr_2006" xfId="250"/>
    <cellStyle name="_PL BKMPO April actual without DTA" xfId="251"/>
    <cellStyle name="_PL BKMPO February actual without DTA" xfId="252"/>
    <cellStyle name="_PL BKMPO January actual without DTA" xfId="253"/>
    <cellStyle name="_PL BKMPO March actual without DTA" xfId="254"/>
    <cellStyle name="_PL BKMPO May actual without DTA 13 06 06" xfId="255"/>
    <cellStyle name="_PL BKMPO May actual without DTA 13 06 06_corrected" xfId="256"/>
    <cellStyle name="_PPE Roll-Fwd" xfId="257"/>
    <cellStyle name="_PRICE_1C" xfId="258"/>
    <cellStyle name="_Reconciliation of fin and prelim fs" xfId="259"/>
    <cellStyle name="_Refinery_O.Taxes_my version" xfId="260"/>
    <cellStyle name="_Salary" xfId="261"/>
    <cellStyle name="_Salary payable Test" xfId="262"/>
    <cellStyle name="_Salary_®взҐв ”…‚ђЂ‹њ 2007" xfId="263"/>
    <cellStyle name="_Salary_®взҐв ЊЂђ’ 2007" xfId="264"/>
    <cellStyle name="_Salary_®взсв ЂЏђ…‹њ 2007" xfId="265"/>
    <cellStyle name="_Salary_2006 Листы по зарплате" xfId="266"/>
    <cellStyle name="_Salary_9.2а april 2007" xfId="267"/>
    <cellStyle name="_Salary_9.2б april 2007" xfId="268"/>
    <cellStyle name="_Salary_9.2в april 2007" xfId="269"/>
    <cellStyle name="_Salary_9.2г april 2007" xfId="270"/>
    <cellStyle name="_Salary_CHECK" xfId="271"/>
    <cellStyle name="_Salary_Report_2006_годовая_филиалы" xfId="272"/>
    <cellStyle name="_Salary_акку  формы по зарплате аудит 2006" xfId="273"/>
    <cellStyle name="_Salary_Астана Март 2007" xfId="274"/>
    <cellStyle name="_Salary_Астана Январь 2007" xfId="275"/>
    <cellStyle name="_Salary_Аудит за янв свод 2007" xfId="276"/>
    <cellStyle name="_Salary_аудит приложения за дек ф 9 " xfId="277"/>
    <cellStyle name="_Salary_Аудит свод ВЦМ 0207" xfId="278"/>
    <cellStyle name="_Salary_Аудит свод ВЦМ 2007 ИСПРАВЛЕНИЯ" xfId="279"/>
    <cellStyle name="_Salary_БЦМ по зарплате аудит 2007" xfId="280"/>
    <cellStyle name="_Salary_В корпорацию форма 9" xfId="281"/>
    <cellStyle name="_Salary_ВЦМ формы по зарплате аудит 2006" xfId="282"/>
    <cellStyle name="_Salary_Годовые формы МСФО 2007год" xfId="283"/>
    <cellStyle name="_Salary_Годовые формы МСФО 2007год (3)" xfId="284"/>
    <cellStyle name="_Salary_Годовые формы МСФО 2007годк" xfId="285"/>
    <cellStyle name="_Salary_жанка 18,01 вх формы по зарплате ауд 2006" xfId="286"/>
    <cellStyle name="_Salary_жгок аудит.приложения за дек ф.9." xfId="287"/>
    <cellStyle name="_Salary_Заработная плата" xfId="288"/>
    <cellStyle name="_Salary_Зарплата ВЦМ.2007" xfId="289"/>
    <cellStyle name="_Salary_Зарплата за февраль ф  9-2а" xfId="290"/>
    <cellStyle name="_Salary_Зарплата за февраль ф 9-2б" xfId="291"/>
    <cellStyle name="_Salary_Зарплата за февраль ф 9-2в" xfId="292"/>
    <cellStyle name="_Salary_Зарплата за февраль ф 9-2г " xfId="293"/>
    <cellStyle name="_Salary_Зарплата свод ВЦМ.2007" xfId="294"/>
    <cellStyle name="_Salary_зарплата ф.9-2а" xfId="295"/>
    <cellStyle name="_Salary_Зарплата ф.9-2б" xfId="296"/>
    <cellStyle name="_Salary_Зарплата ф.9-2в" xfId="297"/>
    <cellStyle name="_Salary_Зарплата ф9-2г" xfId="298"/>
    <cellStyle name="_Salary_КЛМЗ формы по зарпл аудит 2007 расч нов" xfId="299"/>
    <cellStyle name="_Salary_Копия МСФО 2007 МАРТ07" xfId="300"/>
    <cellStyle name="_Salary_Копия формы по зарплате аудит 2006 (2)" xfId="301"/>
    <cellStyle name="_Salary_Копия формы по зарплате аудит 2007" xfId="302"/>
    <cellStyle name="_Salary_кцм Формы МСФО по зп аудит 2006 новый" xfId="303"/>
    <cellStyle name="_Salary_Лесной МСФО февраль 2007" xfId="304"/>
    <cellStyle name="_Salary_МСФО 2007 апрель Цинковый завод" xfId="305"/>
    <cellStyle name="_Salary_МСФО апрель 2007" xfId="306"/>
    <cellStyle name="_Salary_МСФО за год БЦМ оконч. " xfId="307"/>
    <cellStyle name="_Salary_МСФО заполнен ф 9 (2) (7)" xfId="308"/>
    <cellStyle name="_Salary_МСФО заполнен ф 9 (3)" xfId="309"/>
    <cellStyle name="_Salary_МСФО заполнен ф 9 (4)" xfId="310"/>
    <cellStyle name="_Salary_МСФО март 2007" xfId="311"/>
    <cellStyle name="_Salary_МСФО февраль 2007" xfId="312"/>
    <cellStyle name="_Salary_МСФО формы 9" xfId="313"/>
    <cellStyle name="_Salary_Надя Ким формы по зарплате аудит 2006" xfId="314"/>
    <cellStyle name="_Salary_Њ‘”Ћ п­ ам 2007" xfId="315"/>
    <cellStyle name="_Salary_обновление по формам зарплатыТОО" xfId="316"/>
    <cellStyle name="_Salary_обновление по формам зарплатыТОО u" xfId="317"/>
    <cellStyle name="_Salary_отчет пансионат Лучезарный 2007" xfId="318"/>
    <cellStyle name="_Salary_Репорт годовая Астана" xfId="319"/>
    <cellStyle name="_Salary_Репорт_2006_год _Формы9" xfId="320"/>
    <cellStyle name="_Salary_Репорт_2006_год _Формы9 (4)" xfId="321"/>
    <cellStyle name="_Salary_Репорт_2007_ (7)" xfId="322"/>
    <cellStyle name="_Salary_форма 9" xfId="323"/>
    <cellStyle name="_Salary_формы по зар.плате" xfId="324"/>
    <cellStyle name="_Salary_формы по зарпл аудит апрель 2007" xfId="325"/>
    <cellStyle name="_Salary_формы по зарплате аудит 2006" xfId="326"/>
    <cellStyle name="_Salary_формы по зарплате аудит 2006 (14)" xfId="327"/>
    <cellStyle name="_Salary_формы по зарплате аудит 2006 (2)" xfId="328"/>
    <cellStyle name="_Salary_формы по зарплате аудит 2006 (6)" xfId="329"/>
    <cellStyle name="_Salary_формы по зарплате аудит 2006 (8)" xfId="330"/>
    <cellStyle name="_Salary_формы по зарплате аудит 2006 ДЕКАБРЬ" xfId="331"/>
    <cellStyle name="_Salary_формы по зарплате аудит 2007 (10)" xfId="332"/>
    <cellStyle name="_Salary_формы по зарплате аудит 2007 (12)" xfId="333"/>
    <cellStyle name="_Salary_формы по зарплате аудит 2007 (2)" xfId="334"/>
    <cellStyle name="_Salary_формы по зарплате аудит 2007 (3)" xfId="335"/>
    <cellStyle name="_Salary_формы по зарплате аудит 2007 (4)" xfId="336"/>
    <cellStyle name="_Salary_формы по зарплате аудит 2007 (5)" xfId="337"/>
    <cellStyle name="_Salary_Формы9" xfId="338"/>
    <cellStyle name="_Salary_Формы9 (4)" xfId="339"/>
    <cellStyle name="_Salary_Формы9 Апрель 2007" xfId="340"/>
    <cellStyle name="_Salary_Формы9 Март 2007" xfId="341"/>
    <cellStyle name="_Salary_Формы9 Февраль 2007" xfId="342"/>
    <cellStyle name="_Salary_ЦЗ МСФО за февраль 2007 г " xfId="343"/>
    <cellStyle name="_Sheet1" xfId="344"/>
    <cellStyle name="_SMZ conversion April 2007 (23.05.2007)" xfId="345"/>
    <cellStyle name="_SMZ conversion March 2006 20.04.2006" xfId="346"/>
    <cellStyle name="_SMZ conversion May 2006 (uploaded) 26.06.2006" xfId="347"/>
    <cellStyle name="_SMZ conversion YTD Feb 2006 21.03.2006 DK (with feed back) adjusted to 2005" xfId="348"/>
    <cellStyle name="_TAXES (branches)" xfId="349"/>
    <cellStyle name="_Transfer Berik O. Taxes KRG" xfId="350"/>
    <cellStyle name="_TS конс последняя" xfId="351"/>
    <cellStyle name="_U2.1 Payroll" xfId="352"/>
    <cellStyle name="_U2.BT payroll analytics" xfId="353"/>
    <cellStyle name="_U2.Cost of Sales" xfId="354"/>
    <cellStyle name="_U2-110-SubLead" xfId="355"/>
    <cellStyle name="_U2-300" xfId="356"/>
    <cellStyle name="_U6.Other Income &amp; Expenses 12m2006" xfId="357"/>
    <cellStyle name="_UB.100 Lead" xfId="358"/>
    <cellStyle name="_Vacation Provision" xfId="359"/>
    <cellStyle name="_vypl_июнь" xfId="360"/>
    <cellStyle name="_Worksheet in 2245 DT_FCC" xfId="361"/>
    <cellStyle name="_YE CIT and DT" xfId="362"/>
    <cellStyle name="_YE O. Taxes KMGD" xfId="363"/>
    <cellStyle name="_YTD July_Kalitva my" xfId="364"/>
    <cellStyle name="_Zapasnoi COS" xfId="365"/>
    <cellStyle name="_Баланс за  12 месяцев 2007 г" xfId="366"/>
    <cellStyle name="_Баланс МСФО за 9 м-ев 2006г." xfId="367"/>
    <cellStyle name="_БКМПО 23-05_1" xfId="368"/>
    <cellStyle name="_Дозакл 5 мес.2000" xfId="369"/>
    <cellStyle name="_Е120-130 свод" xfId="370"/>
    <cellStyle name="_За I полугодие 2008г" xfId="371"/>
    <cellStyle name="_займы" xfId="372"/>
    <cellStyle name="_Инв, отсроч налоги, налоги, ОДДС" xfId="373"/>
    <cellStyle name="_кальк" xfId="374"/>
    <cellStyle name="_Капитал 2005 г. неконсол." xfId="375"/>
    <cellStyle name="_Книга1 формы налогов" xfId="376"/>
    <cellStyle name="_Книга3" xfId="377"/>
    <cellStyle name="_Книга3_New Form10_2" xfId="378"/>
    <cellStyle name="_Книга3_Nsi" xfId="379"/>
    <cellStyle name="_Книга3_Nsi_1" xfId="380"/>
    <cellStyle name="_Книга3_Nsi_139" xfId="381"/>
    <cellStyle name="_Книга3_Nsi_140" xfId="382"/>
    <cellStyle name="_Книга3_Nsi_140(Зах)" xfId="383"/>
    <cellStyle name="_Книга3_Nsi_140_mod" xfId="384"/>
    <cellStyle name="_Книга3_Summary" xfId="385"/>
    <cellStyle name="_Книга3_Tax_form_1кв_3" xfId="386"/>
    <cellStyle name="_Книга3_БКЭ" xfId="387"/>
    <cellStyle name="_Книга5" xfId="388"/>
    <cellStyle name="_Книга7" xfId="389"/>
    <cellStyle name="_Книга7_New Form10_2" xfId="390"/>
    <cellStyle name="_Книга7_Nsi" xfId="391"/>
    <cellStyle name="_Книга7_Nsi_1" xfId="392"/>
    <cellStyle name="_Книга7_Nsi_139" xfId="393"/>
    <cellStyle name="_Книга7_Nsi_140" xfId="394"/>
    <cellStyle name="_Книга7_Nsi_140(Зах)" xfId="395"/>
    <cellStyle name="_Книга7_Nsi_140_mod" xfId="396"/>
    <cellStyle name="_Книга7_Summary" xfId="397"/>
    <cellStyle name="_Книга7_Tax_form_1кв_3" xfId="398"/>
    <cellStyle name="_Книга7_БКЭ" xfId="399"/>
    <cellStyle name="_Кредиты 2005-2006 (аудит)1" xfId="400"/>
    <cellStyle name="_Лист10" xfId="401"/>
    <cellStyle name="_Лист11" xfId="402"/>
    <cellStyle name="_МН_Анна" xfId="403"/>
    <cellStyle name="_МН_Гуля2" xfId="404"/>
    <cellStyle name="_Модель по кодам_оконч. 2005" xfId="405"/>
    <cellStyle name="_Нафтранс_Нач периода" xfId="406"/>
    <cellStyle name="_неконсол.баланс за  2005 МСФО" xfId="407"/>
    <cellStyle name="_НЗП на 2003г." xfId="408"/>
    <cellStyle name="_Оборотка Восток new" xfId="409"/>
    <cellStyle name="_ОДДС" xfId="410"/>
    <cellStyle name="_ОЗР1" xfId="411"/>
    <cellStyle name="_ОС за 2004" xfId="412"/>
    <cellStyle name="_Отсроченный налог по КПН 2007г.Окончат." xfId="413"/>
    <cellStyle name="_ОТЧЕТ для ДКФ    06 04 05  (6)" xfId="414"/>
    <cellStyle name="_ПамятьГИС" xfId="415"/>
    <cellStyle name="_План развития ПТС на 2005-2010 (связи станционной части)" xfId="416"/>
    <cellStyle name="_прил12-04" xfId="417"/>
    <cellStyle name="_прилож 9 конс для аудита" xfId="418"/>
    <cellStyle name="_прилож 9 стр 034 130107" xfId="419"/>
    <cellStyle name="_прилож.9за 2кварт.20064" xfId="420"/>
    <cellStyle name="_Прилож.неконсол.баланс за  9м-в 2006 г." xfId="421"/>
    <cellStyle name="_Приложение 2 (2)" xfId="422"/>
    <cellStyle name="_Приложение 9 стр 034 стр 041 окон " xfId="423"/>
    <cellStyle name="_Публикация 2005" xfId="424"/>
    <cellStyle name="_РАСЧЕТ по КТО_отд" xfId="425"/>
    <cellStyle name="_расш  к балансу стр 012 021 036 (2)" xfId="426"/>
    <cellStyle name="_расш.034,029016" xfId="427"/>
    <cellStyle name="_Расшифровки аудиторам за 9 мес.2006 г." xfId="428"/>
    <cellStyle name="_Расшифровки СМИ(консалид) за 2004 год" xfId="429"/>
    <cellStyle name="_Расшифровки_1кв_2002" xfId="430"/>
    <cellStyle name="_сверка для аудитора" xfId="431"/>
    <cellStyle name="_Связанные стороны дебиторка и кредиторка 2007" xfId="432"/>
    <cellStyle name="_Скорр.бюдж. 2006 г.(с КТО 24.10.)" xfId="433"/>
    <cellStyle name="_стро 034 прил 9" xfId="434"/>
    <cellStyle name="_Таблица по НДС Асхат" xfId="435"/>
    <cellStyle name="_Трансформация 25 04 05" xfId="436"/>
    <cellStyle name="_Фин расшифровки (6) июнь 2005  СМЗ" xfId="437"/>
    <cellStyle name="_Форма 29 сч" xfId="438"/>
    <cellStyle name="_Формы для заводов" xfId="439"/>
    <cellStyle name="_Формы МСФОс для ДЧП(проект) 1" xfId="440"/>
    <cellStyle name="_Формы финанс отчетноти по Холдингу по МСФО за  2006  xls" xfId="441"/>
    <cellStyle name="_Формы0906алтел" xfId="442"/>
    <cellStyle name="_ФОТ оператор  2006" xfId="443"/>
    <cellStyle name="_ЦА баланс 010107 расш. Гульжан 120107" xfId="444"/>
    <cellStyle name="”€ќђќ‘ћ‚›‰" xfId="445"/>
    <cellStyle name="”€љ‘€ђћ‚ђќќ›‰" xfId="446"/>
    <cellStyle name="”ќђќ‘ћ‚›‰" xfId="447"/>
    <cellStyle name="”ќђќ‘ћ‚›‰ 2" xfId="448"/>
    <cellStyle name="”ќђќ‘ћ‚›‰ 3" xfId="449"/>
    <cellStyle name="”љ‘ђћ‚ђќќ›‰" xfId="450"/>
    <cellStyle name="”љ‘ђћ‚ђќќ›‰ 2" xfId="451"/>
    <cellStyle name="”љ‘ђћ‚ђќќ›‰ 3" xfId="452"/>
    <cellStyle name="„…ќ…†ќ›‰" xfId="453"/>
    <cellStyle name="„…ќ…†ќ›‰ 2" xfId="454"/>
    <cellStyle name="„…ќ…†ќ›‰ 3" xfId="455"/>
    <cellStyle name="€’ћѓћ‚›‰" xfId="456"/>
    <cellStyle name="‡ђѓћ‹ћ‚ћљ1" xfId="457"/>
    <cellStyle name="‡ђѓћ‹ћ‚ћљ1 2" xfId="458"/>
    <cellStyle name="‡ђѓћ‹ћ‚ћљ1 3" xfId="459"/>
    <cellStyle name="‡ђѓћ‹ћ‚ћљ2" xfId="460"/>
    <cellStyle name="‡ђѓћ‹ћ‚ћљ2 2" xfId="461"/>
    <cellStyle name="‡ђѓћ‹ћ‚ћљ2 3" xfId="462"/>
    <cellStyle name="•WЏЂ_ЉO‰?—a‹?" xfId="463"/>
    <cellStyle name="’ћѓћ‚›‰" xfId="464"/>
    <cellStyle name="’ћѓћ‚›‰ 2" xfId="465"/>
    <cellStyle name="’ћѓћ‚›‰ 3" xfId="466"/>
    <cellStyle name="" xfId="467"/>
    <cellStyle name="" xfId="468"/>
    <cellStyle name="" xfId="469"/>
    <cellStyle name="" xfId="470"/>
    <cellStyle name="" xfId="471"/>
    <cellStyle name="1" xfId="472"/>
    <cellStyle name="2" xfId="473"/>
    <cellStyle name="W_OÝaà" xfId="474"/>
    <cellStyle name="0,00;0;" xfId="475"/>
    <cellStyle name="20% - Акцент1 2" xfId="476"/>
    <cellStyle name="20% - Акцент2 2" xfId="477"/>
    <cellStyle name="20% - Акцент3 2" xfId="478"/>
    <cellStyle name="20% - Акцент4 2" xfId="479"/>
    <cellStyle name="20% - Акцент5 2" xfId="480"/>
    <cellStyle name="20% - Акцент6 2" xfId="481"/>
    <cellStyle name="40% - Акцент1 2" xfId="482"/>
    <cellStyle name="40% - Акцент2 2" xfId="483"/>
    <cellStyle name="40% - Акцент3 2" xfId="484"/>
    <cellStyle name="40% - Акцент4 2" xfId="485"/>
    <cellStyle name="40% - Акцент5 2" xfId="486"/>
    <cellStyle name="40% - Акцент6 2" xfId="487"/>
    <cellStyle name="60% - Акцент1 2" xfId="488"/>
    <cellStyle name="60% - Акцент2 2" xfId="489"/>
    <cellStyle name="60% - Акцент3 2" xfId="490"/>
    <cellStyle name="60% - Акцент4 2" xfId="491"/>
    <cellStyle name="60% - Акцент5 2" xfId="492"/>
    <cellStyle name="60% - Акцент6 2" xfId="493"/>
    <cellStyle name="Aaia?iue [0]_?anoiau" xfId="494"/>
    <cellStyle name="Aaia?iue_?anoiau" xfId="495"/>
    <cellStyle name="Ăčďĺđńńűëęŕ" xfId="496"/>
    <cellStyle name="Aeia?nnueea" xfId="497"/>
    <cellStyle name="Border" xfId="498"/>
    <cellStyle name="Border 2" xfId="499"/>
    <cellStyle name="Calc Currency (0)" xfId="500"/>
    <cellStyle name="Calc Currency (2)" xfId="501"/>
    <cellStyle name="Calc Percent (0)" xfId="502"/>
    <cellStyle name="Calc Percent (1)" xfId="503"/>
    <cellStyle name="Calc Percent (1) 2" xfId="504"/>
    <cellStyle name="Calc Percent (1) 3" xfId="505"/>
    <cellStyle name="Calc Percent (2)" xfId="506"/>
    <cellStyle name="Calc Percent (2) 2" xfId="507"/>
    <cellStyle name="Calc Percent (2) 3" xfId="508"/>
    <cellStyle name="Calc Units (0)" xfId="509"/>
    <cellStyle name="Calc Units (1)" xfId="510"/>
    <cellStyle name="Calc Units (1) 2" xfId="511"/>
    <cellStyle name="Calc Units (1) 3" xfId="512"/>
    <cellStyle name="Calc Units (2)" xfId="513"/>
    <cellStyle name="Column_Title" xfId="514"/>
    <cellStyle name="Comma [0] 2" xfId="515"/>
    <cellStyle name="Comma [0] 2 10" xfId="516"/>
    <cellStyle name="Comma [0] 2 10 2" xfId="517"/>
    <cellStyle name="Comma [0] 2 10 3" xfId="518"/>
    <cellStyle name="Comma [0] 2 11" xfId="519"/>
    <cellStyle name="Comma [0] 2 12" xfId="520"/>
    <cellStyle name="Comma [0] 2 2" xfId="521"/>
    <cellStyle name="Comma [0] 2 2 2" xfId="522"/>
    <cellStyle name="Comma [0] 2 2 3" xfId="523"/>
    <cellStyle name="Comma [0] 2 3" xfId="524"/>
    <cellStyle name="Comma [0] 2 3 2" xfId="525"/>
    <cellStyle name="Comma [0] 2 3 3" xfId="526"/>
    <cellStyle name="Comma [0] 2 4" xfId="527"/>
    <cellStyle name="Comma [0] 2 4 2" xfId="528"/>
    <cellStyle name="Comma [0] 2 4 3" xfId="529"/>
    <cellStyle name="Comma [0] 2 5" xfId="530"/>
    <cellStyle name="Comma [0] 2 5 2" xfId="531"/>
    <cellStyle name="Comma [0] 2 5 3" xfId="532"/>
    <cellStyle name="Comma [0] 2 6" xfId="533"/>
    <cellStyle name="Comma [0] 2 6 2" xfId="534"/>
    <cellStyle name="Comma [0] 2 6 3" xfId="535"/>
    <cellStyle name="Comma [0] 2 7" xfId="536"/>
    <cellStyle name="Comma [0] 2 7 2" xfId="537"/>
    <cellStyle name="Comma [0] 2 7 3" xfId="538"/>
    <cellStyle name="Comma [0] 2 8" xfId="539"/>
    <cellStyle name="Comma [0] 2 8 2" xfId="540"/>
    <cellStyle name="Comma [0] 2 8 3" xfId="541"/>
    <cellStyle name="Comma [0] 2 9" xfId="542"/>
    <cellStyle name="Comma [0] 2 9 2" xfId="543"/>
    <cellStyle name="Comma [0] 2 9 3" xfId="544"/>
    <cellStyle name="Comma [0] 3" xfId="545"/>
    <cellStyle name="Comma [0] 3 2" xfId="546"/>
    <cellStyle name="Comma [00]" xfId="547"/>
    <cellStyle name="Comma 10" xfId="548"/>
    <cellStyle name="Comma 10 2" xfId="549"/>
    <cellStyle name="Comma 11" xfId="550"/>
    <cellStyle name="Comma 12" xfId="551"/>
    <cellStyle name="Comma 12 2" xfId="552"/>
    <cellStyle name="Comma 13" xfId="553"/>
    <cellStyle name="Comma 14" xfId="554"/>
    <cellStyle name="Comma 15" xfId="555"/>
    <cellStyle name="Comma 16" xfId="556"/>
    <cellStyle name="Comma 16 2" xfId="557"/>
    <cellStyle name="Comma 17" xfId="558"/>
    <cellStyle name="Comma 18" xfId="559"/>
    <cellStyle name="Comma 19" xfId="560"/>
    <cellStyle name="Comma 19 2" xfId="561"/>
    <cellStyle name="Comma 19 2 2" xfId="562"/>
    <cellStyle name="Comma 19 2 2 2" xfId="563"/>
    <cellStyle name="Comma 19 2 2 2 2" xfId="564"/>
    <cellStyle name="Comma 19 2 2 3" xfId="565"/>
    <cellStyle name="Comma 19 2 2 3 2" xfId="566"/>
    <cellStyle name="Comma 19 2 2 4" xfId="567"/>
    <cellStyle name="Comma 19 2 3" xfId="568"/>
    <cellStyle name="Comma 19 2 3 2" xfId="569"/>
    <cellStyle name="Comma 19 2 4" xfId="570"/>
    <cellStyle name="Comma 19 2 4 2" xfId="571"/>
    <cellStyle name="Comma 19 2 5" xfId="572"/>
    <cellStyle name="Comma 19 3" xfId="573"/>
    <cellStyle name="Comma 2" xfId="574"/>
    <cellStyle name="Comma 2 10" xfId="575"/>
    <cellStyle name="Comma 2 10 2" xfId="576"/>
    <cellStyle name="Comma 2 10 3" xfId="577"/>
    <cellStyle name="Comma 2 10 4" xfId="578"/>
    <cellStyle name="Comma 2 10 5" xfId="579"/>
    <cellStyle name="Comma 2 11" xfId="580"/>
    <cellStyle name="Comma 2 11 2" xfId="581"/>
    <cellStyle name="Comma 2 11 3" xfId="582"/>
    <cellStyle name="Comma 2 12" xfId="583"/>
    <cellStyle name="Comma 2 12 2" xfId="584"/>
    <cellStyle name="Comma 2 12 3" xfId="585"/>
    <cellStyle name="Comma 2 13" xfId="586"/>
    <cellStyle name="Comma 2 14" xfId="587"/>
    <cellStyle name="Comma 2 2" xfId="588"/>
    <cellStyle name="Comma 2 2 10" xfId="589"/>
    <cellStyle name="Comma 2 2 10 2" xfId="590"/>
    <cellStyle name="Comma 2 2 10 3" xfId="591"/>
    <cellStyle name="Comma 2 2 11" xfId="592"/>
    <cellStyle name="Comma 2 2 2" xfId="593"/>
    <cellStyle name="Comma 2 2 2 10" xfId="594"/>
    <cellStyle name="Comma 2 2 2 11" xfId="595"/>
    <cellStyle name="Comma 2 2 2 12" xfId="596"/>
    <cellStyle name="Comma 2 2 2 2" xfId="597"/>
    <cellStyle name="Comma 2 2 2 3" xfId="598"/>
    <cellStyle name="Comma 2 2 2 4" xfId="599"/>
    <cellStyle name="Comma 2 2 2 5" xfId="600"/>
    <cellStyle name="Comma 2 2 2 6" xfId="601"/>
    <cellStyle name="Comma 2 2 2 7" xfId="602"/>
    <cellStyle name="Comma 2 2 2 8" xfId="603"/>
    <cellStyle name="Comma 2 2 2 9" xfId="604"/>
    <cellStyle name="Comma 2 2 3" xfId="605"/>
    <cellStyle name="Comma 2 2 3 2" xfId="606"/>
    <cellStyle name="Comma 2 2 3 3" xfId="607"/>
    <cellStyle name="Comma 2 2 4" xfId="608"/>
    <cellStyle name="Comma 2 2 4 2" xfId="609"/>
    <cellStyle name="Comma 2 2 4 3" xfId="610"/>
    <cellStyle name="Comma 2 2 5" xfId="611"/>
    <cellStyle name="Comma 2 2 5 2" xfId="612"/>
    <cellStyle name="Comma 2 2 5 3" xfId="613"/>
    <cellStyle name="Comma 2 2 6" xfId="614"/>
    <cellStyle name="Comma 2 2 6 2" xfId="615"/>
    <cellStyle name="Comma 2 2 6 3" xfId="616"/>
    <cellStyle name="Comma 2 2 7" xfId="617"/>
    <cellStyle name="Comma 2 2 7 2" xfId="618"/>
    <cellStyle name="Comma 2 2 7 3" xfId="619"/>
    <cellStyle name="Comma 2 2 8" xfId="620"/>
    <cellStyle name="Comma 2 2 8 2" xfId="621"/>
    <cellStyle name="Comma 2 2 8 3" xfId="622"/>
    <cellStyle name="Comma 2 2 9" xfId="623"/>
    <cellStyle name="Comma 2 2 9 2" xfId="624"/>
    <cellStyle name="Comma 2 2 9 3" xfId="625"/>
    <cellStyle name="Comma 2 3" xfId="626"/>
    <cellStyle name="Comma 2 3 2" xfId="627"/>
    <cellStyle name="Comma 2 3 3" xfId="628"/>
    <cellStyle name="Comma 2 4" xfId="629"/>
    <cellStyle name="Comma 2 4 2" xfId="630"/>
    <cellStyle name="Comma 2 4 3" xfId="631"/>
    <cellStyle name="Comma 2 5" xfId="632"/>
    <cellStyle name="Comma 2 5 2" xfId="633"/>
    <cellStyle name="Comma 2 5 3" xfId="634"/>
    <cellStyle name="Comma 2 6" xfId="635"/>
    <cellStyle name="Comma 2 6 2" xfId="636"/>
    <cellStyle name="Comma 2 6 3" xfId="637"/>
    <cellStyle name="Comma 2 7" xfId="638"/>
    <cellStyle name="Comma 2 7 2" xfId="639"/>
    <cellStyle name="Comma 2 7 3" xfId="640"/>
    <cellStyle name="Comma 2 8" xfId="641"/>
    <cellStyle name="Comma 2 8 2" xfId="642"/>
    <cellStyle name="Comma 2 8 3" xfId="643"/>
    <cellStyle name="Comma 2 9" xfId="644"/>
    <cellStyle name="Comma 2 9 2" xfId="645"/>
    <cellStyle name="Comma 2 9 3" xfId="646"/>
    <cellStyle name="Comma 20" xfId="647"/>
    <cellStyle name="Comma 20 2" xfId="648"/>
    <cellStyle name="Comma 21" xfId="649"/>
    <cellStyle name="Comma 21 2" xfId="650"/>
    <cellStyle name="Comma 22" xfId="651"/>
    <cellStyle name="Comma 22 2" xfId="652"/>
    <cellStyle name="Comma 23" xfId="653"/>
    <cellStyle name="Comma 23 2" xfId="654"/>
    <cellStyle name="Comma 24" xfId="655"/>
    <cellStyle name="Comma 24 2" xfId="656"/>
    <cellStyle name="Comma 25" xfId="657"/>
    <cellStyle name="Comma 25 2" xfId="658"/>
    <cellStyle name="Comma 26" xfId="659"/>
    <cellStyle name="Comma 26 2" xfId="660"/>
    <cellStyle name="Comma 27" xfId="661"/>
    <cellStyle name="Comma 27 2" xfId="662"/>
    <cellStyle name="Comma 28" xfId="663"/>
    <cellStyle name="Comma 28 2" xfId="664"/>
    <cellStyle name="Comma 29" xfId="665"/>
    <cellStyle name="Comma 29 2" xfId="666"/>
    <cellStyle name="Comma 3" xfId="667"/>
    <cellStyle name="Comma 3 2" xfId="668"/>
    <cellStyle name="Comma 3 2 2" xfId="669"/>
    <cellStyle name="Comma 3 2 3" xfId="670"/>
    <cellStyle name="Comma 3 3" xfId="671"/>
    <cellStyle name="Comma 3 4" xfId="672"/>
    <cellStyle name="Comma 3 5" xfId="673"/>
    <cellStyle name="Comma 3 6" xfId="674"/>
    <cellStyle name="Comma 30" xfId="675"/>
    <cellStyle name="Comma 31" xfId="676"/>
    <cellStyle name="Comma 31 2" xfId="677"/>
    <cellStyle name="Comma 31 3" xfId="678"/>
    <cellStyle name="Comma 32" xfId="679"/>
    <cellStyle name="Comma 32 2" xfId="680"/>
    <cellStyle name="Comma 33" xfId="681"/>
    <cellStyle name="Comma 33 2" xfId="682"/>
    <cellStyle name="Comma 34" xfId="683"/>
    <cellStyle name="Comma 34 2" xfId="684"/>
    <cellStyle name="Comma 35" xfId="685"/>
    <cellStyle name="Comma 35 2" xfId="686"/>
    <cellStyle name="Comma 36" xfId="687"/>
    <cellStyle name="Comma 36 2" xfId="688"/>
    <cellStyle name="Comma 37" xfId="689"/>
    <cellStyle name="Comma 37 2" xfId="690"/>
    <cellStyle name="Comma 38" xfId="691"/>
    <cellStyle name="Comma 38 2" xfId="692"/>
    <cellStyle name="Comma 39" xfId="693"/>
    <cellStyle name="Comma 39 2" xfId="694"/>
    <cellStyle name="Comma 4" xfId="695"/>
    <cellStyle name="Comma 4 2" xfId="696"/>
    <cellStyle name="Comma 40" xfId="697"/>
    <cellStyle name="Comma 41" xfId="698"/>
    <cellStyle name="Comma 42" xfId="699"/>
    <cellStyle name="Comma 42 2" xfId="700"/>
    <cellStyle name="Comma 43" xfId="701"/>
    <cellStyle name="Comma 43 2" xfId="702"/>
    <cellStyle name="Comma 44" xfId="703"/>
    <cellStyle name="Comma 44 2" xfId="704"/>
    <cellStyle name="Comma 45" xfId="705"/>
    <cellStyle name="Comma 45 2" xfId="706"/>
    <cellStyle name="Comma 5" xfId="707"/>
    <cellStyle name="Comma 5 2" xfId="708"/>
    <cellStyle name="Comma 5 3" xfId="709"/>
    <cellStyle name="Comma 6" xfId="710"/>
    <cellStyle name="Comma 6 2" xfId="711"/>
    <cellStyle name="Comma 6 3" xfId="712"/>
    <cellStyle name="Comma 63" xfId="713"/>
    <cellStyle name="Comma 63 2" xfId="714"/>
    <cellStyle name="Comma 63 2 2" xfId="715"/>
    <cellStyle name="Comma 63 3" xfId="716"/>
    <cellStyle name="Comma 7" xfId="717"/>
    <cellStyle name="Comma 70" xfId="718"/>
    <cellStyle name="Comma 70 2" xfId="719"/>
    <cellStyle name="Comma 70 2 2" xfId="720"/>
    <cellStyle name="Comma 70 3" xfId="721"/>
    <cellStyle name="Comma 71" xfId="722"/>
    <cellStyle name="Comma 71 2" xfId="723"/>
    <cellStyle name="Comma 71 2 2" xfId="724"/>
    <cellStyle name="Comma 71 3" xfId="725"/>
    <cellStyle name="Comma 74" xfId="726"/>
    <cellStyle name="Comma 74 2" xfId="727"/>
    <cellStyle name="Comma 74 2 2" xfId="728"/>
    <cellStyle name="Comma 74 3" xfId="729"/>
    <cellStyle name="Comma 74 4" xfId="730"/>
    <cellStyle name="Comma 75" xfId="731"/>
    <cellStyle name="Comma 75 2" xfId="732"/>
    <cellStyle name="Comma 75 2 2" xfId="733"/>
    <cellStyle name="Comma 75 3" xfId="734"/>
    <cellStyle name="Comma 78" xfId="735"/>
    <cellStyle name="Comma 78 2" xfId="736"/>
    <cellStyle name="Comma 78 2 2" xfId="737"/>
    <cellStyle name="Comma 78 3" xfId="738"/>
    <cellStyle name="Comma 8" xfId="739"/>
    <cellStyle name="Comma 9" xfId="740"/>
    <cellStyle name="Comma 9 2" xfId="741"/>
    <cellStyle name="Comma_02 CAP-PBC Eurasia Air" xfId="742"/>
    <cellStyle name="Comma0" xfId="743"/>
    <cellStyle name="Credit" xfId="744"/>
    <cellStyle name="Credit subtotal" xfId="745"/>
    <cellStyle name="Credit Total" xfId="746"/>
    <cellStyle name="Currency [00]" xfId="747"/>
    <cellStyle name="Currency0" xfId="748"/>
    <cellStyle name="Date" xfId="749"/>
    <cellStyle name="Date Short" xfId="750"/>
    <cellStyle name="Date without year" xfId="751"/>
    <cellStyle name="Date_Cash flow_indirect method" xfId="752"/>
    <cellStyle name="Debit" xfId="753"/>
    <cellStyle name="Debit subtotal" xfId="754"/>
    <cellStyle name="Debit Total" xfId="755"/>
    <cellStyle name="DELTA" xfId="756"/>
    <cellStyle name="Dezimal [0]_Bal sheet - Liab. IHSW" xfId="757"/>
    <cellStyle name="Dezimal_Bal sheet - Liab. IHSW" xfId="758"/>
    <cellStyle name="E&amp;Y House" xfId="759"/>
    <cellStyle name="Enter Currency (0)" xfId="760"/>
    <cellStyle name="Enter Currency (2)" xfId="761"/>
    <cellStyle name="Enter Units (0)" xfId="762"/>
    <cellStyle name="Enter Units (1)" xfId="763"/>
    <cellStyle name="Enter Units (1) 2" xfId="764"/>
    <cellStyle name="Enter Units (1) 3" xfId="765"/>
    <cellStyle name="Enter Units (2)" xfId="766"/>
    <cellStyle name="Euro" xfId="767"/>
    <cellStyle name="Euro 2" xfId="768"/>
    <cellStyle name="Euro 2 2" xfId="769"/>
    <cellStyle name="Euro 3" xfId="770"/>
    <cellStyle name="EYColumnHeading" xfId="771"/>
    <cellStyle name="EYtext" xfId="772"/>
    <cellStyle name="Fixed" xfId="773"/>
    <cellStyle name="From" xfId="774"/>
    <cellStyle name="Grey" xfId="775"/>
    <cellStyle name="Header1" xfId="776"/>
    <cellStyle name="Header2" xfId="777"/>
    <cellStyle name="Heading" xfId="778"/>
    <cellStyle name="Iau?iue_?anoiau" xfId="779"/>
    <cellStyle name="Îáű÷íűé_ăđ.ďîäŕ÷č" xfId="780"/>
    <cellStyle name="Îňęđűâŕâřŕ˙ń˙ ăčďĺđńńűëęŕ" xfId="781"/>
    <cellStyle name="Input [yellow]" xfId="782"/>
    <cellStyle name="Inputnumbaccid" xfId="783"/>
    <cellStyle name="Inpyear" xfId="784"/>
    <cellStyle name="International" xfId="785"/>
    <cellStyle name="International 2" xfId="786"/>
    <cellStyle name="International 3" xfId="787"/>
    <cellStyle name="International 4" xfId="788"/>
    <cellStyle name="International1" xfId="789"/>
    <cellStyle name="International1 2" xfId="790"/>
    <cellStyle name="International1 3" xfId="791"/>
    <cellStyle name="International1 4" xfId="792"/>
    <cellStyle name="Ioe?uaaaoayny aeia?nnueea" xfId="793"/>
    <cellStyle name="ISO" xfId="794"/>
    <cellStyle name="Komma [0]_laroux" xfId="795"/>
    <cellStyle name="Komma_laroux" xfId="796"/>
    <cellStyle name="KOP" xfId="797"/>
    <cellStyle name="KOP2" xfId="798"/>
    <cellStyle name="KOPP" xfId="799"/>
    <cellStyle name="KPMG Heading 1" xfId="800"/>
    <cellStyle name="KPMG Heading 2" xfId="801"/>
    <cellStyle name="KPMG Heading 3" xfId="802"/>
    <cellStyle name="KPMG Heading 4" xfId="803"/>
    <cellStyle name="KPMG Normal" xfId="804"/>
    <cellStyle name="KPMG Normal Text" xfId="805"/>
    <cellStyle name="Link Currency (0)" xfId="806"/>
    <cellStyle name="Link Currency (2)" xfId="807"/>
    <cellStyle name="Link Units (0)" xfId="808"/>
    <cellStyle name="Link Units (1)" xfId="809"/>
    <cellStyle name="Link Units (1) 2" xfId="810"/>
    <cellStyle name="Link Units (1) 3" xfId="811"/>
    <cellStyle name="Link Units (2)" xfId="812"/>
    <cellStyle name="Nameenter" xfId="813"/>
    <cellStyle name="Normal - Style1" xfId="814"/>
    <cellStyle name="Normal - Style1 2" xfId="815"/>
    <cellStyle name="Normal - Style1 3" xfId="816"/>
    <cellStyle name="Normal 10" xfId="817"/>
    <cellStyle name="Normal 11" xfId="818"/>
    <cellStyle name="Normal 11 2" xfId="819"/>
    <cellStyle name="Normal 11 2 2" xfId="820"/>
    <cellStyle name="Normal 11 3" xfId="821"/>
    <cellStyle name="Normal 11 4" xfId="822"/>
    <cellStyle name="Normal 12" xfId="823"/>
    <cellStyle name="Normal 12 2" xfId="824"/>
    <cellStyle name="Normal 12 2 2" xfId="825"/>
    <cellStyle name="Normal 12 3" xfId="826"/>
    <cellStyle name="Normal 12 4" xfId="827"/>
    <cellStyle name="Normal 13" xfId="828"/>
    <cellStyle name="Normal 13 2" xfId="829"/>
    <cellStyle name="Normal 13 2 2" xfId="830"/>
    <cellStyle name="Normal 13 3" xfId="831"/>
    <cellStyle name="Normal 13 4" xfId="832"/>
    <cellStyle name="Normal 14" xfId="833"/>
    <cellStyle name="Normal 14 2" xfId="834"/>
    <cellStyle name="Normal 15" xfId="835"/>
    <cellStyle name="Normal 15 2" xfId="836"/>
    <cellStyle name="Normal 16" xfId="837"/>
    <cellStyle name="Normal 16 2" xfId="838"/>
    <cellStyle name="Normal 17" xfId="839"/>
    <cellStyle name="Normal 17 2" xfId="840"/>
    <cellStyle name="Normal 18" xfId="841"/>
    <cellStyle name="Normal 18 2" xfId="842"/>
    <cellStyle name="Normal 19" xfId="843"/>
    <cellStyle name="Normal 19 2" xfId="844"/>
    <cellStyle name="Normal 2" xfId="845"/>
    <cellStyle name="Normal 2 10" xfId="846"/>
    <cellStyle name="Normal 2 10 2" xfId="847"/>
    <cellStyle name="Normal 2 10 3" xfId="848"/>
    <cellStyle name="Normal 2 11" xfId="849"/>
    <cellStyle name="Normal 2 12" xfId="850"/>
    <cellStyle name="Normal 2 12 2" xfId="851"/>
    <cellStyle name="Normal 2 2" xfId="852"/>
    <cellStyle name="Normal 2 2 10" xfId="853"/>
    <cellStyle name="Normal 2 2 10 2" xfId="854"/>
    <cellStyle name="Normal 2 2 10 3" xfId="855"/>
    <cellStyle name="Normal 2 2 11" xfId="856"/>
    <cellStyle name="Normal 2 2 2" xfId="857"/>
    <cellStyle name="Normal 2 2 2 10" xfId="858"/>
    <cellStyle name="Normal 2 2 2 2" xfId="859"/>
    <cellStyle name="Normal 2 2 2 2 10" xfId="860"/>
    <cellStyle name="Normal 2 2 2 2 2" xfId="861"/>
    <cellStyle name="Normal 2 2 2 2 3" xfId="862"/>
    <cellStyle name="Normal 2 2 2 2 4" xfId="863"/>
    <cellStyle name="Normal 2 2 2 2 5" xfId="864"/>
    <cellStyle name="Normal 2 2 2 2 6" xfId="865"/>
    <cellStyle name="Normal 2 2 2 2 7" xfId="866"/>
    <cellStyle name="Normal 2 2 2 2 8" xfId="867"/>
    <cellStyle name="Normal 2 2 2 2 9" xfId="868"/>
    <cellStyle name="Normal 2 2 2 3" xfId="869"/>
    <cellStyle name="Normal 2 2 2 4" xfId="870"/>
    <cellStyle name="Normal 2 2 2 5" xfId="871"/>
    <cellStyle name="Normal 2 2 2 6" xfId="872"/>
    <cellStyle name="Normal 2 2 2 7" xfId="873"/>
    <cellStyle name="Normal 2 2 2 8" xfId="874"/>
    <cellStyle name="Normal 2 2 2 9" xfId="875"/>
    <cellStyle name="Normal 2 2 3" xfId="876"/>
    <cellStyle name="Normal 2 2 3 2" xfId="877"/>
    <cellStyle name="Normal 2 2 3 3" xfId="878"/>
    <cellStyle name="Normal 2 2 4" xfId="879"/>
    <cellStyle name="Normal 2 2 4 2" xfId="880"/>
    <cellStyle name="Normal 2 2 4 3" xfId="881"/>
    <cellStyle name="Normal 2 2 5" xfId="882"/>
    <cellStyle name="Normal 2 2 5 2" xfId="883"/>
    <cellStyle name="Normal 2 2 5 3" xfId="884"/>
    <cellStyle name="Normal 2 2 6" xfId="885"/>
    <cellStyle name="Normal 2 2 6 2" xfId="886"/>
    <cellStyle name="Normal 2 2 6 3" xfId="887"/>
    <cellStyle name="Normal 2 2 7" xfId="888"/>
    <cellStyle name="Normal 2 2 7 2" xfId="889"/>
    <cellStyle name="Normal 2 2 7 3" xfId="890"/>
    <cellStyle name="Normal 2 2 8" xfId="891"/>
    <cellStyle name="Normal 2 2 8 2" xfId="892"/>
    <cellStyle name="Normal 2 2 8 3" xfId="893"/>
    <cellStyle name="Normal 2 2 9" xfId="894"/>
    <cellStyle name="Normal 2 2 9 2" xfId="895"/>
    <cellStyle name="Normal 2 2 9 3" xfId="896"/>
    <cellStyle name="Normal 2 3" xfId="897"/>
    <cellStyle name="Normal 2 3 2" xfId="898"/>
    <cellStyle name="Normal 2 3 3" xfId="899"/>
    <cellStyle name="Normal 2 4" xfId="900"/>
    <cellStyle name="Normal 2 4 2" xfId="901"/>
    <cellStyle name="Normal 2 4 3" xfId="902"/>
    <cellStyle name="Normal 2 5" xfId="903"/>
    <cellStyle name="Normal 2 5 2" xfId="904"/>
    <cellStyle name="Normal 2 5 3" xfId="905"/>
    <cellStyle name="Normal 2 6" xfId="906"/>
    <cellStyle name="Normal 2 6 2" xfId="907"/>
    <cellStyle name="Normal 2 6 2 2" xfId="908"/>
    <cellStyle name="Normal 2 6 3" xfId="909"/>
    <cellStyle name="Normal 2 7" xfId="910"/>
    <cellStyle name="Normal 2 7 2" xfId="911"/>
    <cellStyle name="Normal 2 7 3" xfId="912"/>
    <cellStyle name="Normal 2 8" xfId="913"/>
    <cellStyle name="Normal 2 8 2" xfId="914"/>
    <cellStyle name="Normal 2 8 3" xfId="915"/>
    <cellStyle name="Normal 2 9" xfId="916"/>
    <cellStyle name="Normal 2 9 2" xfId="917"/>
    <cellStyle name="Normal 2 9 3" xfId="918"/>
    <cellStyle name="Normal 20" xfId="919"/>
    <cellStyle name="Normal 20 2" xfId="920"/>
    <cellStyle name="Normal 21" xfId="921"/>
    <cellStyle name="Normal 22" xfId="922"/>
    <cellStyle name="Normal 23" xfId="923"/>
    <cellStyle name="Normal 24" xfId="924"/>
    <cellStyle name="Normal 24 2" xfId="925"/>
    <cellStyle name="Normal 25" xfId="926"/>
    <cellStyle name="Normal 25 2" xfId="927"/>
    <cellStyle name="Normal 25 3" xfId="928"/>
    <cellStyle name="Normal 26" xfId="929"/>
    <cellStyle name="Normal 26 2" xfId="930"/>
    <cellStyle name="Normal 27" xfId="931"/>
    <cellStyle name="Normal 27 2" xfId="932"/>
    <cellStyle name="Normal 28" xfId="933"/>
    <cellStyle name="Normal 28 2" xfId="934"/>
    <cellStyle name="Normal 29" xfId="935"/>
    <cellStyle name="Normal 29 2" xfId="936"/>
    <cellStyle name="Normal 3" xfId="937"/>
    <cellStyle name="Normal 3 15" xfId="938"/>
    <cellStyle name="Normal 3 2" xfId="939"/>
    <cellStyle name="Normal 3 2 2" xfId="940"/>
    <cellStyle name="Normal 3 2 3" xfId="941"/>
    <cellStyle name="Normal 3 3" xfId="942"/>
    <cellStyle name="Normal 3 4" xfId="943"/>
    <cellStyle name="Normal 30" xfId="944"/>
    <cellStyle name="Normal 31" xfId="945"/>
    <cellStyle name="Normal 31 2" xfId="946"/>
    <cellStyle name="Normal 32" xfId="947"/>
    <cellStyle name="Normal 32 2" xfId="948"/>
    <cellStyle name="Normal 33" xfId="949"/>
    <cellStyle name="Normal 33 2" xfId="950"/>
    <cellStyle name="Normal 34" xfId="951"/>
    <cellStyle name="Normal 35" xfId="952"/>
    <cellStyle name="Normal 35 2" xfId="953"/>
    <cellStyle name="Normal 36" xfId="954"/>
    <cellStyle name="Normal 36 2" xfId="955"/>
    <cellStyle name="Normal 37" xfId="956"/>
    <cellStyle name="Normal 38" xfId="957"/>
    <cellStyle name="Normal 39" xfId="958"/>
    <cellStyle name="Normal 4" xfId="959"/>
    <cellStyle name="Normal 4 2" xfId="960"/>
    <cellStyle name="Normal 4 2 2" xfId="961"/>
    <cellStyle name="Normal 4 2 3" xfId="962"/>
    <cellStyle name="Normal 4 2 3 2" xfId="963"/>
    <cellStyle name="Normal 4 2 4" xfId="964"/>
    <cellStyle name="Normal 4 3" xfId="965"/>
    <cellStyle name="Normal 4 4" xfId="966"/>
    <cellStyle name="Normal 4 5" xfId="967"/>
    <cellStyle name="Normal 4 6" xfId="968"/>
    <cellStyle name="Normal 4 7" xfId="969"/>
    <cellStyle name="Normal 4 7 2" xfId="970"/>
    <cellStyle name="Normal 4 8" xfId="971"/>
    <cellStyle name="Normal 4 9" xfId="972"/>
    <cellStyle name="Normal 40" xfId="973"/>
    <cellStyle name="Normal 41" xfId="974"/>
    <cellStyle name="Normal 41 2" xfId="975"/>
    <cellStyle name="Normal 42" xfId="976"/>
    <cellStyle name="Normal 42 2" xfId="977"/>
    <cellStyle name="Normal 43" xfId="978"/>
    <cellStyle name="Normal 43 2" xfId="979"/>
    <cellStyle name="Normal 44" xfId="980"/>
    <cellStyle name="Normal 44 2" xfId="981"/>
    <cellStyle name="Normal 45" xfId="982"/>
    <cellStyle name="Normal 45 2" xfId="983"/>
    <cellStyle name="Normal 46" xfId="984"/>
    <cellStyle name="Normal 46 2" xfId="985"/>
    <cellStyle name="Normal 47" xfId="986"/>
    <cellStyle name="Normal 47 2" xfId="987"/>
    <cellStyle name="Normal 48" xfId="988"/>
    <cellStyle name="Normal 48 2" xfId="989"/>
    <cellStyle name="Normal 5" xfId="1"/>
    <cellStyle name="Normal 53" xfId="990"/>
    <cellStyle name="Normal 53 2" xfId="991"/>
    <cellStyle name="Normal 54" xfId="992"/>
    <cellStyle name="Normal 54 2" xfId="993"/>
    <cellStyle name="Normal 54 2 2" xfId="994"/>
    <cellStyle name="Normal 54 3" xfId="995"/>
    <cellStyle name="Normal 55" xfId="996"/>
    <cellStyle name="Normal 55 2" xfId="997"/>
    <cellStyle name="Normal 55 2 2" xfId="998"/>
    <cellStyle name="Normal 55 3" xfId="999"/>
    <cellStyle name="Normal 57" xfId="1000"/>
    <cellStyle name="Normal 57 2" xfId="1001"/>
    <cellStyle name="Normal 57 2 2" xfId="1002"/>
    <cellStyle name="Normal 57 3" xfId="1003"/>
    <cellStyle name="Normal 58" xfId="1004"/>
    <cellStyle name="Normal 58 2" xfId="1005"/>
    <cellStyle name="Normal 58 2 2" xfId="1006"/>
    <cellStyle name="Normal 58 3" xfId="1007"/>
    <cellStyle name="Normal 59" xfId="1008"/>
    <cellStyle name="Normal 59 2" xfId="1009"/>
    <cellStyle name="Normal 59 2 2" xfId="1010"/>
    <cellStyle name="Normal 59 3" xfId="1011"/>
    <cellStyle name="Normal 6" xfId="1012"/>
    <cellStyle name="Normal 6 2" xfId="1013"/>
    <cellStyle name="Normal 6 3" xfId="1014"/>
    <cellStyle name="Normal 60" xfId="1015"/>
    <cellStyle name="Normal 60 2" xfId="1016"/>
    <cellStyle name="Normal 60 2 2" xfId="1017"/>
    <cellStyle name="Normal 60 3" xfId="1018"/>
    <cellStyle name="Normal 61" xfId="1019"/>
    <cellStyle name="Normal 61 2" xfId="1020"/>
    <cellStyle name="Normal 61 2 2" xfId="1021"/>
    <cellStyle name="Normal 61 3" xfId="1022"/>
    <cellStyle name="Normal 62" xfId="1023"/>
    <cellStyle name="Normal 62 2" xfId="1024"/>
    <cellStyle name="Normal 62 2 2" xfId="1025"/>
    <cellStyle name="Normal 62 3" xfId="1026"/>
    <cellStyle name="Normal 63" xfId="1027"/>
    <cellStyle name="Normal 63 2" xfId="1028"/>
    <cellStyle name="Normal 63 2 2" xfId="1029"/>
    <cellStyle name="Normal 63 3" xfId="1030"/>
    <cellStyle name="Normal 64" xfId="1031"/>
    <cellStyle name="Normal 64 2" xfId="1032"/>
    <cellStyle name="Normal 64 2 2" xfId="1033"/>
    <cellStyle name="Normal 64 3" xfId="1034"/>
    <cellStyle name="Normal 65" xfId="1035"/>
    <cellStyle name="Normal 65 2" xfId="1036"/>
    <cellStyle name="Normal 65 2 2" xfId="1037"/>
    <cellStyle name="Normal 65 3" xfId="1038"/>
    <cellStyle name="Normal 66" xfId="1039"/>
    <cellStyle name="Normal 66 2" xfId="1040"/>
    <cellStyle name="Normal 66 2 2" xfId="1041"/>
    <cellStyle name="Normal 66 3" xfId="1042"/>
    <cellStyle name="Normal 67" xfId="1043"/>
    <cellStyle name="Normal 67 2" xfId="1044"/>
    <cellStyle name="Normal 67 2 2" xfId="1045"/>
    <cellStyle name="Normal 67 3" xfId="1046"/>
    <cellStyle name="Normal 68" xfId="1047"/>
    <cellStyle name="Normal 68 2" xfId="1048"/>
    <cellStyle name="Normal 68 2 2" xfId="1049"/>
    <cellStyle name="Normal 68 3" xfId="1050"/>
    <cellStyle name="Normal 69" xfId="1051"/>
    <cellStyle name="Normal 69 2" xfId="1052"/>
    <cellStyle name="Normal 69 2 2" xfId="1053"/>
    <cellStyle name="Normal 69 3" xfId="1054"/>
    <cellStyle name="Normal 7" xfId="1055"/>
    <cellStyle name="Normal 7 2" xfId="1056"/>
    <cellStyle name="Normal 7 3" xfId="1057"/>
    <cellStyle name="Normal 7 3 2" xfId="1058"/>
    <cellStyle name="Normal 7 4" xfId="1059"/>
    <cellStyle name="Normal 70" xfId="1060"/>
    <cellStyle name="Normal 70 2" xfId="1061"/>
    <cellStyle name="Normal 70 2 2" xfId="1062"/>
    <cellStyle name="Normal 70 3" xfId="1063"/>
    <cellStyle name="Normal 71" xfId="1064"/>
    <cellStyle name="Normal 71 2" xfId="1065"/>
    <cellStyle name="Normal 71 2 2" xfId="1066"/>
    <cellStyle name="Normal 71 3" xfId="1067"/>
    <cellStyle name="Normal 72" xfId="1068"/>
    <cellStyle name="Normal 72 2" xfId="1069"/>
    <cellStyle name="Normal 72 2 2" xfId="1070"/>
    <cellStyle name="Normal 72 3" xfId="1071"/>
    <cellStyle name="Normal 73" xfId="1072"/>
    <cellStyle name="Normal 73 2" xfId="1073"/>
    <cellStyle name="Normal 73 2 2" xfId="1074"/>
    <cellStyle name="Normal 73 3" xfId="1075"/>
    <cellStyle name="Normal 74" xfId="1076"/>
    <cellStyle name="Normal 74 2" xfId="1077"/>
    <cellStyle name="Normal 74 2 2" xfId="1078"/>
    <cellStyle name="Normal 74 3" xfId="1079"/>
    <cellStyle name="Normal 77" xfId="1080"/>
    <cellStyle name="Normal 77 2" xfId="1081"/>
    <cellStyle name="Normal 77 2 2" xfId="1082"/>
    <cellStyle name="Normal 77 3" xfId="1083"/>
    <cellStyle name="Normal 78" xfId="1084"/>
    <cellStyle name="Normal 78 2" xfId="1085"/>
    <cellStyle name="Normal 78 2 2" xfId="1086"/>
    <cellStyle name="Normal 78 3" xfId="1087"/>
    <cellStyle name="Normal 8" xfId="1088"/>
    <cellStyle name="Normal 8 2" xfId="1089"/>
    <cellStyle name="Normal 81" xfId="1090"/>
    <cellStyle name="Normal 81 2" xfId="1091"/>
    <cellStyle name="Normal 81 2 2" xfId="1092"/>
    <cellStyle name="Normal 81 3" xfId="1093"/>
    <cellStyle name="Normal 81 4" xfId="1094"/>
    <cellStyle name="Normal 83" xfId="1095"/>
    <cellStyle name="Normal 83 2" xfId="1096"/>
    <cellStyle name="Normal 83 2 2" xfId="1097"/>
    <cellStyle name="Normal 83 3" xfId="1098"/>
    <cellStyle name="Normal 9" xfId="1099"/>
    <cellStyle name="Normal 9 2" xfId="1100"/>
    <cellStyle name="Normal_02 CAP-PBC Eurasia Air" xfId="1101"/>
    <cellStyle name="Normal_ОСВ-311208 (190109)" xfId="2"/>
    <cellStyle name="Normal1" xfId="1102"/>
    <cellStyle name="normбlnм_laroux" xfId="1103"/>
    <cellStyle name="numbers" xfId="1104"/>
    <cellStyle name="Nun??c [0]_a drainl" xfId="1105"/>
    <cellStyle name="Nun??c_a drainl" xfId="1106"/>
    <cellStyle name="Ňűń˙÷č [0]_â đŕáîňĺ" xfId="1107"/>
    <cellStyle name="Ňűń˙÷č_â đŕáîňĺ" xfId="1108"/>
    <cellStyle name="Ôčíŕíńîâűé [0]_ďđĺäďđ-110_ďđĺäďđ-110 (2)" xfId="1109"/>
    <cellStyle name="Ociriniaue [0]_Di?nicnleuir?" xfId="1110"/>
    <cellStyle name="Ociriniaue_Di?nicnleuir?" xfId="1111"/>
    <cellStyle name="Oeiainiaue [0]_?anoiau" xfId="1112"/>
    <cellStyle name="Oeiainiaue_?anoiau" xfId="1113"/>
    <cellStyle name="Ouny?e [0]_?anoiau" xfId="1114"/>
    <cellStyle name="Ouny?e_?anoiau" xfId="1115"/>
    <cellStyle name="p/n" xfId="1116"/>
    <cellStyle name="Paaotsikko" xfId="1117"/>
    <cellStyle name="paint" xfId="1118"/>
    <cellStyle name="Percent (0)" xfId="1119"/>
    <cellStyle name="Percent (0) 2" xfId="1120"/>
    <cellStyle name="Percent (0) 3" xfId="1121"/>
    <cellStyle name="Percent [0]" xfId="1122"/>
    <cellStyle name="Percent [0] 2" xfId="1123"/>
    <cellStyle name="Percent [0] 3" xfId="1124"/>
    <cellStyle name="Percent [00]" xfId="1125"/>
    <cellStyle name="Percent [2]" xfId="1126"/>
    <cellStyle name="Percent [2] 10" xfId="1127"/>
    <cellStyle name="Percent [2] 11" xfId="1128"/>
    <cellStyle name="Percent [2] 2" xfId="1129"/>
    <cellStyle name="Percent [2] 3" xfId="1130"/>
    <cellStyle name="Percent [2] 4" xfId="1131"/>
    <cellStyle name="Percent [2] 5" xfId="1132"/>
    <cellStyle name="Percent [2] 6" xfId="1133"/>
    <cellStyle name="Percent [2] 7" xfId="1134"/>
    <cellStyle name="Percent [2] 8" xfId="1135"/>
    <cellStyle name="Percent [2] 9" xfId="1136"/>
    <cellStyle name="Percent 10" xfId="1137"/>
    <cellStyle name="Percent 10 2" xfId="1138"/>
    <cellStyle name="Percent 11" xfId="1139"/>
    <cellStyle name="Percent 11 2" xfId="1140"/>
    <cellStyle name="Percent 12" xfId="1141"/>
    <cellStyle name="Percent 12 2" xfId="1142"/>
    <cellStyle name="Percent 13" xfId="1143"/>
    <cellStyle name="Percent 13 2" xfId="1144"/>
    <cellStyle name="Percent 13 2 2" xfId="1145"/>
    <cellStyle name="Percent 13 2 2 2" xfId="1146"/>
    <cellStyle name="Percent 13 2 3" xfId="1147"/>
    <cellStyle name="Percent 13 2 3 2" xfId="1148"/>
    <cellStyle name="Percent 13 2 4" xfId="1149"/>
    <cellStyle name="Percent 13 3" xfId="1150"/>
    <cellStyle name="Percent 13 3 2" xfId="1151"/>
    <cellStyle name="Percent 13 4" xfId="1152"/>
    <cellStyle name="Percent 13 5" xfId="1153"/>
    <cellStyle name="Percent 14" xfId="1154"/>
    <cellStyle name="Percent 14 2" xfId="1155"/>
    <cellStyle name="Percent 15" xfId="1156"/>
    <cellStyle name="Percent 15 2" xfId="1157"/>
    <cellStyle name="Percent 16" xfId="1158"/>
    <cellStyle name="Percent 16 2" xfId="1159"/>
    <cellStyle name="Percent 17" xfId="1160"/>
    <cellStyle name="Percent 17 2" xfId="1161"/>
    <cellStyle name="Percent 18" xfId="1162"/>
    <cellStyle name="Percent 18 2" xfId="1163"/>
    <cellStyle name="Percent 19" xfId="1164"/>
    <cellStyle name="Percent 19 2" xfId="1165"/>
    <cellStyle name="Percent 2" xfId="1166"/>
    <cellStyle name="Percent 2 2" xfId="1167"/>
    <cellStyle name="Percent 2 2 10" xfId="1168"/>
    <cellStyle name="Percent 2 2 2" xfId="1169"/>
    <cellStyle name="Percent 2 2 2 10" xfId="1170"/>
    <cellStyle name="Percent 2 2 2 2" xfId="1171"/>
    <cellStyle name="Percent 2 2 2 3" xfId="1172"/>
    <cellStyle name="Percent 2 2 2 4" xfId="1173"/>
    <cellStyle name="Percent 2 2 2 5" xfId="1174"/>
    <cellStyle name="Percent 2 2 2 6" xfId="1175"/>
    <cellStyle name="Percent 2 2 2 7" xfId="1176"/>
    <cellStyle name="Percent 2 2 2 8" xfId="1177"/>
    <cellStyle name="Percent 2 2 2 9" xfId="1178"/>
    <cellStyle name="Percent 2 2 3" xfId="1179"/>
    <cellStyle name="Percent 2 2 4" xfId="1180"/>
    <cellStyle name="Percent 2 2 5" xfId="1181"/>
    <cellStyle name="Percent 2 2 6" xfId="1182"/>
    <cellStyle name="Percent 2 2 7" xfId="1183"/>
    <cellStyle name="Percent 2 2 8" xfId="1184"/>
    <cellStyle name="Percent 2 2 9" xfId="1185"/>
    <cellStyle name="Percent 20" xfId="1186"/>
    <cellStyle name="Percent 20 2" xfId="1187"/>
    <cellStyle name="Percent 21" xfId="1188"/>
    <cellStyle name="Percent 21 2" xfId="1189"/>
    <cellStyle name="Percent 22" xfId="1190"/>
    <cellStyle name="Percent 22 2" xfId="1191"/>
    <cellStyle name="Percent 23" xfId="1192"/>
    <cellStyle name="Percent 24" xfId="1193"/>
    <cellStyle name="Percent 24 2" xfId="1194"/>
    <cellStyle name="Percent 25" xfId="1195"/>
    <cellStyle name="Percent 25 2" xfId="1196"/>
    <cellStyle name="Percent 26" xfId="1197"/>
    <cellStyle name="Percent 26 2" xfId="1198"/>
    <cellStyle name="Percent 27" xfId="1199"/>
    <cellStyle name="Percent 27 2" xfId="1200"/>
    <cellStyle name="Percent 28" xfId="1201"/>
    <cellStyle name="Percent 28 2" xfId="1202"/>
    <cellStyle name="Percent 3" xfId="1203"/>
    <cellStyle name="Percent 3 2" xfId="1204"/>
    <cellStyle name="Percent 3 3" xfId="1205"/>
    <cellStyle name="Percent 3 4" xfId="1206"/>
    <cellStyle name="Percent 4" xfId="1207"/>
    <cellStyle name="Percent 4 2" xfId="1208"/>
    <cellStyle name="Percent 4 2 2" xfId="1209"/>
    <cellStyle name="Percent 4 2 2 2" xfId="1210"/>
    <cellStyle name="Percent 4 2 3" xfId="1211"/>
    <cellStyle name="Percent 4 2 3 2" xfId="1212"/>
    <cellStyle name="Percent 4 2 4" xfId="1213"/>
    <cellStyle name="Percent 4 3" xfId="1214"/>
    <cellStyle name="Percent 4 3 2" xfId="1215"/>
    <cellStyle name="Percent 4 4" xfId="1216"/>
    <cellStyle name="Percent 4 5" xfId="1217"/>
    <cellStyle name="Percent 5" xfId="1218"/>
    <cellStyle name="Percent 53" xfId="1219"/>
    <cellStyle name="Percent 53 2" xfId="1220"/>
    <cellStyle name="Percent 53 2 2" xfId="1221"/>
    <cellStyle name="Percent 53 3" xfId="1222"/>
    <cellStyle name="Percent 6" xfId="1223"/>
    <cellStyle name="Percent 6 2" xfId="1224"/>
    <cellStyle name="Percent 7" xfId="1225"/>
    <cellStyle name="Percent 7 2" xfId="1226"/>
    <cellStyle name="Percent 8" xfId="1227"/>
    <cellStyle name="Percent 8 2" xfId="1228"/>
    <cellStyle name="Percent 9" xfId="1229"/>
    <cellStyle name="Percent 9 2" xfId="1230"/>
    <cellStyle name="piw#" xfId="1231"/>
    <cellStyle name="piw%" xfId="1232"/>
    <cellStyle name="PrePop Currency (0)" xfId="1233"/>
    <cellStyle name="PrePop Currency (2)" xfId="1234"/>
    <cellStyle name="PrePop Units (0)" xfId="1235"/>
    <cellStyle name="PrePop Units (1)" xfId="1236"/>
    <cellStyle name="PrePop Units (1) 2" xfId="1237"/>
    <cellStyle name="PrePop Units (1) 3" xfId="1238"/>
    <cellStyle name="PrePop Units (2)" xfId="1239"/>
    <cellStyle name="Price_Body" xfId="1240"/>
    <cellStyle name="PSChar" xfId="1241"/>
    <cellStyle name="PSHeading" xfId="1242"/>
    <cellStyle name="Pддotsikko" xfId="1243"/>
    <cellStyle name="REGEL" xfId="1244"/>
    <cellStyle name="RMG - PB01.93" xfId="1245"/>
    <cellStyle name="Rubles" xfId="1246"/>
    <cellStyle name="SAPBEXaggData" xfId="1247"/>
    <cellStyle name="SAPBEXaggDataEmph" xfId="1248"/>
    <cellStyle name="SAPBEXaggItem" xfId="1249"/>
    <cellStyle name="SAPBEXaggItemX" xfId="1250"/>
    <cellStyle name="SAPBEXchaText" xfId="1251"/>
    <cellStyle name="SAPBEXexcBad7" xfId="1252"/>
    <cellStyle name="SAPBEXexcBad8" xfId="1253"/>
    <cellStyle name="SAPBEXexcBad9" xfId="1254"/>
    <cellStyle name="SAPBEXexcCritical4" xfId="1255"/>
    <cellStyle name="SAPBEXexcCritical5" xfId="1256"/>
    <cellStyle name="SAPBEXexcCritical6" xfId="1257"/>
    <cellStyle name="SAPBEXexcGood1" xfId="1258"/>
    <cellStyle name="SAPBEXexcGood2" xfId="1259"/>
    <cellStyle name="SAPBEXexcGood3" xfId="1260"/>
    <cellStyle name="SAPBEXfilterDrill" xfId="1261"/>
    <cellStyle name="SAPBEXfilterItem" xfId="1262"/>
    <cellStyle name="SAPBEXfilterText" xfId="1263"/>
    <cellStyle name="SAPBEXformats" xfId="1264"/>
    <cellStyle name="SAPBEXheaderItem" xfId="1265"/>
    <cellStyle name="SAPBEXheaderText" xfId="1266"/>
    <cellStyle name="SAPBEXHLevel0" xfId="1267"/>
    <cellStyle name="SAPBEXHLevel0X" xfId="1268"/>
    <cellStyle name="SAPBEXHLevel1" xfId="1269"/>
    <cellStyle name="SAPBEXHLevel1X" xfId="1270"/>
    <cellStyle name="SAPBEXHLevel2" xfId="1271"/>
    <cellStyle name="SAPBEXHLevel2X" xfId="1272"/>
    <cellStyle name="SAPBEXHLevel3" xfId="1273"/>
    <cellStyle name="SAPBEXHLevel3X" xfId="1274"/>
    <cellStyle name="SAPBEXresData" xfId="1275"/>
    <cellStyle name="SAPBEXresDataEmph" xfId="1276"/>
    <cellStyle name="SAPBEXresItem" xfId="1277"/>
    <cellStyle name="SAPBEXresItemX" xfId="1278"/>
    <cellStyle name="SAPBEXstdData" xfId="1279"/>
    <cellStyle name="SAPBEXstdDataEmph" xfId="1280"/>
    <cellStyle name="SAPBEXstdItem" xfId="1281"/>
    <cellStyle name="SAPBEXstdItemX" xfId="1282"/>
    <cellStyle name="SAPBEXtitle" xfId="1283"/>
    <cellStyle name="SAPBEXundefined" xfId="1284"/>
    <cellStyle name="stand_bord" xfId="1285"/>
    <cellStyle name="Standaard_laroux" xfId="1286"/>
    <cellStyle name="Standard_LVZ" xfId="1287"/>
    <cellStyle name="Style 1" xfId="1288"/>
    <cellStyle name="Style 1 2" xfId="1289"/>
    <cellStyle name="Style 1 2 2" xfId="1290"/>
    <cellStyle name="Style 1 2 3" xfId="1291"/>
    <cellStyle name="Style 1 3" xfId="1292"/>
    <cellStyle name="Style 1 4" xfId="1293"/>
    <cellStyle name="Style 1 5" xfId="1294"/>
    <cellStyle name="Style 2" xfId="1295"/>
    <cellStyle name="Style 3" xfId="1296"/>
    <cellStyle name="Style 3 2" xfId="1297"/>
    <cellStyle name="Style 3 3" xfId="1298"/>
    <cellStyle name="Style 4" xfId="1299"/>
    <cellStyle name="Style 5" xfId="1300"/>
    <cellStyle name="Text Indent A" xfId="1301"/>
    <cellStyle name="Text Indent B" xfId="1302"/>
    <cellStyle name="Text Indent B 2" xfId="1303"/>
    <cellStyle name="Text Indent B 3" xfId="1304"/>
    <cellStyle name="Text Indent C" xfId="1305"/>
    <cellStyle name="Text Indent C 2" xfId="1306"/>
    <cellStyle name="Text Indent C 3" xfId="1307"/>
    <cellStyle name="Tickmark" xfId="1308"/>
    <cellStyle name="Tickmark 2" xfId="1309"/>
    <cellStyle name="Tickmark 3" xfId="1310"/>
    <cellStyle name="Tickmark 4" xfId="1311"/>
    <cellStyle name="Tickmark 5" xfId="1312"/>
    <cellStyle name="Valiotsikko" xfId="1313"/>
    <cellStyle name="Valuta [0]_laroux" xfId="1314"/>
    <cellStyle name="Valuta_laroux" xfId="1315"/>
    <cellStyle name="Virgulă_Macheta buget" xfId="1316"/>
    <cellStyle name="Vдliotsikko" xfId="1317"/>
    <cellStyle name="Währung [0]_Bal sheet - Liab. IHSW" xfId="1318"/>
    <cellStyle name="Währung_Bal sheet - Liab. IHSW" xfId="1319"/>
    <cellStyle name="Акцент1 2" xfId="1320"/>
    <cellStyle name="Акцент2 2" xfId="1321"/>
    <cellStyle name="Акцент3 2" xfId="1322"/>
    <cellStyle name="Акцент4 2" xfId="1323"/>
    <cellStyle name="Акцент5 2" xfId="1324"/>
    <cellStyle name="Акцент6 2" xfId="1325"/>
    <cellStyle name="Беззащитный" xfId="1326"/>
    <cellStyle name="Ввод  2" xfId="1327"/>
    <cellStyle name="Вывод 2" xfId="1328"/>
    <cellStyle name="Вычисление 2" xfId="1329"/>
    <cellStyle name="Группа" xfId="1330"/>
    <cellStyle name="Дата" xfId="1331"/>
    <cellStyle name="Заголовок 1 2" xfId="1332"/>
    <cellStyle name="Заголовок 2 2" xfId="1333"/>
    <cellStyle name="Заголовок 3 2" xfId="1334"/>
    <cellStyle name="Заголовок 4 2" xfId="1335"/>
    <cellStyle name="Защитный" xfId="1336"/>
    <cellStyle name="Звезды" xfId="1337"/>
    <cellStyle name="Звезды 10" xfId="1338"/>
    <cellStyle name="Звезды 11" xfId="1339"/>
    <cellStyle name="Звезды 2" xfId="1340"/>
    <cellStyle name="Звезды 3" xfId="1341"/>
    <cellStyle name="Звезды 4" xfId="1342"/>
    <cellStyle name="Звезды 5" xfId="1343"/>
    <cellStyle name="Звезды 6" xfId="1344"/>
    <cellStyle name="Звезды 7" xfId="1345"/>
    <cellStyle name="Звезды 8" xfId="1346"/>
    <cellStyle name="Звезды 9" xfId="1347"/>
    <cellStyle name="Итог 2" xfId="1348"/>
    <cellStyle name="КАНДАГАЧ тел3-33-96" xfId="1349"/>
    <cellStyle name="КАНДАГАЧ тел3-33-96 10" xfId="1350"/>
    <cellStyle name="КАНДАГАЧ тел3-33-96 11" xfId="1351"/>
    <cellStyle name="КАНДАГАЧ тел3-33-96 2" xfId="1352"/>
    <cellStyle name="КАНДАГАЧ тел3-33-96 3" xfId="1353"/>
    <cellStyle name="КАНДАГАЧ тел3-33-96 4" xfId="1354"/>
    <cellStyle name="КАНДАГАЧ тел3-33-96 5" xfId="1355"/>
    <cellStyle name="КАНДАГАЧ тел3-33-96 6" xfId="1356"/>
    <cellStyle name="КАНДАГАЧ тел3-33-96 7" xfId="1357"/>
    <cellStyle name="КАНДАГАЧ тел3-33-96 8" xfId="1358"/>
    <cellStyle name="КАНДАГАЧ тел3-33-96 9" xfId="1359"/>
    <cellStyle name="Контрольная ячейка 2" xfId="1360"/>
    <cellStyle name="Мбычный_Регламент 2000 проект1" xfId="1361"/>
    <cellStyle name="Мой" xfId="1362"/>
    <cellStyle name="Название 10" xfId="1363"/>
    <cellStyle name="Название 11" xfId="1364"/>
    <cellStyle name="Название 2" xfId="1365"/>
    <cellStyle name="Название 2 2" xfId="1366"/>
    <cellStyle name="Название 2 3" xfId="1367"/>
    <cellStyle name="Название 3" xfId="1368"/>
    <cellStyle name="Название 4" xfId="1369"/>
    <cellStyle name="Название 5" xfId="1370"/>
    <cellStyle name="Название 6" xfId="1371"/>
    <cellStyle name="Название 7" xfId="1372"/>
    <cellStyle name="Название 8" xfId="1373"/>
    <cellStyle name="Название 9" xfId="1374"/>
    <cellStyle name="Нейтральный 2" xfId="1375"/>
    <cellStyle name="Обычный" xfId="0" builtinId="0"/>
    <cellStyle name="Обычный 10" xfId="1376"/>
    <cellStyle name="Обычный 10 2" xfId="1377"/>
    <cellStyle name="Обычный 10 3" xfId="1378"/>
    <cellStyle name="Обычный 11" xfId="1379"/>
    <cellStyle name="Обычный 12" xfId="1380"/>
    <cellStyle name="Обычный 13" xfId="1381"/>
    <cellStyle name="Обычный 14" xfId="1382"/>
    <cellStyle name="Обычный 14 2" xfId="1383"/>
    <cellStyle name="Обычный 14 3" xfId="1384"/>
    <cellStyle name="Обычный 15" xfId="1385"/>
    <cellStyle name="Обычный 15 2" xfId="1386"/>
    <cellStyle name="Обычный 15 3" xfId="1387"/>
    <cellStyle name="Обычный 16" xfId="1388"/>
    <cellStyle name="Обычный 16 2" xfId="1389"/>
    <cellStyle name="Обычный 16 3" xfId="1390"/>
    <cellStyle name="Обычный 16 4" xfId="1391"/>
    <cellStyle name="Обычный 17" xfId="1392"/>
    <cellStyle name="Обычный 18" xfId="1393"/>
    <cellStyle name="Обычный 19" xfId="1394"/>
    <cellStyle name="Обычный 2" xfId="1395"/>
    <cellStyle name="Обычный 2 10" xfId="1396"/>
    <cellStyle name="Обычный 2 10 2" xfId="1397"/>
    <cellStyle name="Обычный 2 10 3" xfId="1398"/>
    <cellStyle name="Обычный 2 2" xfId="1399"/>
    <cellStyle name="Обычный 2 2 2 28" xfId="1400"/>
    <cellStyle name="Обычный 2 2 2 28 2" xfId="1401"/>
    <cellStyle name="Обычный 2 2 2 28 3" xfId="1402"/>
    <cellStyle name="Обычный 2 29" xfId="1403"/>
    <cellStyle name="Обычный 2 29 2" xfId="1404"/>
    <cellStyle name="Обычный 2 29 3" xfId="1405"/>
    <cellStyle name="Обычный 2 3" xfId="1406"/>
    <cellStyle name="Обычный 2 31" xfId="1407"/>
    <cellStyle name="Обычный 2 31 2" xfId="1408"/>
    <cellStyle name="Обычный 2 31 3" xfId="1409"/>
    <cellStyle name="Обычный 2 4" xfId="1410"/>
    <cellStyle name="Обычный 2_КПН_ КТО_6 мес2008_отд" xfId="1411"/>
    <cellStyle name="Обычный 20" xfId="1412"/>
    <cellStyle name="Обычный 21" xfId="1413"/>
    <cellStyle name="Обычный 22" xfId="1414"/>
    <cellStyle name="Обычный 23" xfId="1415"/>
    <cellStyle name="Обычный 24" xfId="1416"/>
    <cellStyle name="Обычный 25" xfId="1417"/>
    <cellStyle name="Обычный 26" xfId="1418"/>
    <cellStyle name="Обычный 27" xfId="1419"/>
    <cellStyle name="Обычный 28" xfId="1420"/>
    <cellStyle name="Обычный 29" xfId="1421"/>
    <cellStyle name="Обычный 3" xfId="1422"/>
    <cellStyle name="Обычный 3 2" xfId="1423"/>
    <cellStyle name="Обычный 3 2 28" xfId="1424"/>
    <cellStyle name="Обычный 3 3" xfId="1425"/>
    <cellStyle name="Обычный 3 3 2" xfId="1426"/>
    <cellStyle name="Обычный 3 3 3" xfId="1427"/>
    <cellStyle name="Обычный 3 4" xfId="1428"/>
    <cellStyle name="Обычный 3 5" xfId="1429"/>
    <cellStyle name="Обычный 3_Износ адм" xfId="1430"/>
    <cellStyle name="Обычный 30" xfId="1431"/>
    <cellStyle name="Обычный 31" xfId="1432"/>
    <cellStyle name="Обычный 32" xfId="1433"/>
    <cellStyle name="Обычный 33" xfId="1434"/>
    <cellStyle name="Обычный 34" xfId="1435"/>
    <cellStyle name="Обычный 35" xfId="1436"/>
    <cellStyle name="Обычный 36" xfId="1437"/>
    <cellStyle name="Обычный 37" xfId="1438"/>
    <cellStyle name="Обычный 38" xfId="1439"/>
    <cellStyle name="Обычный 39" xfId="1440"/>
    <cellStyle name="Обычный 4" xfId="1441"/>
    <cellStyle name="Обычный 4 2" xfId="1442"/>
    <cellStyle name="Обычный 4 3" xfId="1443"/>
    <cellStyle name="Обычный 40" xfId="1444"/>
    <cellStyle name="Обычный 41" xfId="1445"/>
    <cellStyle name="Обычный 42" xfId="1446"/>
    <cellStyle name="Обычный 43" xfId="1447"/>
    <cellStyle name="Обычный 44" xfId="1448"/>
    <cellStyle name="Обычный 45" xfId="1449"/>
    <cellStyle name="Обычный 46" xfId="1450"/>
    <cellStyle name="Обычный 5" xfId="1451"/>
    <cellStyle name="Обычный 5 2" xfId="1452"/>
    <cellStyle name="Обычный 5 3" xfId="1453"/>
    <cellStyle name="Обычный 6" xfId="1454"/>
    <cellStyle name="Обычный 6 2" xfId="1455"/>
    <cellStyle name="Обычный 6 3" xfId="1456"/>
    <cellStyle name="Обычный 7" xfId="1457"/>
    <cellStyle name="Обычный 7 2" xfId="1458"/>
    <cellStyle name="Обычный 7 3" xfId="1459"/>
    <cellStyle name="Обычный 8" xfId="1460"/>
    <cellStyle name="Обычный 8 2" xfId="1461"/>
    <cellStyle name="Обычный 8 2 2" xfId="1462"/>
    <cellStyle name="Обычный 8 2 2 2" xfId="1463"/>
    <cellStyle name="Обычный 8 2 3" xfId="1464"/>
    <cellStyle name="Обычный 8 2 3 2" xfId="1465"/>
    <cellStyle name="Обычный 8 2 4" xfId="1466"/>
    <cellStyle name="Обычный 8 3" xfId="1467"/>
    <cellStyle name="Обычный 8 3 2" xfId="1468"/>
    <cellStyle name="Обычный 8 4" xfId="1469"/>
    <cellStyle name="Обычный 8 4 2" xfId="1470"/>
    <cellStyle name="Обычный 8 5" xfId="1471"/>
    <cellStyle name="Обычный 9" xfId="1472"/>
    <cellStyle name="Обычный 9 2" xfId="1473"/>
    <cellStyle name="Обычный 9 3" xfId="1474"/>
    <cellStyle name="Обычнын_Ф2.тыс.руб" xfId="1475"/>
    <cellStyle name="Плохой 2" xfId="1476"/>
    <cellStyle name="Пояснение 2" xfId="1477"/>
    <cellStyle name="Примечание 2" xfId="1478"/>
    <cellStyle name="Процентный 2" xfId="1479"/>
    <cellStyle name="Процентный 2 2" xfId="1480"/>
    <cellStyle name="Процентный 2 3" xfId="1481"/>
    <cellStyle name="Процентный 3" xfId="1482"/>
    <cellStyle name="Связанная ячейка 2" xfId="1483"/>
    <cellStyle name="Стиль 1" xfId="1484"/>
    <cellStyle name="Стиль 1 2" xfId="1485"/>
    <cellStyle name="Стиль 1 3" xfId="1486"/>
    <cellStyle name="Стиль 1 4" xfId="1487"/>
    <cellStyle name="Стиль 1_H1 O. Taxes" xfId="1488"/>
    <cellStyle name="Стиль 2" xfId="1489"/>
    <cellStyle name="Стиль 3" xfId="1490"/>
    <cellStyle name="Стиль_названий" xfId="1491"/>
    <cellStyle name="Строка нечётная" xfId="1492"/>
    <cellStyle name="Строка чётная" xfId="1493"/>
    <cellStyle name="Текст предупреждения 2" xfId="1494"/>
    <cellStyle name="Тысячи [0]" xfId="1495"/>
    <cellStyle name="Тысячи [а]" xfId="1496"/>
    <cellStyle name="Тысячи_010SN05" xfId="1497"/>
    <cellStyle name="Финансовый [0] 2" xfId="1498"/>
    <cellStyle name="Финансовый 10" xfId="1499"/>
    <cellStyle name="Финансовый 10 2" xfId="1500"/>
    <cellStyle name="Финансовый 10 3" xfId="1501"/>
    <cellStyle name="Финансовый 11" xfId="1502"/>
    <cellStyle name="Финансовый 12" xfId="1503"/>
    <cellStyle name="Финансовый 13" xfId="1504"/>
    <cellStyle name="Финансовый 14" xfId="1505"/>
    <cellStyle name="Финансовый 15" xfId="1506"/>
    <cellStyle name="Финансовый 15 2" xfId="1507"/>
    <cellStyle name="Финансовый 15 3" xfId="1508"/>
    <cellStyle name="Финансовый 15 4" xfId="1509"/>
    <cellStyle name="Финансовый 16" xfId="1510"/>
    <cellStyle name="Финансовый 17" xfId="1511"/>
    <cellStyle name="Финансовый 18" xfId="1512"/>
    <cellStyle name="Финансовый 19" xfId="1513"/>
    <cellStyle name="Финансовый 2" xfId="1514"/>
    <cellStyle name="Финансовый 2 2" xfId="1515"/>
    <cellStyle name="Финансовый 2 2 2" xfId="1516"/>
    <cellStyle name="Финансовый 2 3" xfId="1517"/>
    <cellStyle name="Финансовый 2 4" xfId="1518"/>
    <cellStyle name="Финансовый 2 5" xfId="1519"/>
    <cellStyle name="Финансовый 2_Износ адм" xfId="1520"/>
    <cellStyle name="Финансовый 20" xfId="1521"/>
    <cellStyle name="Финансовый 21" xfId="1522"/>
    <cellStyle name="Финансовый 22" xfId="1523"/>
    <cellStyle name="Финансовый 23" xfId="1524"/>
    <cellStyle name="Финансовый 24" xfId="1525"/>
    <cellStyle name="Финансовый 25" xfId="1526"/>
    <cellStyle name="Финансовый 26" xfId="1527"/>
    <cellStyle name="Финансовый 27" xfId="1528"/>
    <cellStyle name="Финансовый 28" xfId="1529"/>
    <cellStyle name="Финансовый 29" xfId="1530"/>
    <cellStyle name="Финансовый 3" xfId="1531"/>
    <cellStyle name="Финансовый 3 2" xfId="1532"/>
    <cellStyle name="Финансовый 3 2 2" xfId="1533"/>
    <cellStyle name="Финансовый 3 2 3" xfId="1534"/>
    <cellStyle name="Финансовый 3 2 4" xfId="1535"/>
    <cellStyle name="Финансовый 3 3" xfId="1536"/>
    <cellStyle name="Финансовый 3 4" xfId="1537"/>
    <cellStyle name="Финансовый 3 5" xfId="1538"/>
    <cellStyle name="Финансовый 3_Износ адм" xfId="1539"/>
    <cellStyle name="Финансовый 30" xfId="1540"/>
    <cellStyle name="Финансовый 4" xfId="1541"/>
    <cellStyle name="Финансовый 4 2" xfId="1542"/>
    <cellStyle name="Финансовый 4 3" xfId="1543"/>
    <cellStyle name="Финансовый 5" xfId="1544"/>
    <cellStyle name="Финансовый 6" xfId="1545"/>
    <cellStyle name="Финансовый 7" xfId="1546"/>
    <cellStyle name="Финансовый 8" xfId="1547"/>
    <cellStyle name="Финансовый 9" xfId="1548"/>
    <cellStyle name="Финансовый 9 2" xfId="1549"/>
    <cellStyle name="Финансовый 9 3" xfId="1550"/>
    <cellStyle name="Хороший 2" xfId="1551"/>
    <cellStyle name="Цена" xfId="1552"/>
    <cellStyle name="Цена 10" xfId="1553"/>
    <cellStyle name="Цена 11" xfId="1554"/>
    <cellStyle name="Цена 2" xfId="1555"/>
    <cellStyle name="Цена 3" xfId="1556"/>
    <cellStyle name="Цена 4" xfId="1557"/>
    <cellStyle name="Цена 5" xfId="1558"/>
    <cellStyle name="Цена 6" xfId="1559"/>
    <cellStyle name="Цена 7" xfId="1560"/>
    <cellStyle name="Цена 8" xfId="1561"/>
    <cellStyle name="Цена 9" xfId="1562"/>
    <cellStyle name="Џђћ–…ќ’ќ›‰" xfId="1563"/>
    <cellStyle name="Џђћ–…ќ’ќ›‰ 2" xfId="1564"/>
    <cellStyle name="Џђћ–…ќ’ќ›‰ 3" xfId="1565"/>
    <cellStyle name="常规_aa" xfId="15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80" workbookViewId="0">
      <selection activeCell="H34" sqref="H34"/>
    </sheetView>
  </sheetViews>
  <sheetFormatPr defaultColWidth="9.109375" defaultRowHeight="12.75" customHeight="1"/>
  <cols>
    <col min="1" max="1" width="12" style="2" customWidth="1"/>
    <col min="2" max="2" width="66.21875" style="2" customWidth="1"/>
    <col min="3" max="3" width="10.6640625" style="3" customWidth="1"/>
    <col min="4" max="4" width="24.109375" style="2" customWidth="1"/>
    <col min="5" max="5" width="19.44140625" style="2" customWidth="1"/>
    <col min="6" max="6" width="18.5546875" style="2" customWidth="1"/>
    <col min="7" max="7" width="15" style="2" customWidth="1"/>
    <col min="8" max="9" width="17.109375" style="2" bestFit="1" customWidth="1"/>
    <col min="10" max="11" width="15.88671875" style="2" bestFit="1" customWidth="1"/>
    <col min="12" max="12" width="14.109375" style="2" bestFit="1" customWidth="1"/>
    <col min="13" max="13" width="9.88671875" style="2" bestFit="1" customWidth="1"/>
    <col min="14" max="14" width="15.88671875" style="2" bestFit="1" customWidth="1"/>
    <col min="15" max="15" width="9.88671875" style="2" bestFit="1" customWidth="1"/>
    <col min="16" max="16" width="16.44140625" style="2" bestFit="1" customWidth="1"/>
    <col min="17" max="17" width="12.44140625" style="2" bestFit="1" customWidth="1"/>
    <col min="18" max="18" width="13.5546875" style="2" bestFit="1" customWidth="1"/>
    <col min="19" max="20" width="16.44140625" style="2" bestFit="1" customWidth="1"/>
    <col min="21" max="21" width="13.5546875" style="2" bestFit="1" customWidth="1"/>
    <col min="22" max="22" width="16.44140625" style="2" bestFit="1" customWidth="1"/>
    <col min="23" max="23" width="12" style="2" bestFit="1" customWidth="1"/>
    <col min="24" max="16384" width="9.109375" style="2"/>
  </cols>
  <sheetData>
    <row r="1" spans="1:6" ht="12">
      <c r="A1" s="1"/>
    </row>
    <row r="2" spans="1:6" ht="12">
      <c r="A2" s="4" t="s">
        <v>0</v>
      </c>
    </row>
    <row r="3" spans="1:6" ht="12">
      <c r="A3" s="5" t="s">
        <v>1</v>
      </c>
    </row>
    <row r="4" spans="1:6" ht="12">
      <c r="A4" s="6">
        <v>41912</v>
      </c>
    </row>
    <row r="5" spans="1:6" ht="11.4">
      <c r="A5" s="7" t="s">
        <v>2</v>
      </c>
    </row>
    <row r="6" spans="1:6" ht="11.4"/>
    <row r="7" spans="1:6" ht="11.4"/>
    <row r="8" spans="1:6" ht="12">
      <c r="C8" s="2"/>
      <c r="D8" s="8"/>
      <c r="E8" s="8"/>
    </row>
    <row r="9" spans="1:6" ht="12">
      <c r="B9" s="9" t="s">
        <v>3</v>
      </c>
      <c r="C9" s="2"/>
      <c r="D9" s="10"/>
      <c r="E9" s="11"/>
      <c r="F9" s="12"/>
    </row>
    <row r="10" spans="1:6" ht="24">
      <c r="B10" s="13" t="s">
        <v>4</v>
      </c>
      <c r="C10" s="14" t="s">
        <v>5</v>
      </c>
      <c r="D10" s="15" t="s">
        <v>132</v>
      </c>
      <c r="E10" s="16" t="s">
        <v>133</v>
      </c>
    </row>
    <row r="11" spans="1:6" ht="12">
      <c r="B11" s="17"/>
      <c r="C11" s="18"/>
      <c r="D11" s="19"/>
      <c r="E11" s="20"/>
    </row>
    <row r="12" spans="1:6" ht="12">
      <c r="B12" s="21" t="s">
        <v>6</v>
      </c>
      <c r="C12" s="22"/>
      <c r="D12" s="23"/>
      <c r="E12" s="24"/>
    </row>
    <row r="13" spans="1:6" ht="12">
      <c r="B13" s="21" t="s">
        <v>7</v>
      </c>
      <c r="C13" s="22"/>
      <c r="D13" s="23"/>
      <c r="E13" s="25"/>
    </row>
    <row r="14" spans="1:6" ht="12">
      <c r="B14" s="26" t="s">
        <v>8</v>
      </c>
      <c r="C14" s="27"/>
      <c r="D14" s="28">
        <v>10081846</v>
      </c>
      <c r="E14" s="25">
        <v>10685994</v>
      </c>
    </row>
    <row r="15" spans="1:6" ht="12">
      <c r="B15" s="26" t="s">
        <v>9</v>
      </c>
      <c r="C15" s="27"/>
      <c r="D15" s="28">
        <v>41300</v>
      </c>
      <c r="E15" s="25">
        <v>41300</v>
      </c>
    </row>
    <row r="16" spans="1:6" ht="12">
      <c r="B16" s="26" t="s">
        <v>131</v>
      </c>
      <c r="C16" s="27">
        <v>4</v>
      </c>
      <c r="D16" s="28">
        <v>2570816</v>
      </c>
      <c r="E16" s="25">
        <v>2248163</v>
      </c>
    </row>
    <row r="17" spans="2:8" ht="12">
      <c r="B17" s="26" t="s">
        <v>10</v>
      </c>
      <c r="C17" s="27">
        <v>6</v>
      </c>
      <c r="D17" s="28">
        <v>224</v>
      </c>
      <c r="E17" s="25">
        <v>444577</v>
      </c>
    </row>
    <row r="18" spans="2:8" ht="12">
      <c r="B18" s="26" t="s">
        <v>11</v>
      </c>
      <c r="C18" s="27"/>
      <c r="D18" s="141">
        <v>788439</v>
      </c>
      <c r="E18" s="25">
        <v>332420</v>
      </c>
    </row>
    <row r="19" spans="2:8" ht="12">
      <c r="B19" s="26" t="s">
        <v>12</v>
      </c>
      <c r="C19" s="27">
        <v>7</v>
      </c>
      <c r="D19" s="141">
        <v>869093</v>
      </c>
      <c r="E19" s="25">
        <v>869093</v>
      </c>
    </row>
    <row r="20" spans="2:8" ht="12">
      <c r="B20" s="29" t="s">
        <v>13</v>
      </c>
      <c r="C20" s="27"/>
      <c r="D20" s="141">
        <v>508124</v>
      </c>
      <c r="E20" s="25">
        <v>411570</v>
      </c>
    </row>
    <row r="21" spans="2:8" ht="12">
      <c r="B21" s="26" t="s">
        <v>14</v>
      </c>
      <c r="C21" s="27">
        <v>11</v>
      </c>
      <c r="D21" s="141">
        <v>36813</v>
      </c>
      <c r="E21" s="25">
        <v>12233</v>
      </c>
    </row>
    <row r="22" spans="2:8" ht="12">
      <c r="B22" s="26" t="s">
        <v>15</v>
      </c>
      <c r="C22" s="27">
        <v>8</v>
      </c>
      <c r="D22" s="141">
        <v>102886</v>
      </c>
      <c r="E22" s="25">
        <v>111880</v>
      </c>
      <c r="H22" s="30"/>
    </row>
    <row r="23" spans="2:8" ht="12">
      <c r="B23" s="31" t="s">
        <v>16</v>
      </c>
      <c r="C23" s="32">
        <v>9</v>
      </c>
      <c r="D23" s="141">
        <v>13562859</v>
      </c>
      <c r="E23" s="33">
        <v>13575669</v>
      </c>
    </row>
    <row r="24" spans="2:8" ht="12">
      <c r="B24" s="34"/>
      <c r="C24" s="35"/>
      <c r="D24" s="58">
        <f>ROUND(SUM(D14:D23),)</f>
        <v>28562400</v>
      </c>
      <c r="E24" s="25">
        <f>SUM(E14:E23)</f>
        <v>28732899</v>
      </c>
    </row>
    <row r="25" spans="2:8" ht="12">
      <c r="B25" s="21" t="s">
        <v>17</v>
      </c>
      <c r="C25" s="27"/>
      <c r="D25" s="142"/>
      <c r="E25" s="25"/>
    </row>
    <row r="26" spans="2:8" ht="12">
      <c r="B26" s="26" t="s">
        <v>18</v>
      </c>
      <c r="C26" s="27">
        <v>10</v>
      </c>
      <c r="D26" s="142">
        <v>21401504</v>
      </c>
      <c r="E26" s="25">
        <v>47235601</v>
      </c>
      <c r="H26" s="30"/>
    </row>
    <row r="27" spans="2:8" ht="12">
      <c r="B27" s="26" t="s">
        <v>19</v>
      </c>
      <c r="C27" s="27"/>
      <c r="D27" s="142">
        <v>146536</v>
      </c>
      <c r="E27" s="25">
        <v>2834730</v>
      </c>
    </row>
    <row r="28" spans="2:8" ht="12">
      <c r="B28" s="26" t="s">
        <v>20</v>
      </c>
      <c r="C28" s="27"/>
      <c r="D28" s="142">
        <v>132120</v>
      </c>
      <c r="E28" s="25">
        <v>1471972</v>
      </c>
    </row>
    <row r="29" spans="2:8" ht="12">
      <c r="B29" s="26" t="s">
        <v>21</v>
      </c>
      <c r="C29" s="27">
        <v>11</v>
      </c>
      <c r="D29" s="142">
        <v>44595109</v>
      </c>
      <c r="E29" s="25">
        <v>65924861</v>
      </c>
    </row>
    <row r="30" spans="2:8" ht="12">
      <c r="B30" s="26" t="s">
        <v>22</v>
      </c>
      <c r="C30" s="27">
        <v>6</v>
      </c>
      <c r="D30" s="142">
        <v>17540335</v>
      </c>
      <c r="E30" s="25">
        <v>8971361</v>
      </c>
    </row>
    <row r="31" spans="2:8" ht="12">
      <c r="B31" s="26" t="s">
        <v>23</v>
      </c>
      <c r="C31" s="27">
        <v>7</v>
      </c>
      <c r="D31" s="142">
        <v>1389450</v>
      </c>
      <c r="E31" s="25">
        <v>2136006</v>
      </c>
    </row>
    <row r="32" spans="2:8" ht="12">
      <c r="B32" s="26" t="s">
        <v>24</v>
      </c>
      <c r="C32" s="27">
        <v>8</v>
      </c>
      <c r="D32" s="142">
        <v>34708244</v>
      </c>
      <c r="E32" s="25">
        <v>5218199</v>
      </c>
    </row>
    <row r="33" spans="2:7" ht="12">
      <c r="B33" s="26" t="s">
        <v>25</v>
      </c>
      <c r="C33" s="27">
        <v>12</v>
      </c>
      <c r="D33" s="142">
        <v>40465479</v>
      </c>
      <c r="E33" s="25">
        <v>20939737</v>
      </c>
    </row>
    <row r="34" spans="2:7" ht="12">
      <c r="B34" s="26" t="s">
        <v>26</v>
      </c>
      <c r="C34" s="27"/>
      <c r="D34" s="142">
        <v>279509</v>
      </c>
      <c r="E34" s="25">
        <v>0</v>
      </c>
    </row>
    <row r="35" spans="2:7" ht="12">
      <c r="B35" s="34"/>
      <c r="C35" s="35"/>
      <c r="D35" s="36">
        <f>ROUND(SUM(D26:D34),)</f>
        <v>160658286</v>
      </c>
      <c r="E35" s="38">
        <f>SUM(E26:E34)</f>
        <v>154732467</v>
      </c>
    </row>
    <row r="36" spans="2:7" ht="12.6" thickBot="1">
      <c r="B36" s="43" t="s">
        <v>27</v>
      </c>
      <c r="C36" s="44"/>
      <c r="D36" s="45">
        <f>D24+D35</f>
        <v>189220686</v>
      </c>
      <c r="E36" s="46">
        <f>E24+E35</f>
        <v>183465366</v>
      </c>
    </row>
    <row r="37" spans="2:7" ht="12">
      <c r="B37" s="47"/>
      <c r="C37" s="23"/>
      <c r="D37" s="37"/>
      <c r="E37" s="25"/>
    </row>
    <row r="38" spans="2:7" ht="12">
      <c r="B38" s="48" t="s">
        <v>28</v>
      </c>
      <c r="C38" s="22"/>
      <c r="D38" s="37"/>
      <c r="E38" s="25"/>
    </row>
    <row r="39" spans="2:7" ht="12">
      <c r="B39" s="21" t="s">
        <v>29</v>
      </c>
      <c r="C39" s="22"/>
      <c r="D39" s="37"/>
      <c r="E39" s="25"/>
    </row>
    <row r="40" spans="2:7" ht="12">
      <c r="B40" s="26" t="s">
        <v>30</v>
      </c>
      <c r="C40" s="27">
        <v>13</v>
      </c>
      <c r="D40" s="37">
        <v>50289005</v>
      </c>
      <c r="E40" s="25">
        <v>48333717</v>
      </c>
    </row>
    <row r="41" spans="2:7" ht="12">
      <c r="B41" s="26" t="s">
        <v>31</v>
      </c>
      <c r="C41" s="27"/>
      <c r="D41" s="37">
        <v>39745</v>
      </c>
      <c r="E41" s="25">
        <v>39745</v>
      </c>
    </row>
    <row r="42" spans="2:7" ht="12">
      <c r="B42" s="26" t="s">
        <v>32</v>
      </c>
      <c r="C42" s="27"/>
      <c r="D42" s="37">
        <v>-179471</v>
      </c>
      <c r="E42" s="25">
        <v>-450949</v>
      </c>
    </row>
    <row r="43" spans="2:7" ht="12">
      <c r="B43" s="26" t="s">
        <v>33</v>
      </c>
      <c r="C43" s="27"/>
      <c r="D43" s="37">
        <v>15098287</v>
      </c>
      <c r="E43" s="25">
        <v>12764787</v>
      </c>
      <c r="G43" s="30"/>
    </row>
    <row r="44" spans="2:7" ht="12">
      <c r="B44" s="143" t="s">
        <v>34</v>
      </c>
      <c r="C44" s="27"/>
      <c r="D44" s="37">
        <f>SUM(D40:D43)</f>
        <v>65247566</v>
      </c>
      <c r="E44" s="25">
        <f>SUM(E40:E43)</f>
        <v>60687300</v>
      </c>
    </row>
    <row r="45" spans="2:7" ht="12">
      <c r="B45" s="26" t="s">
        <v>35</v>
      </c>
      <c r="C45" s="32"/>
      <c r="D45" s="37">
        <v>4735</v>
      </c>
      <c r="E45" s="25">
        <v>14746</v>
      </c>
    </row>
    <row r="46" spans="2:7" ht="12.6" thickBot="1">
      <c r="B46" s="49" t="s">
        <v>36</v>
      </c>
      <c r="C46" s="50"/>
      <c r="D46" s="45">
        <f>D45+D44</f>
        <v>65252301</v>
      </c>
      <c r="E46" s="51">
        <f>E45+E44</f>
        <v>60702046</v>
      </c>
    </row>
    <row r="47" spans="2:7" ht="12">
      <c r="B47" s="52"/>
      <c r="C47" s="53"/>
      <c r="D47" s="37"/>
      <c r="E47" s="25"/>
    </row>
    <row r="48" spans="2:7" ht="12">
      <c r="B48" s="52" t="s">
        <v>37</v>
      </c>
      <c r="C48" s="53"/>
      <c r="D48" s="54"/>
      <c r="E48" s="25"/>
    </row>
    <row r="49" spans="2:7" ht="12">
      <c r="B49" s="55" t="s">
        <v>38</v>
      </c>
      <c r="C49" s="53">
        <v>14</v>
      </c>
      <c r="D49" s="37">
        <v>3298126</v>
      </c>
      <c r="E49" s="25">
        <v>0</v>
      </c>
      <c r="G49" s="30"/>
    </row>
    <row r="50" spans="2:7" ht="12">
      <c r="B50" s="55" t="s">
        <v>39</v>
      </c>
      <c r="C50" s="53"/>
      <c r="D50" s="37">
        <v>102232</v>
      </c>
      <c r="E50" s="25">
        <v>156193</v>
      </c>
      <c r="G50" s="30"/>
    </row>
    <row r="51" spans="2:7" ht="12">
      <c r="B51" s="55" t="s">
        <v>40</v>
      </c>
      <c r="C51" s="53"/>
      <c r="D51" s="37">
        <v>172528</v>
      </c>
      <c r="E51" s="25">
        <v>171549</v>
      </c>
    </row>
    <row r="52" spans="2:7" ht="12">
      <c r="B52" s="55" t="s">
        <v>41</v>
      </c>
      <c r="C52" s="53"/>
      <c r="D52" s="37">
        <v>1</v>
      </c>
      <c r="E52" s="25">
        <v>17</v>
      </c>
    </row>
    <row r="53" spans="2:7" ht="12">
      <c r="B53" s="56" t="s">
        <v>42</v>
      </c>
      <c r="C53" s="27">
        <v>15</v>
      </c>
      <c r="D53" s="37">
        <v>44878179</v>
      </c>
      <c r="E53" s="25">
        <v>44820418</v>
      </c>
    </row>
    <row r="54" spans="2:7" ht="12">
      <c r="B54" s="34"/>
      <c r="C54" s="57"/>
      <c r="D54" s="36">
        <f>SUM(D49:D53)</f>
        <v>48451066</v>
      </c>
      <c r="E54" s="58">
        <f>SUM(E49:E53)</f>
        <v>45148177</v>
      </c>
    </row>
    <row r="55" spans="2:7" ht="12">
      <c r="B55" s="21" t="s">
        <v>43</v>
      </c>
      <c r="C55" s="27"/>
      <c r="D55" s="37"/>
      <c r="E55" s="25"/>
    </row>
    <row r="56" spans="2:7" ht="12">
      <c r="B56" s="26" t="s">
        <v>44</v>
      </c>
      <c r="C56" s="27"/>
      <c r="D56" s="37">
        <v>1217965</v>
      </c>
      <c r="E56" s="25">
        <v>1788496</v>
      </c>
    </row>
    <row r="57" spans="2:7" ht="12">
      <c r="B57" s="56" t="s">
        <v>45</v>
      </c>
      <c r="C57" s="27"/>
      <c r="D57" s="37">
        <v>2555945</v>
      </c>
      <c r="E57" s="25">
        <v>737232</v>
      </c>
    </row>
    <row r="58" spans="2:7" ht="12">
      <c r="B58" s="26" t="s">
        <v>46</v>
      </c>
      <c r="C58" s="27"/>
      <c r="D58" s="37">
        <v>175363</v>
      </c>
      <c r="E58" s="25">
        <v>115661</v>
      </c>
    </row>
    <row r="59" spans="2:7" ht="12">
      <c r="B59" s="26" t="s">
        <v>47</v>
      </c>
      <c r="C59" s="27"/>
      <c r="D59" s="37">
        <v>110392</v>
      </c>
      <c r="E59" s="25">
        <v>335787</v>
      </c>
    </row>
    <row r="60" spans="2:7" ht="12">
      <c r="B60" s="26" t="s">
        <v>48</v>
      </c>
      <c r="C60" s="27"/>
      <c r="D60" s="142">
        <v>1122276</v>
      </c>
      <c r="E60" s="25">
        <v>48861</v>
      </c>
    </row>
    <row r="61" spans="2:7" ht="12">
      <c r="B61" s="26" t="s">
        <v>49</v>
      </c>
      <c r="C61" s="27">
        <v>14</v>
      </c>
      <c r="D61" s="37">
        <v>68969868</v>
      </c>
      <c r="E61" s="25">
        <v>74155271</v>
      </c>
    </row>
    <row r="62" spans="2:7" ht="12">
      <c r="B62" s="31" t="s">
        <v>50</v>
      </c>
      <c r="C62" s="32">
        <v>15</v>
      </c>
      <c r="D62" s="37">
        <v>1365510</v>
      </c>
      <c r="E62" s="25">
        <v>433835</v>
      </c>
    </row>
    <row r="63" spans="2:7" ht="12">
      <c r="B63" s="59"/>
      <c r="C63" s="27"/>
      <c r="D63" s="40">
        <f>SUM(D56:D62)</f>
        <v>75517319</v>
      </c>
      <c r="E63" s="60">
        <f>SUM(E56:E62)</f>
        <v>77615143</v>
      </c>
    </row>
    <row r="64" spans="2:7" ht="12">
      <c r="B64" s="61" t="s">
        <v>51</v>
      </c>
      <c r="C64" s="42"/>
      <c r="D64" s="40">
        <f>D63+D54</f>
        <v>123968385</v>
      </c>
      <c r="E64" s="60">
        <f>E63+E54</f>
        <v>122763320</v>
      </c>
      <c r="G64" s="30"/>
    </row>
    <row r="65" spans="2:6" ht="12">
      <c r="B65" s="61" t="s">
        <v>52</v>
      </c>
      <c r="C65" s="62"/>
      <c r="D65" s="40">
        <f>ROUND((D64+D46),)</f>
        <v>189220686</v>
      </c>
      <c r="E65" s="60">
        <f>E64+E46</f>
        <v>183465366</v>
      </c>
    </row>
    <row r="66" spans="2:6" ht="12.6" thickBot="1">
      <c r="B66" s="49" t="s">
        <v>53</v>
      </c>
      <c r="C66" s="50">
        <v>13</v>
      </c>
      <c r="D66" s="63">
        <v>1296.72</v>
      </c>
      <c r="E66" s="63">
        <v>1255.04</v>
      </c>
    </row>
    <row r="67" spans="2:6" ht="11.4">
      <c r="B67" s="64" t="s">
        <v>54</v>
      </c>
      <c r="C67" s="64"/>
      <c r="D67" s="65">
        <f>D65-D36</f>
        <v>0</v>
      </c>
      <c r="E67" s="65">
        <f>E65-E36</f>
        <v>0</v>
      </c>
      <c r="F67" s="65">
        <f>F65-F36</f>
        <v>0</v>
      </c>
    </row>
    <row r="68" spans="2:6" ht="11.4">
      <c r="B68" s="3"/>
      <c r="C68" s="2"/>
    </row>
  </sheetData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B42" sqref="B42"/>
    </sheetView>
  </sheetViews>
  <sheetFormatPr defaultRowHeight="14.4"/>
  <cols>
    <col min="1" max="1" width="15.88671875" customWidth="1"/>
    <col min="2" max="2" width="60.88671875" customWidth="1"/>
    <col min="4" max="5" width="15.88671875" customWidth="1"/>
  </cols>
  <sheetData>
    <row r="1" spans="1:5">
      <c r="A1" s="4" t="s">
        <v>0</v>
      </c>
    </row>
    <row r="2" spans="1:5">
      <c r="A2" s="5" t="s">
        <v>1</v>
      </c>
    </row>
    <row r="3" spans="1:5">
      <c r="A3" s="6">
        <v>41912</v>
      </c>
    </row>
    <row r="4" spans="1:5">
      <c r="A4" s="7" t="s">
        <v>2</v>
      </c>
    </row>
    <row r="5" spans="1:5" ht="36" customHeight="1">
      <c r="B5" s="66" t="s">
        <v>55</v>
      </c>
      <c r="D5" s="144" t="s">
        <v>136</v>
      </c>
      <c r="E5" s="144"/>
    </row>
    <row r="6" spans="1:5" ht="24.6">
      <c r="B6" s="145" t="s">
        <v>4</v>
      </c>
      <c r="C6" s="99" t="s">
        <v>5</v>
      </c>
      <c r="D6" s="146" t="s">
        <v>134</v>
      </c>
      <c r="E6" s="147" t="s">
        <v>135</v>
      </c>
    </row>
    <row r="7" spans="1:5">
      <c r="B7" s="26" t="s">
        <v>56</v>
      </c>
      <c r="C7" s="27">
        <v>16</v>
      </c>
      <c r="D7" s="37">
        <v>47122298</v>
      </c>
      <c r="E7" s="25">
        <v>41830158</v>
      </c>
    </row>
    <row r="8" spans="1:5">
      <c r="B8" s="31" t="s">
        <v>57</v>
      </c>
      <c r="C8" s="32">
        <v>17</v>
      </c>
      <c r="D8" s="37">
        <v>-27711495</v>
      </c>
      <c r="E8" s="25">
        <v>-33991479</v>
      </c>
    </row>
    <row r="9" spans="1:5">
      <c r="B9" s="68" t="s">
        <v>58</v>
      </c>
      <c r="C9" s="18"/>
      <c r="D9" s="36">
        <f>SUM(D7:D8)</f>
        <v>19410803</v>
      </c>
      <c r="E9" s="67">
        <f>SUM(E7:E8)</f>
        <v>7838679</v>
      </c>
    </row>
    <row r="10" spans="1:5">
      <c r="B10" s="26" t="s">
        <v>59</v>
      </c>
      <c r="C10" s="27">
        <v>18</v>
      </c>
      <c r="D10" s="37">
        <v>-6514806</v>
      </c>
      <c r="E10" s="25">
        <v>-1239721</v>
      </c>
    </row>
    <row r="11" spans="1:5">
      <c r="B11" s="26" t="s">
        <v>60</v>
      </c>
      <c r="C11" s="27">
        <v>19</v>
      </c>
      <c r="D11" s="37">
        <v>-7155725</v>
      </c>
      <c r="E11" s="25">
        <v>-3121744</v>
      </c>
    </row>
    <row r="12" spans="1:5">
      <c r="B12" s="31" t="s">
        <v>61</v>
      </c>
      <c r="C12" s="32"/>
      <c r="D12" s="37">
        <v>-630357</v>
      </c>
      <c r="E12" s="25">
        <v>0</v>
      </c>
    </row>
    <row r="13" spans="1:5">
      <c r="B13" s="68" t="s">
        <v>62</v>
      </c>
      <c r="C13" s="18"/>
      <c r="D13" s="36">
        <f>SUM(D9:D12)</f>
        <v>5109915</v>
      </c>
      <c r="E13" s="67">
        <f>SUM(E9:E12)</f>
        <v>3477214</v>
      </c>
    </row>
    <row r="14" spans="1:5">
      <c r="B14" s="26" t="s">
        <v>63</v>
      </c>
      <c r="C14" s="27"/>
      <c r="D14" s="37">
        <v>-279261</v>
      </c>
      <c r="E14" s="25">
        <v>-151204</v>
      </c>
    </row>
    <row r="15" spans="1:5">
      <c r="B15" s="26" t="s">
        <v>64</v>
      </c>
      <c r="C15" s="27">
        <v>20</v>
      </c>
      <c r="D15" s="37">
        <v>3098536</v>
      </c>
      <c r="E15" s="25">
        <v>4749587</v>
      </c>
    </row>
    <row r="16" spans="1:5">
      <c r="B16" s="26" t="s">
        <v>65</v>
      </c>
      <c r="C16" s="27">
        <v>4</v>
      </c>
      <c r="D16" s="37">
        <v>103826</v>
      </c>
      <c r="E16" s="25">
        <v>82209</v>
      </c>
    </row>
    <row r="17" spans="2:5">
      <c r="B17" s="26" t="s">
        <v>66</v>
      </c>
      <c r="C17" s="27">
        <v>21</v>
      </c>
      <c r="D17" s="37">
        <v>-5532939</v>
      </c>
      <c r="E17" s="25">
        <v>-7784389</v>
      </c>
    </row>
    <row r="18" spans="2:5">
      <c r="B18" s="26" t="s">
        <v>67</v>
      </c>
      <c r="C18" s="27">
        <v>22</v>
      </c>
      <c r="D18" s="37">
        <v>1738571</v>
      </c>
      <c r="E18" s="25">
        <v>309208</v>
      </c>
    </row>
    <row r="19" spans="2:5">
      <c r="B19" s="31" t="s">
        <v>68</v>
      </c>
      <c r="C19" s="32"/>
      <c r="D19" s="37">
        <v>-298272</v>
      </c>
      <c r="E19" s="25">
        <v>-177737</v>
      </c>
    </row>
    <row r="20" spans="2:5">
      <c r="B20" s="66" t="s">
        <v>69</v>
      </c>
      <c r="C20" s="14"/>
      <c r="D20" s="36">
        <f>SUM(D13:D19)</f>
        <v>3940376</v>
      </c>
      <c r="E20" s="67">
        <f>SUM(E13:E19)</f>
        <v>504888</v>
      </c>
    </row>
    <row r="21" spans="2:5">
      <c r="B21" s="71" t="s">
        <v>70</v>
      </c>
      <c r="C21" s="27">
        <v>23</v>
      </c>
      <c r="D21" s="37">
        <v>-1616887</v>
      </c>
      <c r="E21" s="25">
        <v>-391429</v>
      </c>
    </row>
    <row r="22" spans="2:5" ht="15" thickBot="1">
      <c r="B22" s="72" t="s">
        <v>71</v>
      </c>
      <c r="C22" s="73"/>
      <c r="D22" s="45">
        <f>SUM(D20:D21)</f>
        <v>2323489</v>
      </c>
      <c r="E22" s="74">
        <f>SUM(E20:E21)</f>
        <v>113459</v>
      </c>
    </row>
    <row r="23" spans="2:5">
      <c r="B23" s="3"/>
      <c r="C23" s="24"/>
      <c r="D23" s="37"/>
      <c r="E23" s="25"/>
    </row>
    <row r="24" spans="2:5">
      <c r="B24" s="149" t="s">
        <v>72</v>
      </c>
      <c r="C24" s="75"/>
      <c r="D24" s="54"/>
      <c r="E24" s="70"/>
    </row>
    <row r="25" spans="2:5">
      <c r="B25" s="55" t="s">
        <v>73</v>
      </c>
      <c r="C25" s="53"/>
      <c r="D25" s="54">
        <v>2333500</v>
      </c>
      <c r="E25" s="70">
        <v>208640</v>
      </c>
    </row>
    <row r="26" spans="2:5">
      <c r="B26" s="26" t="s">
        <v>35</v>
      </c>
      <c r="C26" s="27"/>
      <c r="D26" s="37">
        <v>-10011</v>
      </c>
      <c r="E26" s="25">
        <v>-95181</v>
      </c>
    </row>
    <row r="27" spans="2:5" ht="15" thickBot="1">
      <c r="B27" s="72"/>
      <c r="C27" s="73"/>
      <c r="D27" s="45">
        <f>SUM(D25:D26)</f>
        <v>2323489</v>
      </c>
      <c r="E27" s="46">
        <f>SUM(E25:E26)</f>
        <v>113459</v>
      </c>
    </row>
    <row r="28" spans="2:5">
      <c r="B28" s="3"/>
      <c r="C28" s="53"/>
      <c r="D28" s="54">
        <f>D27-D22</f>
        <v>0</v>
      </c>
      <c r="E28" s="76">
        <f>E27-E22</f>
        <v>0</v>
      </c>
    </row>
    <row r="29" spans="2:5">
      <c r="B29" s="66" t="s">
        <v>74</v>
      </c>
      <c r="C29" s="53"/>
      <c r="D29" s="54"/>
      <c r="E29" s="76"/>
    </row>
    <row r="30" spans="2:5" ht="24">
      <c r="B30" s="148" t="s">
        <v>137</v>
      </c>
      <c r="C30" s="27"/>
      <c r="D30" s="37">
        <v>271478</v>
      </c>
      <c r="E30" s="77">
        <v>-753729</v>
      </c>
    </row>
    <row r="31" spans="2:5" ht="24.6">
      <c r="B31" s="150" t="s">
        <v>138</v>
      </c>
      <c r="C31" s="39"/>
      <c r="D31" s="40">
        <f>D30</f>
        <v>271478</v>
      </c>
      <c r="E31" s="41">
        <f>SUM(E30)</f>
        <v>-753729</v>
      </c>
    </row>
    <row r="32" spans="2:5" ht="15" thickBot="1">
      <c r="B32" s="49" t="s">
        <v>75</v>
      </c>
      <c r="C32" s="78"/>
      <c r="D32" s="45">
        <f>D31+D22</f>
        <v>2594967</v>
      </c>
      <c r="E32" s="46">
        <f>E31+E22</f>
        <v>-640270</v>
      </c>
    </row>
    <row r="33" spans="2:5">
      <c r="B33" s="2"/>
      <c r="C33" s="24"/>
      <c r="D33" s="37"/>
      <c r="E33" s="77"/>
    </row>
    <row r="34" spans="2:5">
      <c r="B34" s="149" t="s">
        <v>76</v>
      </c>
      <c r="C34" s="53"/>
      <c r="D34" s="79"/>
      <c r="E34" s="80"/>
    </row>
    <row r="35" spans="2:5">
      <c r="B35" s="55" t="s">
        <v>73</v>
      </c>
      <c r="C35" s="53"/>
      <c r="D35" s="54">
        <v>2604978</v>
      </c>
      <c r="E35" s="76">
        <v>-545089</v>
      </c>
    </row>
    <row r="36" spans="2:5">
      <c r="B36" s="26" t="s">
        <v>77</v>
      </c>
      <c r="C36" s="27"/>
      <c r="D36" s="37">
        <v>-10011</v>
      </c>
      <c r="E36" s="77">
        <v>-95181</v>
      </c>
    </row>
    <row r="37" spans="2:5" ht="15" thickBot="1">
      <c r="B37" s="49"/>
      <c r="C37" s="78"/>
      <c r="D37" s="45">
        <f>SUM(D35:D36)</f>
        <v>2594967</v>
      </c>
      <c r="E37" s="46">
        <f>SUM(E35:E36)</f>
        <v>-640270</v>
      </c>
    </row>
    <row r="38" spans="2:5" ht="22.8" customHeight="1">
      <c r="B38" s="69" t="s">
        <v>78</v>
      </c>
      <c r="C38" s="27"/>
      <c r="D38" s="153"/>
      <c r="E38" s="154"/>
    </row>
    <row r="39" spans="2:5" ht="24.6" thickBot="1">
      <c r="B39" s="155" t="s">
        <v>139</v>
      </c>
      <c r="C39" s="151"/>
      <c r="D39" s="156">
        <v>46.4</v>
      </c>
      <c r="E39" s="152">
        <v>4.32</v>
      </c>
    </row>
  </sheetData>
  <mergeCells count="1"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3" workbookViewId="0">
      <selection activeCell="E77" sqref="E77"/>
    </sheetView>
  </sheetViews>
  <sheetFormatPr defaultRowHeight="14.4"/>
  <cols>
    <col min="2" max="2" width="57.44140625" customWidth="1"/>
    <col min="4" max="5" width="15.21875" customWidth="1"/>
  </cols>
  <sheetData>
    <row r="1" spans="1:5">
      <c r="A1" s="4" t="s">
        <v>0</v>
      </c>
    </row>
    <row r="2" spans="1:5">
      <c r="A2" s="5" t="s">
        <v>1</v>
      </c>
    </row>
    <row r="3" spans="1:5">
      <c r="A3" s="6">
        <v>41912</v>
      </c>
    </row>
    <row r="4" spans="1:5">
      <c r="A4" s="7" t="s">
        <v>2</v>
      </c>
    </row>
    <row r="6" spans="1:5">
      <c r="B6" s="9" t="s">
        <v>82</v>
      </c>
      <c r="C6" s="3"/>
      <c r="D6" s="2"/>
      <c r="E6" s="2"/>
    </row>
    <row r="7" spans="1:5">
      <c r="B7" s="102"/>
      <c r="C7" s="103"/>
      <c r="D7" s="104" t="s">
        <v>140</v>
      </c>
      <c r="E7" s="105"/>
    </row>
    <row r="8" spans="1:5">
      <c r="B8" s="102"/>
      <c r="C8" s="103"/>
      <c r="D8" s="158" t="s">
        <v>83</v>
      </c>
      <c r="E8" s="159"/>
    </row>
    <row r="9" spans="1:5" ht="27" thickBot="1">
      <c r="B9" s="106" t="s">
        <v>4</v>
      </c>
      <c r="C9" s="107" t="s">
        <v>5</v>
      </c>
      <c r="D9" s="108" t="s">
        <v>134</v>
      </c>
      <c r="E9" s="157" t="s">
        <v>135</v>
      </c>
    </row>
    <row r="10" spans="1:5">
      <c r="B10" s="109"/>
      <c r="C10" s="103"/>
      <c r="D10" s="110"/>
      <c r="E10" s="111"/>
    </row>
    <row r="11" spans="1:5">
      <c r="B11" s="112" t="s">
        <v>84</v>
      </c>
      <c r="C11" s="103"/>
      <c r="D11" s="113">
        <v>3940376</v>
      </c>
      <c r="E11" s="114">
        <v>504888</v>
      </c>
    </row>
    <row r="12" spans="1:5">
      <c r="B12" s="115" t="s">
        <v>85</v>
      </c>
      <c r="C12" s="103"/>
      <c r="D12" s="113"/>
      <c r="E12" s="114"/>
    </row>
    <row r="13" spans="1:5">
      <c r="B13" s="116" t="s">
        <v>86</v>
      </c>
      <c r="C13" s="117"/>
      <c r="D13" s="113">
        <v>428782</v>
      </c>
      <c r="E13" s="114">
        <v>422155</v>
      </c>
    </row>
    <row r="14" spans="1:5">
      <c r="B14" s="116" t="s">
        <v>87</v>
      </c>
      <c r="C14" s="117"/>
      <c r="D14" s="113">
        <v>116843</v>
      </c>
      <c r="E14" s="114">
        <v>72598</v>
      </c>
    </row>
    <row r="15" spans="1:5">
      <c r="B15" s="116" t="s">
        <v>88</v>
      </c>
      <c r="C15" s="117"/>
      <c r="D15" s="113">
        <v>630357</v>
      </c>
      <c r="E15" s="114" t="s">
        <v>142</v>
      </c>
    </row>
    <row r="16" spans="1:5">
      <c r="B16" s="116" t="s">
        <v>89</v>
      </c>
      <c r="C16" s="117">
        <v>21</v>
      </c>
      <c r="D16" s="113">
        <v>5532939</v>
      </c>
      <c r="E16" s="118">
        <v>7784389</v>
      </c>
    </row>
    <row r="17" spans="2:5">
      <c r="B17" s="116" t="s">
        <v>90</v>
      </c>
      <c r="C17" s="117">
        <v>20</v>
      </c>
      <c r="D17" s="113">
        <v>-3098536</v>
      </c>
      <c r="E17" s="118">
        <v>-4749587</v>
      </c>
    </row>
    <row r="18" spans="2:5">
      <c r="B18" s="116" t="s">
        <v>91</v>
      </c>
      <c r="C18" s="117">
        <v>4</v>
      </c>
      <c r="D18" s="113">
        <v>-103826</v>
      </c>
      <c r="E18" s="114">
        <v>-82209</v>
      </c>
    </row>
    <row r="19" spans="2:5">
      <c r="B19" s="116" t="s">
        <v>141</v>
      </c>
      <c r="C19" s="117">
        <v>18</v>
      </c>
      <c r="D19" s="113">
        <v>5202753</v>
      </c>
      <c r="E19" s="114">
        <v>-58562</v>
      </c>
    </row>
    <row r="20" spans="2:5">
      <c r="B20" s="116" t="s">
        <v>92</v>
      </c>
      <c r="C20" s="117"/>
      <c r="D20" s="113">
        <v>353927</v>
      </c>
      <c r="E20" s="114">
        <v>51189</v>
      </c>
    </row>
    <row r="21" spans="2:5">
      <c r="B21" s="112" t="s">
        <v>93</v>
      </c>
      <c r="C21" s="117"/>
      <c r="D21" s="113"/>
      <c r="E21" s="114"/>
    </row>
    <row r="22" spans="2:5">
      <c r="B22" s="116" t="s">
        <v>94</v>
      </c>
      <c r="C22" s="117"/>
      <c r="D22" s="113">
        <v>25853576</v>
      </c>
      <c r="E22" s="114">
        <v>35634010</v>
      </c>
    </row>
    <row r="23" spans="2:5" ht="22.8">
      <c r="B23" s="116" t="s">
        <v>95</v>
      </c>
      <c r="C23" s="117"/>
      <c r="D23" s="113">
        <v>2688194</v>
      </c>
      <c r="E23" s="114">
        <v>1887891</v>
      </c>
    </row>
    <row r="24" spans="2:5">
      <c r="B24" s="116" t="s">
        <v>96</v>
      </c>
      <c r="C24" s="117"/>
      <c r="D24" s="113">
        <v>-9056903</v>
      </c>
      <c r="E24" s="114">
        <v>-12942189</v>
      </c>
    </row>
    <row r="25" spans="2:5">
      <c r="B25" s="116" t="s">
        <v>97</v>
      </c>
      <c r="C25" s="117"/>
      <c r="D25" s="113">
        <v>461957</v>
      </c>
      <c r="E25" s="114">
        <v>11748938</v>
      </c>
    </row>
    <row r="26" spans="2:5">
      <c r="B26" s="116" t="s">
        <v>98</v>
      </c>
      <c r="C26" s="117"/>
      <c r="D26" s="113">
        <v>131177</v>
      </c>
      <c r="E26" s="114">
        <v>1722865</v>
      </c>
    </row>
    <row r="27" spans="2:5">
      <c r="B27" s="116" t="s">
        <v>99</v>
      </c>
      <c r="C27" s="117"/>
      <c r="D27" s="113">
        <v>17264154</v>
      </c>
      <c r="E27" s="114">
        <v>2461133</v>
      </c>
    </row>
    <row r="28" spans="2:5">
      <c r="B28" s="116" t="s">
        <v>100</v>
      </c>
      <c r="C28" s="117"/>
      <c r="D28" s="113">
        <v>-419984</v>
      </c>
      <c r="E28" s="114">
        <v>71212</v>
      </c>
    </row>
    <row r="29" spans="2:5">
      <c r="B29" s="116" t="s">
        <v>101</v>
      </c>
      <c r="C29" s="117"/>
      <c r="D29" s="113">
        <v>-584502</v>
      </c>
      <c r="E29" s="114">
        <v>-71494</v>
      </c>
    </row>
    <row r="30" spans="2:5">
      <c r="B30" s="116" t="s">
        <v>102</v>
      </c>
      <c r="C30" s="117"/>
      <c r="D30" s="113">
        <v>1818697</v>
      </c>
      <c r="E30" s="114">
        <v>-448502</v>
      </c>
    </row>
    <row r="31" spans="2:5" ht="23.4" thickBot="1">
      <c r="B31" s="116" t="s">
        <v>103</v>
      </c>
      <c r="C31" s="117"/>
      <c r="D31" s="119">
        <v>1767</v>
      </c>
      <c r="E31" s="114">
        <v>2806</v>
      </c>
    </row>
    <row r="32" spans="2:5" ht="24">
      <c r="B32" s="120" t="s">
        <v>104</v>
      </c>
      <c r="C32" s="121"/>
      <c r="D32" s="113">
        <f>SUM(D11:D31)</f>
        <v>51161748</v>
      </c>
      <c r="E32" s="160">
        <f>SUM(E11:E31)</f>
        <v>44011531</v>
      </c>
    </row>
    <row r="33" spans="2:5">
      <c r="B33" s="116" t="s">
        <v>105</v>
      </c>
      <c r="C33" s="117"/>
      <c r="D33" s="113">
        <v>-658620</v>
      </c>
      <c r="E33" s="114">
        <v>-652506</v>
      </c>
    </row>
    <row r="34" spans="2:5">
      <c r="B34" s="116" t="s">
        <v>106</v>
      </c>
      <c r="C34" s="117"/>
      <c r="D34" s="113">
        <v>1000000</v>
      </c>
      <c r="E34" s="114">
        <v>0</v>
      </c>
    </row>
    <row r="35" spans="2:5">
      <c r="B35" s="122" t="s">
        <v>107</v>
      </c>
      <c r="C35" s="117"/>
      <c r="D35" s="113">
        <v>-1863350</v>
      </c>
      <c r="E35" s="114">
        <v>-1863350</v>
      </c>
    </row>
    <row r="36" spans="2:5">
      <c r="B36" s="122" t="s">
        <v>108</v>
      </c>
      <c r="C36" s="117"/>
      <c r="D36" s="113">
        <v>-2247986</v>
      </c>
      <c r="E36" s="114">
        <v>-2775393</v>
      </c>
    </row>
    <row r="37" spans="2:5" ht="15" thickBot="1">
      <c r="B37" s="116" t="s">
        <v>109</v>
      </c>
      <c r="C37" s="117"/>
      <c r="D37" s="113">
        <v>1806445</v>
      </c>
      <c r="E37" s="114">
        <v>1419055</v>
      </c>
    </row>
    <row r="38" spans="2:5" ht="24.6" thickBot="1">
      <c r="B38" s="123" t="s">
        <v>110</v>
      </c>
      <c r="C38" s="124"/>
      <c r="D38" s="125">
        <f>SUM(D32:D37)</f>
        <v>49198237</v>
      </c>
      <c r="E38" s="161">
        <f>SUM(E32:E37)</f>
        <v>40139337</v>
      </c>
    </row>
    <row r="39" spans="2:5">
      <c r="B39" s="112" t="s">
        <v>111</v>
      </c>
      <c r="C39" s="117"/>
      <c r="D39" s="110"/>
      <c r="E39" s="114"/>
    </row>
    <row r="40" spans="2:5">
      <c r="B40" s="116" t="s">
        <v>143</v>
      </c>
      <c r="C40" s="117"/>
      <c r="D40" s="113">
        <v>-52713610</v>
      </c>
      <c r="E40" s="114">
        <v>-1911868</v>
      </c>
    </row>
    <row r="41" spans="2:5">
      <c r="B41" s="116" t="s">
        <v>144</v>
      </c>
      <c r="C41" s="117"/>
      <c r="D41" s="113">
        <v>24776057</v>
      </c>
      <c r="E41" s="114">
        <v>3108669</v>
      </c>
    </row>
    <row r="42" spans="2:5">
      <c r="B42" s="116" t="s">
        <v>112</v>
      </c>
      <c r="C42" s="117"/>
      <c r="D42" s="113">
        <v>-123009</v>
      </c>
      <c r="E42" s="114">
        <v>-216369</v>
      </c>
    </row>
    <row r="43" spans="2:5">
      <c r="B43" s="116" t="s">
        <v>113</v>
      </c>
      <c r="C43" s="117"/>
      <c r="D43" s="113">
        <v>-1143</v>
      </c>
      <c r="E43" s="114">
        <v>-3135</v>
      </c>
    </row>
    <row r="44" spans="2:5" ht="15" thickBot="1">
      <c r="B44" s="116" t="s">
        <v>114</v>
      </c>
      <c r="C44" s="117"/>
      <c r="D44" s="119">
        <v>0</v>
      </c>
      <c r="E44" s="114">
        <v>-454306</v>
      </c>
    </row>
    <row r="45" spans="2:5" ht="24.6" thickBot="1">
      <c r="B45" s="123" t="s">
        <v>115</v>
      </c>
      <c r="C45" s="124"/>
      <c r="D45" s="119">
        <f>SUM(D40:D44)</f>
        <v>-28061705</v>
      </c>
      <c r="E45" s="161">
        <f>SUM(E40:E44)</f>
        <v>522991</v>
      </c>
    </row>
    <row r="46" spans="2:5">
      <c r="B46" s="126"/>
      <c r="C46" s="127"/>
      <c r="D46" s="128"/>
      <c r="E46" s="129"/>
    </row>
    <row r="47" spans="2:5">
      <c r="B47" s="130" t="s">
        <v>116</v>
      </c>
      <c r="C47" s="127"/>
      <c r="D47" s="131"/>
      <c r="E47" s="132"/>
    </row>
    <row r="48" spans="2:5">
      <c r="B48" s="133" t="s">
        <v>117</v>
      </c>
      <c r="C48" s="127">
        <v>13</v>
      </c>
      <c r="D48" s="113">
        <v>1955288</v>
      </c>
      <c r="E48" s="132">
        <v>0</v>
      </c>
    </row>
    <row r="49" spans="2:5">
      <c r="B49" s="133" t="s">
        <v>118</v>
      </c>
      <c r="C49" s="127"/>
      <c r="D49" s="113">
        <v>3539250</v>
      </c>
      <c r="E49" s="132">
        <v>13750000</v>
      </c>
    </row>
    <row r="50" spans="2:5">
      <c r="B50" s="133" t="s">
        <v>119</v>
      </c>
      <c r="C50" s="127"/>
      <c r="D50" s="113">
        <v>-745187</v>
      </c>
      <c r="E50" s="132">
        <v>0</v>
      </c>
    </row>
    <row r="51" spans="2:5">
      <c r="B51" s="133" t="s">
        <v>120</v>
      </c>
      <c r="C51" s="127"/>
      <c r="D51" s="113">
        <v>0</v>
      </c>
      <c r="E51" s="132">
        <v>422423</v>
      </c>
    </row>
    <row r="52" spans="2:5">
      <c r="B52" s="133" t="s">
        <v>121</v>
      </c>
      <c r="C52" s="127"/>
      <c r="D52" s="113">
        <v>0</v>
      </c>
      <c r="E52" s="132">
        <v>-23969718</v>
      </c>
    </row>
    <row r="53" spans="2:5">
      <c r="B53" s="133" t="s">
        <v>122</v>
      </c>
      <c r="C53" s="127"/>
      <c r="D53" s="113">
        <v>68763000</v>
      </c>
      <c r="E53" s="132">
        <v>47815750</v>
      </c>
    </row>
    <row r="54" spans="2:5">
      <c r="B54" s="133" t="s">
        <v>123</v>
      </c>
      <c r="C54" s="127"/>
      <c r="D54" s="113">
        <v>-46415194</v>
      </c>
      <c r="E54" s="132">
        <v>-93305807</v>
      </c>
    </row>
    <row r="55" spans="2:5">
      <c r="B55" s="133" t="s">
        <v>124</v>
      </c>
      <c r="C55" s="127"/>
      <c r="D55" s="113">
        <v>13487622</v>
      </c>
      <c r="E55" s="132">
        <v>62949150</v>
      </c>
    </row>
    <row r="56" spans="2:5">
      <c r="B56" s="133" t="s">
        <v>125</v>
      </c>
      <c r="C56" s="127"/>
      <c r="D56" s="113">
        <v>-42195570</v>
      </c>
      <c r="E56" s="132">
        <v>-42319095</v>
      </c>
    </row>
    <row r="57" spans="2:5" ht="15" thickBot="1">
      <c r="B57" s="134" t="s">
        <v>126</v>
      </c>
      <c r="C57" s="135">
        <v>13</v>
      </c>
      <c r="D57" s="119">
        <v>0</v>
      </c>
      <c r="E57" s="136">
        <v>-83518</v>
      </c>
    </row>
    <row r="58" spans="2:5" ht="24.6" thickBot="1">
      <c r="B58" s="137" t="s">
        <v>127</v>
      </c>
      <c r="C58" s="135"/>
      <c r="D58" s="119">
        <f>SUM(D48:D57)</f>
        <v>-1610791</v>
      </c>
      <c r="E58" s="136">
        <f>SUM(E48:E57)</f>
        <v>-34740815</v>
      </c>
    </row>
    <row r="59" spans="2:5">
      <c r="B59" s="126"/>
      <c r="C59" s="127"/>
      <c r="D59" s="131"/>
      <c r="E59" s="132"/>
    </row>
    <row r="60" spans="2:5">
      <c r="B60" s="130" t="s">
        <v>128</v>
      </c>
      <c r="C60" s="127"/>
      <c r="D60" s="113">
        <f>D38+D45+D58</f>
        <v>19525741</v>
      </c>
      <c r="E60" s="132">
        <f>E38+E45+E58</f>
        <v>5921513</v>
      </c>
    </row>
    <row r="61" spans="2:5" ht="24.6" thickBot="1">
      <c r="B61" s="137" t="s">
        <v>129</v>
      </c>
      <c r="C61" s="135"/>
      <c r="D61" s="119">
        <v>20939737</v>
      </c>
      <c r="E61" s="136">
        <v>31446524</v>
      </c>
    </row>
    <row r="62" spans="2:5" ht="15" thickBot="1">
      <c r="B62" s="138" t="s">
        <v>130</v>
      </c>
      <c r="C62" s="139"/>
      <c r="D62" s="140">
        <f>SUM(D60:D61)</f>
        <v>40465478</v>
      </c>
      <c r="E62" s="162">
        <f>SUM(E60:E61)</f>
        <v>37368037</v>
      </c>
    </row>
    <row r="63" spans="2:5" ht="15" thickTop="1">
      <c r="B63" s="3"/>
      <c r="C63" s="2"/>
      <c r="D63" s="30"/>
      <c r="E63" s="30"/>
    </row>
    <row r="64" spans="2:5">
      <c r="B64" s="2"/>
      <c r="C64" s="3"/>
      <c r="D64" s="2"/>
      <c r="E64" s="2"/>
    </row>
  </sheetData>
  <mergeCells count="2">
    <mergeCell ref="D7:E7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2" sqref="G22"/>
    </sheetView>
  </sheetViews>
  <sheetFormatPr defaultRowHeight="14.4"/>
  <cols>
    <col min="2" max="2" width="53.44140625" customWidth="1"/>
    <col min="4" max="4" width="12.109375" customWidth="1"/>
    <col min="5" max="5" width="16.44140625" customWidth="1"/>
    <col min="6" max="6" width="13.6640625" customWidth="1"/>
    <col min="7" max="7" width="18" customWidth="1"/>
    <col min="8" max="8" width="14.33203125" customWidth="1"/>
    <col min="9" max="10" width="16.44140625" customWidth="1"/>
  </cols>
  <sheetData>
    <row r="1" spans="1:10">
      <c r="A1" s="4" t="s">
        <v>0</v>
      </c>
    </row>
    <row r="2" spans="1:10">
      <c r="A2" s="5" t="s">
        <v>1</v>
      </c>
    </row>
    <row r="3" spans="1:10">
      <c r="A3" s="6">
        <v>41912</v>
      </c>
    </row>
    <row r="4" spans="1:10">
      <c r="A4" s="7" t="s">
        <v>2</v>
      </c>
      <c r="D4" s="163" t="s">
        <v>145</v>
      </c>
      <c r="E4" s="163"/>
      <c r="F4" s="163"/>
      <c r="G4" s="163"/>
      <c r="H4" s="163"/>
    </row>
    <row r="5" spans="1:10">
      <c r="B5" s="9" t="s">
        <v>79</v>
      </c>
      <c r="C5" s="81"/>
      <c r="D5" s="164"/>
      <c r="E5" s="164"/>
      <c r="F5" s="164"/>
      <c r="G5" s="164"/>
      <c r="H5" s="164"/>
      <c r="I5" s="23"/>
      <c r="J5" s="82"/>
    </row>
    <row r="6" spans="1:10" ht="36.6">
      <c r="B6" s="83" t="s">
        <v>4</v>
      </c>
      <c r="C6" s="14" t="s">
        <v>5</v>
      </c>
      <c r="D6" s="84" t="s">
        <v>30</v>
      </c>
      <c r="E6" s="84" t="s">
        <v>31</v>
      </c>
      <c r="F6" s="84" t="s">
        <v>146</v>
      </c>
      <c r="G6" s="84" t="s">
        <v>33</v>
      </c>
      <c r="H6" s="84" t="s">
        <v>147</v>
      </c>
      <c r="I6" s="85" t="s">
        <v>35</v>
      </c>
      <c r="J6" s="85" t="s">
        <v>147</v>
      </c>
    </row>
    <row r="7" spans="1:10">
      <c r="B7" s="86" t="s">
        <v>80</v>
      </c>
      <c r="C7" s="87"/>
      <c r="D7" s="60">
        <v>48333717</v>
      </c>
      <c r="E7" s="60">
        <v>39745</v>
      </c>
      <c r="F7" s="60">
        <v>306981</v>
      </c>
      <c r="G7" s="60">
        <v>13048666</v>
      </c>
      <c r="H7" s="60">
        <f>SUM(D7:G7)</f>
        <v>61729109</v>
      </c>
      <c r="I7" s="60">
        <v>111668</v>
      </c>
      <c r="J7" s="60">
        <f>SUM(H7:I7)</f>
        <v>61840777</v>
      </c>
    </row>
    <row r="8" spans="1:10">
      <c r="B8" s="88" t="s">
        <v>148</v>
      </c>
      <c r="C8" s="75"/>
      <c r="D8" s="70"/>
      <c r="E8" s="70"/>
      <c r="F8" s="70"/>
      <c r="G8" s="70">
        <v>208640</v>
      </c>
      <c r="H8" s="70">
        <f>SUM(D8:G8)</f>
        <v>208640</v>
      </c>
      <c r="I8" s="70">
        <v>-95181</v>
      </c>
      <c r="J8" s="70">
        <f>SUM(H8:I8)</f>
        <v>113459</v>
      </c>
    </row>
    <row r="9" spans="1:10">
      <c r="B9" s="89" t="s">
        <v>81</v>
      </c>
      <c r="C9" s="75"/>
      <c r="D9" s="70"/>
      <c r="E9" s="70">
        <v>0</v>
      </c>
      <c r="F9" s="70">
        <v>-753729</v>
      </c>
      <c r="G9" s="70"/>
      <c r="H9" s="70">
        <f>SUM(D9:G9)</f>
        <v>-753729</v>
      </c>
      <c r="I9" s="70"/>
      <c r="J9" s="70">
        <f>SUM(H9:I9)</f>
        <v>-753729</v>
      </c>
    </row>
    <row r="10" spans="1:10">
      <c r="B10" s="90" t="s">
        <v>149</v>
      </c>
      <c r="C10" s="20"/>
      <c r="D10" s="67">
        <v>0</v>
      </c>
      <c r="E10" s="67">
        <v>0</v>
      </c>
      <c r="F10" s="67">
        <v>-753729</v>
      </c>
      <c r="G10" s="67">
        <v>208640</v>
      </c>
      <c r="H10" s="67">
        <f t="shared" ref="H10:J10" si="0">SUM(H8:H9)</f>
        <v>-545089</v>
      </c>
      <c r="I10" s="67">
        <v>-95181</v>
      </c>
      <c r="J10" s="67">
        <f t="shared" si="0"/>
        <v>-640270</v>
      </c>
    </row>
    <row r="11" spans="1:10">
      <c r="B11" s="91" t="s">
        <v>150</v>
      </c>
      <c r="C11" s="27">
        <v>13</v>
      </c>
      <c r="D11" s="25"/>
      <c r="E11" s="25"/>
      <c r="F11" s="25"/>
      <c r="G11" s="25">
        <v>-83518</v>
      </c>
      <c r="H11" s="25">
        <f>SUM(D11:G11)</f>
        <v>-83518</v>
      </c>
      <c r="I11" s="25"/>
      <c r="J11" s="25">
        <f>SUM(H11:I11)</f>
        <v>-83518</v>
      </c>
    </row>
    <row r="12" spans="1:10">
      <c r="B12" s="165" t="s">
        <v>151</v>
      </c>
      <c r="C12" s="39"/>
      <c r="D12" s="60">
        <f>SUM(D10:D11,D7)</f>
        <v>48333717</v>
      </c>
      <c r="E12" s="60">
        <f>SUM(E10:E11,E7)</f>
        <v>39745</v>
      </c>
      <c r="F12" s="60">
        <f>SUM(F10:F11,F7)</f>
        <v>-446748</v>
      </c>
      <c r="G12" s="60">
        <f>SUM(G10:G11,G7)</f>
        <v>13173788</v>
      </c>
      <c r="H12" s="60">
        <f>SUM(H10:H11,H7)</f>
        <v>61100502</v>
      </c>
      <c r="I12" s="60">
        <f>SUM(I10:I11,I7)</f>
        <v>16487</v>
      </c>
      <c r="J12" s="60">
        <f>SUM(J10:J11,J7)</f>
        <v>61116989</v>
      </c>
    </row>
    <row r="13" spans="1:10">
      <c r="B13" s="92"/>
      <c r="C13" s="32"/>
      <c r="D13" s="93"/>
      <c r="E13" s="93"/>
      <c r="F13" s="93"/>
      <c r="G13" s="93"/>
      <c r="H13" s="93"/>
      <c r="I13" s="93"/>
      <c r="J13" s="94"/>
    </row>
    <row r="14" spans="1:10">
      <c r="B14" s="95" t="s">
        <v>152</v>
      </c>
      <c r="C14" s="62"/>
      <c r="D14" s="40">
        <v>48333717</v>
      </c>
      <c r="E14" s="40">
        <v>39745</v>
      </c>
      <c r="F14" s="40">
        <v>-450949</v>
      </c>
      <c r="G14" s="40">
        <v>12764787</v>
      </c>
      <c r="H14" s="40">
        <f>SUM(D14:G14)</f>
        <v>60687300</v>
      </c>
      <c r="I14" s="40">
        <v>14746</v>
      </c>
      <c r="J14" s="40">
        <f t="shared" ref="J14:J18" si="1">SUM(H14:I14)</f>
        <v>60702046</v>
      </c>
    </row>
    <row r="15" spans="1:10">
      <c r="B15" s="96" t="s">
        <v>148</v>
      </c>
      <c r="C15" s="14"/>
      <c r="D15" s="54"/>
      <c r="E15" s="54"/>
      <c r="F15" s="54"/>
      <c r="G15" s="54">
        <v>2333500</v>
      </c>
      <c r="H15" s="54">
        <f>SUM(D15:G15)</f>
        <v>2333500</v>
      </c>
      <c r="I15" s="54">
        <v>-10011</v>
      </c>
      <c r="J15" s="54">
        <f>SUM(H15:I15)</f>
        <v>2323489</v>
      </c>
    </row>
    <row r="16" spans="1:10" ht="24">
      <c r="B16" s="97" t="s">
        <v>81</v>
      </c>
      <c r="C16" s="79"/>
      <c r="D16" s="54"/>
      <c r="E16" s="54"/>
      <c r="F16" s="54">
        <v>271478</v>
      </c>
      <c r="G16" s="54"/>
      <c r="H16" s="54">
        <f>SUM(D16:G16)</f>
        <v>271478</v>
      </c>
      <c r="I16" s="54"/>
      <c r="J16" s="54">
        <f t="shared" si="1"/>
        <v>271478</v>
      </c>
    </row>
    <row r="17" spans="2:10">
      <c r="B17" s="98" t="s">
        <v>153</v>
      </c>
      <c r="C17" s="36"/>
      <c r="D17" s="36">
        <f>SUM(D15:D16)</f>
        <v>0</v>
      </c>
      <c r="E17" s="36">
        <f>SUM(E15:E16)</f>
        <v>0</v>
      </c>
      <c r="F17" s="36">
        <f>SUM(F15:F16)</f>
        <v>271478</v>
      </c>
      <c r="G17" s="36">
        <f>SUM(G15:G16)</f>
        <v>2333500</v>
      </c>
      <c r="H17" s="36">
        <f>SUM(D17:G17)</f>
        <v>2604978</v>
      </c>
      <c r="I17" s="36">
        <f>SUM(I15:I16)</f>
        <v>-10011</v>
      </c>
      <c r="J17" s="36">
        <f>SUM(H17:I17)</f>
        <v>2594967</v>
      </c>
    </row>
    <row r="18" spans="2:10">
      <c r="B18" s="166" t="s">
        <v>154</v>
      </c>
      <c r="C18" s="27">
        <v>13</v>
      </c>
      <c r="D18" s="37">
        <v>1955288</v>
      </c>
      <c r="E18" s="37"/>
      <c r="F18" s="37"/>
      <c r="G18" s="37"/>
      <c r="H18" s="37">
        <f t="shared" ref="H18" si="2">SUM(D18:G18)</f>
        <v>1955288</v>
      </c>
      <c r="I18" s="37"/>
      <c r="J18" s="37">
        <f t="shared" si="1"/>
        <v>1955288</v>
      </c>
    </row>
    <row r="19" spans="2:10" ht="15" thickBot="1">
      <c r="B19" s="100" t="s">
        <v>155</v>
      </c>
      <c r="C19" s="101"/>
      <c r="D19" s="101">
        <f>SUM(D17:D18)+D14</f>
        <v>50289005</v>
      </c>
      <c r="E19" s="101">
        <f>SUM(E17:E18)+E14</f>
        <v>39745</v>
      </c>
      <c r="F19" s="101">
        <f>SUM(F17:F18)+F14</f>
        <v>-179471</v>
      </c>
      <c r="G19" s="101">
        <f>SUM(G17:G18)+G14</f>
        <v>15098287</v>
      </c>
      <c r="H19" s="101">
        <f>SUM(H17:H18)+H14</f>
        <v>65247566</v>
      </c>
      <c r="I19" s="101">
        <f>SUM(I17:I18)+I14</f>
        <v>4735</v>
      </c>
      <c r="J19" s="101">
        <f>SUM(J17:J18)+J14</f>
        <v>65252301</v>
      </c>
    </row>
    <row r="20" spans="2:10">
      <c r="B20" s="2"/>
      <c r="C20" s="2"/>
      <c r="D20" s="30"/>
      <c r="E20" s="30"/>
      <c r="F20" s="30"/>
      <c r="G20" s="30"/>
      <c r="H20" s="30"/>
      <c r="I20" s="30"/>
      <c r="J20" s="30"/>
    </row>
  </sheetData>
  <mergeCells count="1">
    <mergeCell ref="D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Kymbat Faizullina</dc:creator>
  <cp:lastModifiedBy>Kymbat Faizullina</cp:lastModifiedBy>
  <dcterms:created xsi:type="dcterms:W3CDTF">2014-11-10T04:37:17Z</dcterms:created>
  <dcterms:modified xsi:type="dcterms:W3CDTF">2014-11-10T05:51:27Z</dcterms:modified>
</cp:coreProperties>
</file>