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4780" windowHeight="11985"/>
  </bookViews>
  <sheets>
    <sheet name="Баланс" sheetId="4" r:id="rId1"/>
    <sheet name="ОПУ" sheetId="5" r:id="rId2"/>
  </sheets>
  <calcPr calcId="145621"/>
</workbook>
</file>

<file path=xl/calcChain.xml><?xml version="1.0" encoding="utf-8"?>
<calcChain xmlns="http://schemas.openxmlformats.org/spreadsheetml/2006/main">
  <c r="E90" i="5" l="1"/>
  <c r="D90" i="5"/>
  <c r="D14" i="5" l="1"/>
  <c r="C58" i="4"/>
  <c r="C93" i="4"/>
  <c r="C68" i="4"/>
  <c r="F61" i="5" l="1"/>
  <c r="F90" i="5"/>
  <c r="F14" i="5"/>
  <c r="F12" i="5" s="1"/>
  <c r="F8" i="5" s="1"/>
  <c r="E14" i="5"/>
  <c r="E61" i="5"/>
  <c r="F26" i="5"/>
  <c r="F24" i="5" s="1"/>
  <c r="E26" i="5"/>
  <c r="E24" i="5" s="1"/>
  <c r="D61" i="5"/>
  <c r="D12" i="5"/>
  <c r="D8" i="5" s="1"/>
  <c r="D26" i="5"/>
  <c r="D24" i="5" s="1"/>
  <c r="C90" i="5"/>
  <c r="C61" i="5"/>
  <c r="C14" i="5"/>
  <c r="C26" i="5"/>
  <c r="C24" i="5"/>
  <c r="C59" i="4"/>
  <c r="C108" i="4"/>
  <c r="C103" i="4"/>
  <c r="C69" i="4"/>
  <c r="C94" i="4" s="1"/>
  <c r="C38" i="4"/>
  <c r="D103" i="4"/>
  <c r="D108" i="4"/>
  <c r="E12" i="5" l="1"/>
  <c r="E8" i="5" s="1"/>
  <c r="E53" i="5" s="1"/>
  <c r="C12" i="5"/>
  <c r="C8" i="5" s="1"/>
  <c r="C53" i="5" s="1"/>
  <c r="C112" i="4"/>
  <c r="C114" i="4" s="1"/>
  <c r="C119" i="4" s="1"/>
  <c r="D100" i="5"/>
  <c r="D53" i="5"/>
  <c r="C100" i="5"/>
  <c r="F53" i="5"/>
  <c r="E100" i="5"/>
  <c r="F100" i="5"/>
  <c r="D112" i="4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  <c r="D69" i="4"/>
  <c r="D94" i="4" s="1"/>
  <c r="D114" i="4" s="1"/>
  <c r="D9" i="4" l="1"/>
  <c r="D38" i="4"/>
  <c r="D36" i="4" s="1"/>
  <c r="D59" i="4" s="1"/>
</calcChain>
</file>

<file path=xl/sharedStrings.xml><?xml version="1.0" encoding="utf-8"?>
<sst xmlns="http://schemas.openxmlformats.org/spreadsheetml/2006/main" count="549" uniqueCount="332">
  <si>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</si>
  <si>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</si>
  <si>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</si>
  <si>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</si>
  <si>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</si>
  <si>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</si>
  <si>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</si>
  <si>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</si>
  <si>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</si>
  <si>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</si>
  <si>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</si>
  <si>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</si>
  <si>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</si>
  <si>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</si>
  <si>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</si>
  <si>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</si>
  <si>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</si>
  <si>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</si>
  <si>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</si>
  <si>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</si>
  <si>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</si>
  <si>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</si>
  <si>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</si>
  <si>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</si>
  <si>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</si>
  <si>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</si>
  <si>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</si>
  <si>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</si>
  <si>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</si>
  <si>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</si>
  <si>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</si>
  <si>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</si>
  <si>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</si>
  <si>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</si>
  <si>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</si>
  <si>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</si>
  <si>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</si>
  <si>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</si>
  <si>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</si>
  <si>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</si>
  <si>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</si>
  <si>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</si>
  <si>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</si>
  <si>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</si>
  <si>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</si>
  <si>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</si>
  <si>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</si>
  <si>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</si>
  <si>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</si>
  <si>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</si>
  <si>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</si>
  <si>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</si>
  <si>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</si>
  <si>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</si>
  <si>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</si>
  <si>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</si>
  <si>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</si>
  <si>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</si>
  <si>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</si>
  <si>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</si>
  <si>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</si>
  <si>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</si>
  <si>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</si>
  <si>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</si>
  <si>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</si>
  <si>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</si>
  <si>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</si>
  <si>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</si>
  <si>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</si>
  <si>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</si>
  <si>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</si>
  <si>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</si>
  <si>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</si>
  <si>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</si>
  <si>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</si>
  <si>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</si>
  <si>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</si>
  <si>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</si>
  <si>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</si>
  <si>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</si>
  <si>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</si>
  <si>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</si>
  <si>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</si>
  <si>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</si>
  <si>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</si>
  <si>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</si>
  <si>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</si>
  <si>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</si>
  <si>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</si>
  <si>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</si>
  <si>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</si>
  <si>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</si>
  <si>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</si>
  <si>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</si>
  <si>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</si>
  <si>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</si>
  <si>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</si>
  <si>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</si>
  <si>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</si>
  <si>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</si>
  <si>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</si>
  <si>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</si>
  <si>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</si>
  <si>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</si>
  <si>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</si>
  <si>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</si>
  <si>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</si>
  <si>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</si>
  <si>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</si>
  <si>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</si>
  <si>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</si>
  <si>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</si>
  <si>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</si>
  <si>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</si>
  <si>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</si>
  <si>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</si>
  <si>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</si>
  <si>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</si>
  <si>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</si>
  <si>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</si>
  <si>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</si>
  <si>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</si>
  <si>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</si>
  <si>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</si>
  <si>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</si>
  <si>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</si>
  <si>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</si>
  <si>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</si>
  <si>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</si>
  <si>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</si>
  <si>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</si>
  <si>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</si>
  <si>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</si>
  <si>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</si>
  <si>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</si>
  <si>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</si>
  <si>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</si>
  <si>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</si>
  <si>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</si>
  <si>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</si>
  <si>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</si>
  <si>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</si>
  <si>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</si>
  <si>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</si>
  <si>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</si>
  <si>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</si>
  <si>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</si>
  <si>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</si>
  <si>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</si>
  <si>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</si>
  <si>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</si>
  <si>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</si>
  <si>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</si>
  <si>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</si>
  <si>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</si>
  <si>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</si>
  <si>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</si>
  <si>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</si>
  <si>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</si>
  <si>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</si>
  <si>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</si>
  <si>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</si>
  <si>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</si>
  <si>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</si>
  <si>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</si>
  <si>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</si>
  <si>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</si>
  <si>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</si>
  <si>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</si>
  <si>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</si>
  <si>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</si>
  <si>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</si>
  <si>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</si>
  <si>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</si>
  <si>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</si>
  <si>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</si>
  <si>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</si>
  <si>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</si>
  <si>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</si>
  <si>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</si>
  <si>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</si>
  <si>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</si>
  <si>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</si>
  <si>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</si>
  <si>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</si>
  <si>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</si>
  <si>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</si>
  <si>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</si>
  <si>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</si>
  <si>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</si>
  <si>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</si>
  <si>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</si>
  <si>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</si>
  <si>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</si>
  <si>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</si>
  <si>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</si>
  <si>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</si>
  <si>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</si>
  <si>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</si>
  <si>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</si>
  <si>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</si>
  <si>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</si>
  <si>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</si>
  <si>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</si>
  <si>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</si>
  <si>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</si>
  <si>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</si>
  <si>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</si>
  <si>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</si>
  <si>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</si>
  <si>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</si>
  <si>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</si>
  <si>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</si>
  <si>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</si>
  <si>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</si>
  <si>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</si>
  <si>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</si>
  <si>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</si>
  <si>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</si>
  <si>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</si>
  <si>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</si>
  <si>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</si>
  <si>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</si>
  <si>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</si>
  <si>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</si>
  <si>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</si>
  <si>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</si>
  <si>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</si>
  <si>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</si>
  <si>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</si>
  <si>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</si>
  <si>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</si>
  <si>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</si>
  <si>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</si>
  <si>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</si>
  <si>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</si>
  <si>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</si>
  <si>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</si>
  <si>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</si>
  <si>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</si>
  <si>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</si>
  <si>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</si>
  <si>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</si>
  <si>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</si>
  <si>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</si>
  <si>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</si>
  <si>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</si>
  <si>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</si>
  <si>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</si>
  <si>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</si>
  <si>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</si>
  <si>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</si>
  <si>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</si>
  <si>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</si>
  <si>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</si>
  <si>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</si>
  <si>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</si>
  <si>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</si>
  <si>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</si>
  <si>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</si>
  <si>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</si>
  <si>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</si>
  <si>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</si>
  <si>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</si>
  <si>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</si>
  <si>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</si>
  <si>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</si>
  <si>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</si>
  <si>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</si>
  <si>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</si>
  <si>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</si>
  <si>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</si>
  <si>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</si>
  <si>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</si>
  <si>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</si>
  <si>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</si>
  <si>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</si>
  <si>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</si>
  <si>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</si>
  <si>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</si>
  <si>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</si>
  <si>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</si>
  <si>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</si>
  <si>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</si>
  <si>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</si>
  <si>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</si>
  <si>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</si>
  <si>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</si>
  <si>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</si>
  <si>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</si>
  <si>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</si>
  <si>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</si>
  <si>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</si>
  <si>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</si>
  <si>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</si>
  <si>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</si>
  <si>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</si>
  <si>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</si>
  <si>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</si>
  <si>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</si>
  <si>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</si>
  <si>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</si>
  <si>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</si>
  <si>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</si>
  <si>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</si>
  <si>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</si>
  <si>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</si>
  <si>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</si>
  <si>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</si>
  <si>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</si>
  <si>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</si>
  <si>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</si>
  <si>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</si>
  <si>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</si>
  <si>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</si>
  <si>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</si>
  <si>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</si>
  <si>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</si>
  <si>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</si>
  <si>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</si>
  <si>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</si>
  <si>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</si>
  <si>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</si>
  <si>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</si>
  <si>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</si>
  <si>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</si>
  <si>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</si>
  <si>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дата  06.05.2016г.</t>
  </si>
  <si>
    <t>Примечание:</t>
  </si>
  <si>
    <t xml:space="preserve"> по состоянию на 1 июля 2016 года</t>
  </si>
  <si>
    <t>дата  08.07.2016г.</t>
  </si>
  <si>
    <t>В статье "Прочие активы" отражена сумма займа акционеру в размере 170 000 тыс.тенге, а так же 3 103 тыс.тенге выданные деньги сотрудникам Компании (из них 210 тыс.тенге займ работникам, 2 700 тыс.тенге выдано в подотчет на командировачные и представительские расходы, 193 тыс.тенге авансы сотрудникам по заработной плате) В статье "Прочие обязательства" 46 тыс.тг отражена задолженность перед сотрудниками (по ЗП 19 тыс.тг и командировачным 27 тыс.тг)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</si>
</sst>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38" fillId="0" borderId="17" xfId="100" quotePrefix="1" applyNumberFormat="1" applyFont="1" applyBorder="1" applyAlignment="1">
      <alignment horizontal="lef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38" fillId="0" borderId="18" xfId="100" quotePrefix="1" applyNumberFormat="1" applyFont="1" applyBorder="1" applyAlignment="1">
      <alignment horizontal="left" vertical="top" wrapText="1"/>
    </xf>
    <xf numFmtId="169" fontId="38" fillId="0" borderId="20" xfId="100" quotePrefix="1" applyNumberFormat="1" applyFont="1" applyBorder="1" applyAlignment="1">
      <alignment horizontal="lef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169" fontId="7" fillId="26" borderId="3" xfId="100" applyNumberFormat="1" applyFont="1" applyFill="1" applyBorder="1" applyAlignment="1">
      <alignment horizontal="righ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topLeftCell="A77" workbookViewId="0">
      <selection activeCell="A117" sqref="A117:D117"/>
    </sheetView>
  </sheetViews>
  <sheetFormatPr defaultRowHeight="12" x14ac:dyDescent="0.2"/>
  <cols>
    <col min="1" max="1" width="67.28515625" style="5" customWidth="1"/>
    <col min="2" max="2" width="12.140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4" t="s">
        <v>325</v>
      </c>
      <c r="D1" s="115"/>
    </row>
    <row r="2" spans="1:12" s="6" customFormat="1" x14ac:dyDescent="0.2">
      <c r="A2" s="116" t="s">
        <v>15</v>
      </c>
      <c r="B2" s="116"/>
      <c r="C2" s="116"/>
      <c r="D2" s="116"/>
    </row>
    <row r="3" spans="1:12" s="6" customFormat="1" x14ac:dyDescent="0.2">
      <c r="A3" s="116" t="s">
        <v>14</v>
      </c>
      <c r="B3" s="116"/>
      <c r="C3" s="116"/>
      <c r="D3" s="116"/>
    </row>
    <row r="4" spans="1:12" s="6" customFormat="1" x14ac:dyDescent="0.2">
      <c r="A4" s="116" t="s">
        <v>329</v>
      </c>
      <c r="B4" s="116"/>
      <c r="C4" s="116"/>
      <c r="D4" s="116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96</v>
      </c>
      <c r="B8" s="20" t="s">
        <v>77</v>
      </c>
      <c r="C8" s="21" t="s">
        <v>77</v>
      </c>
      <c r="D8" s="22" t="s">
        <v>77</v>
      </c>
    </row>
    <row r="9" spans="1:12" x14ac:dyDescent="0.2">
      <c r="A9" s="23" t="s">
        <v>21</v>
      </c>
      <c r="B9" s="20" t="s">
        <v>97</v>
      </c>
      <c r="C9" s="32">
        <v>140514</v>
      </c>
      <c r="D9" s="32">
        <f>D11+D12</f>
        <v>164027</v>
      </c>
    </row>
    <row r="10" spans="1:12" x14ac:dyDescent="0.2">
      <c r="A10" s="23" t="s">
        <v>59</v>
      </c>
      <c r="B10" s="20" t="s">
        <v>77</v>
      </c>
      <c r="C10" s="33" t="s">
        <v>77</v>
      </c>
      <c r="D10" s="33" t="s">
        <v>77</v>
      </c>
      <c r="J10" s="11"/>
      <c r="K10" s="11"/>
    </row>
    <row r="11" spans="1:12" x14ac:dyDescent="0.2">
      <c r="A11" s="23" t="s">
        <v>98</v>
      </c>
      <c r="B11" s="20" t="s">
        <v>1</v>
      </c>
      <c r="C11" s="32">
        <v>78718</v>
      </c>
      <c r="D11" s="32">
        <v>35009</v>
      </c>
      <c r="J11" s="11"/>
      <c r="K11" s="11"/>
    </row>
    <row r="12" spans="1:12" ht="22.5" x14ac:dyDescent="0.2">
      <c r="A12" s="23" t="s">
        <v>99</v>
      </c>
      <c r="B12" s="20" t="s">
        <v>2</v>
      </c>
      <c r="C12" s="32">
        <v>61796</v>
      </c>
      <c r="D12" s="32">
        <v>129018</v>
      </c>
      <c r="J12" s="11"/>
      <c r="K12" s="11"/>
      <c r="L12" s="11"/>
    </row>
    <row r="13" spans="1:12" x14ac:dyDescent="0.2">
      <c r="A13" s="23" t="s">
        <v>22</v>
      </c>
      <c r="B13" s="20" t="s">
        <v>100</v>
      </c>
      <c r="C13" s="32">
        <v>0</v>
      </c>
      <c r="D13" s="34">
        <v>0</v>
      </c>
      <c r="J13" s="11"/>
      <c r="K13" s="11"/>
    </row>
    <row r="14" spans="1:12" x14ac:dyDescent="0.2">
      <c r="A14" s="23" t="s">
        <v>30</v>
      </c>
      <c r="B14" s="20" t="s">
        <v>101</v>
      </c>
      <c r="C14" s="32">
        <v>1004</v>
      </c>
      <c r="D14" s="34">
        <v>0</v>
      </c>
      <c r="H14" s="11"/>
      <c r="J14" s="11"/>
      <c r="K14" s="11"/>
      <c r="L14" s="11"/>
    </row>
    <row r="15" spans="1:12" x14ac:dyDescent="0.2">
      <c r="A15" s="23" t="s">
        <v>59</v>
      </c>
      <c r="B15" s="20" t="s">
        <v>77</v>
      </c>
      <c r="C15" s="33" t="s">
        <v>77</v>
      </c>
      <c r="D15" s="35" t="s">
        <v>77</v>
      </c>
      <c r="H15" s="11"/>
      <c r="J15" s="11"/>
      <c r="K15" s="11"/>
      <c r="L15" s="11"/>
    </row>
    <row r="16" spans="1:12" ht="15" customHeight="1" x14ac:dyDescent="0.2">
      <c r="A16" s="23" t="s">
        <v>102</v>
      </c>
      <c r="B16" s="20" t="s">
        <v>6</v>
      </c>
      <c r="C16" s="32">
        <v>4</v>
      </c>
      <c r="D16" s="34">
        <v>0</v>
      </c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6">
        <v>106000</v>
      </c>
      <c r="D17" s="34">
        <v>0</v>
      </c>
      <c r="J17" s="11"/>
      <c r="K17" s="11"/>
    </row>
    <row r="18" spans="1:12" x14ac:dyDescent="0.2">
      <c r="A18" s="23" t="s">
        <v>59</v>
      </c>
      <c r="B18" s="20" t="s">
        <v>77</v>
      </c>
      <c r="C18" s="47" t="s">
        <v>77</v>
      </c>
      <c r="D18" s="35" t="s">
        <v>77</v>
      </c>
      <c r="H18" s="11"/>
      <c r="J18" s="11"/>
      <c r="K18" s="11"/>
      <c r="L18" s="11"/>
    </row>
    <row r="19" spans="1:12" x14ac:dyDescent="0.2">
      <c r="A19" s="23" t="s">
        <v>102</v>
      </c>
      <c r="B19" s="20" t="s">
        <v>7</v>
      </c>
      <c r="C19" s="46">
        <v>0</v>
      </c>
      <c r="D19" s="34">
        <v>0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103</v>
      </c>
      <c r="C20" s="46">
        <v>34718</v>
      </c>
      <c r="D20" s="34">
        <v>0</v>
      </c>
      <c r="H20" s="11"/>
      <c r="J20" s="11"/>
      <c r="K20" s="11"/>
      <c r="L20" s="11"/>
    </row>
    <row r="21" spans="1:12" x14ac:dyDescent="0.2">
      <c r="A21" s="23" t="s">
        <v>59</v>
      </c>
      <c r="B21" s="20"/>
      <c r="C21" s="46"/>
      <c r="D21" s="34"/>
      <c r="H21" s="11"/>
      <c r="J21" s="11"/>
      <c r="K21" s="11"/>
      <c r="L21" s="11"/>
    </row>
    <row r="22" spans="1:12" x14ac:dyDescent="0.2">
      <c r="A22" s="23" t="s">
        <v>102</v>
      </c>
      <c r="B22" s="20" t="s">
        <v>8</v>
      </c>
      <c r="C22" s="46">
        <v>895</v>
      </c>
      <c r="D22" s="34">
        <v>0</v>
      </c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104</v>
      </c>
      <c r="C23" s="46">
        <v>111093</v>
      </c>
      <c r="D23" s="32">
        <v>182623</v>
      </c>
      <c r="H23" s="11"/>
      <c r="J23" s="11"/>
      <c r="K23" s="11"/>
      <c r="L23" s="11"/>
    </row>
    <row r="24" spans="1:12" x14ac:dyDescent="0.2">
      <c r="A24" s="23" t="s">
        <v>59</v>
      </c>
      <c r="B24" s="20" t="s">
        <v>77</v>
      </c>
      <c r="C24" s="47" t="s">
        <v>77</v>
      </c>
      <c r="D24" s="35" t="s">
        <v>77</v>
      </c>
      <c r="H24" s="11"/>
      <c r="J24" s="11"/>
      <c r="K24" s="11"/>
      <c r="L24" s="11"/>
    </row>
    <row r="25" spans="1:12" x14ac:dyDescent="0.2">
      <c r="A25" s="23" t="s">
        <v>105</v>
      </c>
      <c r="B25" s="20" t="s">
        <v>9</v>
      </c>
      <c r="C25" s="46">
        <v>102</v>
      </c>
      <c r="D25" s="34">
        <v>0</v>
      </c>
      <c r="L25" s="11"/>
    </row>
    <row r="26" spans="1:12" x14ac:dyDescent="0.2">
      <c r="A26" s="23" t="s">
        <v>28</v>
      </c>
      <c r="B26" s="20" t="s">
        <v>106</v>
      </c>
      <c r="C26" s="32">
        <v>0</v>
      </c>
      <c r="D26" s="34">
        <v>0</v>
      </c>
      <c r="L26" s="11"/>
    </row>
    <row r="27" spans="1:12" x14ac:dyDescent="0.2">
      <c r="A27" s="23" t="s">
        <v>59</v>
      </c>
      <c r="B27" s="20" t="s">
        <v>77</v>
      </c>
      <c r="C27" s="33" t="s">
        <v>77</v>
      </c>
      <c r="D27" s="35" t="s">
        <v>77</v>
      </c>
    </row>
    <row r="28" spans="1:12" x14ac:dyDescent="0.2">
      <c r="A28" s="23" t="s">
        <v>105</v>
      </c>
      <c r="B28" s="20" t="s">
        <v>26</v>
      </c>
      <c r="C28" s="32">
        <v>0</v>
      </c>
      <c r="D28" s="34">
        <v>0</v>
      </c>
    </row>
    <row r="29" spans="1:12" x14ac:dyDescent="0.2">
      <c r="A29" s="23" t="s">
        <v>31</v>
      </c>
      <c r="B29" s="20" t="s">
        <v>107</v>
      </c>
      <c r="C29" s="32">
        <v>0</v>
      </c>
      <c r="D29" s="34">
        <v>0</v>
      </c>
    </row>
    <row r="30" spans="1:12" x14ac:dyDescent="0.2">
      <c r="A30" s="23" t="s">
        <v>32</v>
      </c>
      <c r="B30" s="20" t="s">
        <v>108</v>
      </c>
      <c r="C30" s="32">
        <v>0</v>
      </c>
      <c r="D30" s="34">
        <v>0</v>
      </c>
    </row>
    <row r="31" spans="1:12" x14ac:dyDescent="0.2">
      <c r="A31" s="23" t="s">
        <v>33</v>
      </c>
      <c r="B31" s="20" t="s">
        <v>109</v>
      </c>
      <c r="C31" s="32">
        <v>42</v>
      </c>
      <c r="D31" s="34">
        <v>0</v>
      </c>
    </row>
    <row r="32" spans="1:12" x14ac:dyDescent="0.2">
      <c r="A32" s="23" t="s">
        <v>34</v>
      </c>
      <c r="B32" s="20" t="s">
        <v>110</v>
      </c>
      <c r="C32" s="32">
        <v>0</v>
      </c>
      <c r="D32" s="34">
        <v>0</v>
      </c>
    </row>
    <row r="33" spans="1:5" x14ac:dyDescent="0.2">
      <c r="A33" s="23" t="s">
        <v>36</v>
      </c>
      <c r="B33" s="20" t="s">
        <v>111</v>
      </c>
      <c r="C33" s="32">
        <v>12356</v>
      </c>
      <c r="D33" s="34">
        <v>15744</v>
      </c>
    </row>
    <row r="34" spans="1:5" x14ac:dyDescent="0.2">
      <c r="A34" s="23" t="s">
        <v>35</v>
      </c>
      <c r="B34" s="20" t="s">
        <v>74</v>
      </c>
      <c r="C34" s="32">
        <v>1406</v>
      </c>
      <c r="D34" s="34">
        <v>1787</v>
      </c>
    </row>
    <row r="35" spans="1:5" x14ac:dyDescent="0.2">
      <c r="A35" s="23" t="s">
        <v>25</v>
      </c>
      <c r="B35" s="20" t="s">
        <v>76</v>
      </c>
      <c r="C35" s="32">
        <v>0</v>
      </c>
      <c r="D35" s="34">
        <v>71</v>
      </c>
    </row>
    <row r="36" spans="1:5" x14ac:dyDescent="0.2">
      <c r="A36" s="23" t="s">
        <v>112</v>
      </c>
      <c r="B36" s="20" t="s">
        <v>85</v>
      </c>
      <c r="C36" s="34">
        <v>40832</v>
      </c>
      <c r="D36" s="34">
        <f>D38+D41+D42+D43+D44+D45+D46+D47+D48</f>
        <v>82408</v>
      </c>
    </row>
    <row r="37" spans="1:5" x14ac:dyDescent="0.2">
      <c r="A37" s="23" t="s">
        <v>59</v>
      </c>
      <c r="B37" s="20" t="s">
        <v>77</v>
      </c>
      <c r="C37" s="33" t="s">
        <v>77</v>
      </c>
      <c r="D37" s="35" t="s">
        <v>77</v>
      </c>
    </row>
    <row r="38" spans="1:5" x14ac:dyDescent="0.2">
      <c r="A38" s="23" t="s">
        <v>113</v>
      </c>
      <c r="B38" s="20" t="s">
        <v>114</v>
      </c>
      <c r="C38" s="36">
        <f>C39+C40</f>
        <v>30000</v>
      </c>
      <c r="D38" s="36">
        <f>D39+D40</f>
        <v>76500</v>
      </c>
      <c r="E38" s="12"/>
    </row>
    <row r="39" spans="1:5" x14ac:dyDescent="0.2">
      <c r="A39" s="23" t="s">
        <v>115</v>
      </c>
      <c r="B39" s="24" t="s">
        <v>116</v>
      </c>
      <c r="C39" s="32">
        <v>0</v>
      </c>
      <c r="D39" s="37">
        <v>0</v>
      </c>
      <c r="E39" s="12"/>
    </row>
    <row r="40" spans="1:5" x14ac:dyDescent="0.2">
      <c r="A40" s="23" t="s">
        <v>117</v>
      </c>
      <c r="B40" s="25" t="s">
        <v>118</v>
      </c>
      <c r="C40" s="32">
        <v>30000</v>
      </c>
      <c r="D40" s="37">
        <v>76500</v>
      </c>
    </row>
    <row r="41" spans="1:5" x14ac:dyDescent="0.2">
      <c r="A41" s="23" t="s">
        <v>119</v>
      </c>
      <c r="B41" s="25" t="s">
        <v>120</v>
      </c>
      <c r="C41" s="32">
        <v>2200</v>
      </c>
      <c r="D41" s="37">
        <v>2329</v>
      </c>
    </row>
    <row r="42" spans="1:5" x14ac:dyDescent="0.2">
      <c r="A42" s="23" t="s">
        <v>121</v>
      </c>
      <c r="B42" s="25" t="s">
        <v>122</v>
      </c>
      <c r="C42" s="32">
        <v>0</v>
      </c>
      <c r="D42" s="37">
        <v>0</v>
      </c>
    </row>
    <row r="43" spans="1:5" x14ac:dyDescent="0.2">
      <c r="A43" s="23" t="s">
        <v>123</v>
      </c>
      <c r="B43" s="25" t="s">
        <v>124</v>
      </c>
      <c r="C43" s="32">
        <v>5696</v>
      </c>
      <c r="D43" s="37">
        <v>1852</v>
      </c>
    </row>
    <row r="44" spans="1:5" x14ac:dyDescent="0.2">
      <c r="A44" s="23" t="s">
        <v>125</v>
      </c>
      <c r="B44" s="25" t="s">
        <v>126</v>
      </c>
      <c r="C44" s="32">
        <v>1209</v>
      </c>
      <c r="D44" s="37">
        <v>0</v>
      </c>
    </row>
    <row r="45" spans="1:5" x14ac:dyDescent="0.2">
      <c r="A45" s="23" t="s">
        <v>127</v>
      </c>
      <c r="B45" s="25" t="s">
        <v>128</v>
      </c>
      <c r="C45" s="32">
        <v>1727</v>
      </c>
      <c r="D45" s="37">
        <v>1727</v>
      </c>
    </row>
    <row r="46" spans="1:5" x14ac:dyDescent="0.2">
      <c r="A46" s="23" t="s">
        <v>129</v>
      </c>
      <c r="B46" s="25" t="s">
        <v>130</v>
      </c>
      <c r="C46" s="32">
        <v>0</v>
      </c>
      <c r="D46" s="37">
        <v>0</v>
      </c>
    </row>
    <row r="47" spans="1:5" x14ac:dyDescent="0.2">
      <c r="A47" s="23" t="s">
        <v>27</v>
      </c>
      <c r="B47" s="25" t="s">
        <v>131</v>
      </c>
      <c r="C47" s="32">
        <v>0</v>
      </c>
      <c r="D47" s="37">
        <v>0</v>
      </c>
    </row>
    <row r="48" spans="1:5" x14ac:dyDescent="0.2">
      <c r="A48" s="23" t="s">
        <v>132</v>
      </c>
      <c r="B48" s="25" t="s">
        <v>133</v>
      </c>
      <c r="C48" s="32">
        <v>0</v>
      </c>
      <c r="D48" s="37">
        <v>0</v>
      </c>
    </row>
    <row r="49" spans="1:5" x14ac:dyDescent="0.2">
      <c r="A49" s="23" t="s">
        <v>134</v>
      </c>
      <c r="B49" s="25" t="s">
        <v>87</v>
      </c>
      <c r="C49" s="32">
        <v>0</v>
      </c>
      <c r="D49" s="37">
        <v>0</v>
      </c>
    </row>
    <row r="50" spans="1:5" x14ac:dyDescent="0.2">
      <c r="A50" s="23" t="s">
        <v>59</v>
      </c>
      <c r="B50" s="25" t="s">
        <v>77</v>
      </c>
      <c r="C50" s="33" t="s">
        <v>77</v>
      </c>
      <c r="D50" s="38" t="s">
        <v>77</v>
      </c>
    </row>
    <row r="51" spans="1:5" x14ac:dyDescent="0.2">
      <c r="A51" s="23" t="s">
        <v>135</v>
      </c>
      <c r="B51" s="25" t="s">
        <v>136</v>
      </c>
      <c r="C51" s="32">
        <v>0</v>
      </c>
      <c r="D51" s="37">
        <v>0</v>
      </c>
      <c r="E51" s="12"/>
    </row>
    <row r="52" spans="1:5" x14ac:dyDescent="0.2">
      <c r="A52" s="23" t="s">
        <v>137</v>
      </c>
      <c r="B52" s="25" t="s">
        <v>138</v>
      </c>
      <c r="C52" s="32">
        <v>0</v>
      </c>
      <c r="D52" s="37">
        <v>0</v>
      </c>
    </row>
    <row r="53" spans="1:5" x14ac:dyDescent="0.2">
      <c r="A53" s="23" t="s">
        <v>139</v>
      </c>
      <c r="B53" s="25" t="s">
        <v>140</v>
      </c>
      <c r="C53" s="32">
        <v>0</v>
      </c>
      <c r="D53" s="37">
        <v>0</v>
      </c>
    </row>
    <row r="54" spans="1:5" x14ac:dyDescent="0.2">
      <c r="A54" s="23" t="s">
        <v>141</v>
      </c>
      <c r="B54" s="25" t="s">
        <v>142</v>
      </c>
      <c r="C54" s="32">
        <v>0</v>
      </c>
      <c r="D54" s="37">
        <v>0</v>
      </c>
    </row>
    <row r="55" spans="1:5" x14ac:dyDescent="0.2">
      <c r="A55" s="23" t="s">
        <v>37</v>
      </c>
      <c r="B55" s="25" t="s">
        <v>88</v>
      </c>
      <c r="C55" s="32">
        <v>105</v>
      </c>
      <c r="D55" s="37">
        <v>85</v>
      </c>
    </row>
    <row r="56" spans="1:5" x14ac:dyDescent="0.2">
      <c r="A56" s="23" t="s">
        <v>38</v>
      </c>
      <c r="B56" s="25" t="s">
        <v>89</v>
      </c>
      <c r="C56" s="32">
        <v>0</v>
      </c>
      <c r="D56" s="37">
        <v>0</v>
      </c>
    </row>
    <row r="57" spans="1:5" x14ac:dyDescent="0.2">
      <c r="A57" s="23" t="s">
        <v>143</v>
      </c>
      <c r="B57" s="25" t="s">
        <v>90</v>
      </c>
      <c r="C57" s="32">
        <v>376</v>
      </c>
      <c r="D57" s="37">
        <v>625</v>
      </c>
    </row>
    <row r="58" spans="1:5" x14ac:dyDescent="0.2">
      <c r="A58" s="23" t="s">
        <v>39</v>
      </c>
      <c r="B58" s="25" t="s">
        <v>144</v>
      </c>
      <c r="C58" s="32">
        <f>170000+3103</f>
        <v>173103</v>
      </c>
      <c r="D58" s="37">
        <v>170000</v>
      </c>
    </row>
    <row r="59" spans="1:5" x14ac:dyDescent="0.2">
      <c r="A59" s="106" t="s">
        <v>145</v>
      </c>
      <c r="B59" s="107" t="s">
        <v>146</v>
      </c>
      <c r="C59" s="108">
        <f>C9+C13+C14+C17+C20+C23+C26+C29+C30+C31+C32+C33+C34+C35+C36+C49+C55+C56+C57+C58</f>
        <v>621549</v>
      </c>
      <c r="D59" s="108">
        <f>D9+D13+D14+D17+D20+D23+D26+D29+D30+D31+D32+D33+D34+D35+D36+D49+D55+D56+D57+D58</f>
        <v>617370</v>
      </c>
    </row>
    <row r="60" spans="1:5" x14ac:dyDescent="0.2">
      <c r="A60" s="23" t="s">
        <v>77</v>
      </c>
      <c r="B60" s="25" t="s">
        <v>77</v>
      </c>
      <c r="C60" s="33" t="s">
        <v>77</v>
      </c>
      <c r="D60" s="38" t="s">
        <v>77</v>
      </c>
    </row>
    <row r="61" spans="1:5" x14ac:dyDescent="0.2">
      <c r="A61" s="19" t="s">
        <v>40</v>
      </c>
      <c r="B61" s="25" t="s">
        <v>77</v>
      </c>
      <c r="C61" s="33" t="s">
        <v>77</v>
      </c>
      <c r="D61" s="38" t="s">
        <v>77</v>
      </c>
    </row>
    <row r="62" spans="1:5" x14ac:dyDescent="0.2">
      <c r="A62" s="23" t="s">
        <v>42</v>
      </c>
      <c r="B62" s="25" t="s">
        <v>147</v>
      </c>
      <c r="C62" s="32">
        <v>0</v>
      </c>
      <c r="D62" s="37">
        <v>0</v>
      </c>
    </row>
    <row r="63" spans="1:5" x14ac:dyDescent="0.2">
      <c r="A63" s="23" t="s">
        <v>41</v>
      </c>
      <c r="B63" s="25" t="s">
        <v>148</v>
      </c>
      <c r="C63" s="32">
        <v>0</v>
      </c>
      <c r="D63" s="37">
        <v>0</v>
      </c>
    </row>
    <row r="64" spans="1:5" x14ac:dyDescent="0.2">
      <c r="A64" s="23" t="s">
        <v>149</v>
      </c>
      <c r="B64" s="25" t="s">
        <v>150</v>
      </c>
      <c r="C64" s="32">
        <v>0</v>
      </c>
      <c r="D64" s="37">
        <v>0</v>
      </c>
    </row>
    <row r="65" spans="1:7" x14ac:dyDescent="0.2">
      <c r="A65" s="23" t="s">
        <v>45</v>
      </c>
      <c r="B65" s="25" t="s">
        <v>151</v>
      </c>
      <c r="C65" s="32">
        <v>0</v>
      </c>
      <c r="D65" s="37">
        <v>0</v>
      </c>
      <c r="E65" s="12"/>
    </row>
    <row r="66" spans="1:7" x14ac:dyDescent="0.2">
      <c r="A66" s="23" t="s">
        <v>44</v>
      </c>
      <c r="B66" s="25" t="s">
        <v>152</v>
      </c>
      <c r="C66" s="32">
        <v>2682</v>
      </c>
      <c r="D66" s="37">
        <v>4584</v>
      </c>
      <c r="E66" s="12"/>
    </row>
    <row r="67" spans="1:7" x14ac:dyDescent="0.2">
      <c r="A67" s="23" t="s">
        <v>153</v>
      </c>
      <c r="B67" s="25" t="s">
        <v>154</v>
      </c>
      <c r="C67" s="32">
        <v>0</v>
      </c>
      <c r="D67" s="37">
        <v>0</v>
      </c>
      <c r="E67" s="12"/>
      <c r="G67" s="11"/>
    </row>
    <row r="68" spans="1:7" x14ac:dyDescent="0.2">
      <c r="A68" s="23" t="s">
        <v>43</v>
      </c>
      <c r="B68" s="25" t="s">
        <v>155</v>
      </c>
      <c r="C68" s="32">
        <f>2231-807</f>
        <v>1424</v>
      </c>
      <c r="D68" s="37">
        <v>977</v>
      </c>
      <c r="E68" s="12"/>
    </row>
    <row r="69" spans="1:7" x14ac:dyDescent="0.2">
      <c r="A69" s="23" t="s">
        <v>156</v>
      </c>
      <c r="B69" s="25" t="s">
        <v>157</v>
      </c>
      <c r="C69" s="37">
        <f>SUM(C71:C82)</f>
        <v>807</v>
      </c>
      <c r="D69" s="37">
        <f>SUM(D71:D82)</f>
        <v>963</v>
      </c>
    </row>
    <row r="70" spans="1:7" x14ac:dyDescent="0.2">
      <c r="A70" s="23" t="s">
        <v>59</v>
      </c>
      <c r="B70" s="25" t="s">
        <v>77</v>
      </c>
      <c r="C70" s="33" t="s">
        <v>77</v>
      </c>
      <c r="D70" s="39" t="s">
        <v>77</v>
      </c>
    </row>
    <row r="71" spans="1:7" x14ac:dyDescent="0.2">
      <c r="A71" s="23" t="s">
        <v>158</v>
      </c>
      <c r="B71" s="26" t="s">
        <v>159</v>
      </c>
      <c r="C71" s="32">
        <v>0</v>
      </c>
      <c r="D71" s="37">
        <v>0</v>
      </c>
    </row>
    <row r="72" spans="1:7" x14ac:dyDescent="0.2">
      <c r="A72" s="27" t="s">
        <v>160</v>
      </c>
      <c r="B72" s="25" t="s">
        <v>161</v>
      </c>
      <c r="C72" s="44">
        <v>0</v>
      </c>
      <c r="D72" s="37">
        <v>0</v>
      </c>
    </row>
    <row r="73" spans="1:7" x14ac:dyDescent="0.2">
      <c r="A73" s="27" t="s">
        <v>162</v>
      </c>
      <c r="B73" s="25" t="s">
        <v>163</v>
      </c>
      <c r="C73" s="44">
        <v>0</v>
      </c>
      <c r="D73" s="37">
        <v>0</v>
      </c>
    </row>
    <row r="74" spans="1:7" x14ac:dyDescent="0.2">
      <c r="A74" s="27" t="s">
        <v>164</v>
      </c>
      <c r="B74" s="25" t="s">
        <v>165</v>
      </c>
      <c r="C74" s="44">
        <v>0</v>
      </c>
      <c r="D74" s="37">
        <v>0</v>
      </c>
    </row>
    <row r="75" spans="1:7" x14ac:dyDescent="0.2">
      <c r="A75" s="27" t="s">
        <v>166</v>
      </c>
      <c r="B75" s="25" t="s">
        <v>167</v>
      </c>
      <c r="C75" s="44">
        <v>0</v>
      </c>
      <c r="D75" s="37">
        <v>0</v>
      </c>
    </row>
    <row r="76" spans="1:7" ht="11.25" customHeight="1" x14ac:dyDescent="0.2">
      <c r="A76" s="27" t="s">
        <v>168</v>
      </c>
      <c r="B76" s="25" t="s">
        <v>169</v>
      </c>
      <c r="C76" s="44">
        <v>0</v>
      </c>
      <c r="D76" s="37">
        <v>0</v>
      </c>
    </row>
    <row r="77" spans="1:7" s="3" customFormat="1" ht="12" customHeight="1" x14ac:dyDescent="0.2">
      <c r="A77" s="27" t="s">
        <v>170</v>
      </c>
      <c r="B77" s="25" t="s">
        <v>171</v>
      </c>
      <c r="C77" s="44">
        <v>3</v>
      </c>
      <c r="D77" s="37">
        <v>542</v>
      </c>
    </row>
    <row r="78" spans="1:7" s="3" customFormat="1" ht="11.25" x14ac:dyDescent="0.2">
      <c r="A78" s="27" t="s">
        <v>172</v>
      </c>
      <c r="B78" s="25" t="s">
        <v>173</v>
      </c>
      <c r="C78" s="44">
        <v>292</v>
      </c>
      <c r="D78" s="37">
        <v>13</v>
      </c>
    </row>
    <row r="79" spans="1:7" s="3" customFormat="1" ht="11.25" x14ac:dyDescent="0.2">
      <c r="A79" s="27" t="s">
        <v>174</v>
      </c>
      <c r="B79" s="25" t="s">
        <v>175</v>
      </c>
      <c r="C79" s="44">
        <v>0</v>
      </c>
      <c r="D79" s="37">
        <v>3</v>
      </c>
    </row>
    <row r="80" spans="1:7" s="3" customFormat="1" ht="11.25" x14ac:dyDescent="0.2">
      <c r="A80" s="27" t="s">
        <v>176</v>
      </c>
      <c r="B80" s="25" t="s">
        <v>177</v>
      </c>
      <c r="C80" s="44">
        <v>512</v>
      </c>
      <c r="D80" s="37">
        <v>405</v>
      </c>
    </row>
    <row r="81" spans="1:4" s="3" customFormat="1" ht="11.25" x14ac:dyDescent="0.2">
      <c r="A81" s="27" t="s">
        <v>178</v>
      </c>
      <c r="B81" s="25" t="s">
        <v>179</v>
      </c>
      <c r="C81" s="44">
        <v>0</v>
      </c>
      <c r="D81" s="37">
        <v>0</v>
      </c>
    </row>
    <row r="82" spans="1:4" s="3" customFormat="1" ht="11.25" x14ac:dyDescent="0.2">
      <c r="A82" s="27" t="s">
        <v>180</v>
      </c>
      <c r="B82" s="25" t="s">
        <v>181</v>
      </c>
      <c r="C82" s="44">
        <v>0</v>
      </c>
      <c r="D82" s="37">
        <v>0</v>
      </c>
    </row>
    <row r="83" spans="1:4" s="3" customFormat="1" ht="11.25" x14ac:dyDescent="0.2">
      <c r="A83" s="27" t="s">
        <v>134</v>
      </c>
      <c r="B83" s="25" t="s">
        <v>182</v>
      </c>
      <c r="C83" s="44">
        <v>0</v>
      </c>
      <c r="D83" s="37">
        <v>0</v>
      </c>
    </row>
    <row r="84" spans="1:4" s="3" customFormat="1" ht="11.25" x14ac:dyDescent="0.2">
      <c r="A84" s="27" t="s">
        <v>59</v>
      </c>
      <c r="B84" s="25" t="s">
        <v>77</v>
      </c>
      <c r="C84" s="45" t="s">
        <v>77</v>
      </c>
      <c r="D84" s="38" t="s">
        <v>77</v>
      </c>
    </row>
    <row r="85" spans="1:4" x14ac:dyDescent="0.2">
      <c r="A85" s="27" t="s">
        <v>183</v>
      </c>
      <c r="B85" s="25" t="s">
        <v>184</v>
      </c>
      <c r="C85" s="44">
        <v>0</v>
      </c>
      <c r="D85" s="37">
        <v>0</v>
      </c>
    </row>
    <row r="86" spans="1:4" x14ac:dyDescent="0.2">
      <c r="A86" s="27" t="s">
        <v>185</v>
      </c>
      <c r="B86" s="25" t="s">
        <v>186</v>
      </c>
      <c r="C86" s="44">
        <v>0</v>
      </c>
      <c r="D86" s="37">
        <v>0</v>
      </c>
    </row>
    <row r="87" spans="1:4" x14ac:dyDescent="0.2">
      <c r="A87" s="27" t="s">
        <v>187</v>
      </c>
      <c r="B87" s="25" t="s">
        <v>188</v>
      </c>
      <c r="C87" s="44">
        <v>0</v>
      </c>
      <c r="D87" s="37">
        <v>0</v>
      </c>
    </row>
    <row r="88" spans="1:4" x14ac:dyDescent="0.2">
      <c r="A88" s="27" t="s">
        <v>189</v>
      </c>
      <c r="B88" s="25" t="s">
        <v>190</v>
      </c>
      <c r="C88" s="44">
        <v>0</v>
      </c>
      <c r="D88" s="37">
        <v>0</v>
      </c>
    </row>
    <row r="89" spans="1:4" x14ac:dyDescent="0.2">
      <c r="A89" s="27" t="s">
        <v>46</v>
      </c>
      <c r="B89" s="25" t="s">
        <v>191</v>
      </c>
      <c r="C89" s="44">
        <v>1452</v>
      </c>
      <c r="D89" s="37">
        <v>0</v>
      </c>
    </row>
    <row r="90" spans="1:4" x14ac:dyDescent="0.2">
      <c r="A90" s="27" t="s">
        <v>48</v>
      </c>
      <c r="B90" s="25" t="s">
        <v>47</v>
      </c>
      <c r="C90" s="44">
        <v>0</v>
      </c>
      <c r="D90" s="37">
        <v>0</v>
      </c>
    </row>
    <row r="91" spans="1:4" x14ac:dyDescent="0.2">
      <c r="A91" s="27" t="s">
        <v>192</v>
      </c>
      <c r="B91" s="25" t="s">
        <v>49</v>
      </c>
      <c r="C91" s="44">
        <v>2500</v>
      </c>
      <c r="D91" s="37">
        <v>2932</v>
      </c>
    </row>
    <row r="92" spans="1:4" x14ac:dyDescent="0.2">
      <c r="A92" s="27" t="s">
        <v>193</v>
      </c>
      <c r="B92" s="25" t="s">
        <v>51</v>
      </c>
      <c r="C92" s="44">
        <v>0</v>
      </c>
      <c r="D92" s="37">
        <v>0</v>
      </c>
    </row>
    <row r="93" spans="1:4" x14ac:dyDescent="0.2">
      <c r="A93" s="27" t="s">
        <v>50</v>
      </c>
      <c r="B93" s="25" t="s">
        <v>194</v>
      </c>
      <c r="C93" s="44">
        <f>20+26</f>
        <v>46</v>
      </c>
      <c r="D93" s="37">
        <v>0</v>
      </c>
    </row>
    <row r="94" spans="1:4" x14ac:dyDescent="0.2">
      <c r="A94" s="109" t="s">
        <v>52</v>
      </c>
      <c r="B94" s="107" t="s">
        <v>195</v>
      </c>
      <c r="C94" s="108">
        <f>C62+C63+C64+C65+C66+C67+C68+C69+C83+C89+C90+C91+C92+C93</f>
        <v>8911</v>
      </c>
      <c r="D94" s="108">
        <f>D62+D63+D64+D65+D66+D67+D68+D69+D83+D89+D90+D91+D92+D93</f>
        <v>9456</v>
      </c>
    </row>
    <row r="95" spans="1:4" x14ac:dyDescent="0.2">
      <c r="A95" s="27" t="s">
        <v>77</v>
      </c>
      <c r="B95" s="25" t="s">
        <v>77</v>
      </c>
      <c r="C95" s="45" t="s">
        <v>77</v>
      </c>
      <c r="D95" s="38" t="s">
        <v>77</v>
      </c>
    </row>
    <row r="96" spans="1:4" x14ac:dyDescent="0.2">
      <c r="A96" s="28" t="s">
        <v>53</v>
      </c>
      <c r="B96" s="25" t="s">
        <v>77</v>
      </c>
      <c r="C96" s="45" t="s">
        <v>77</v>
      </c>
      <c r="D96" s="38" t="s">
        <v>77</v>
      </c>
    </row>
    <row r="97" spans="1:4" x14ac:dyDescent="0.2">
      <c r="A97" s="27" t="s">
        <v>54</v>
      </c>
      <c r="B97" s="25" t="s">
        <v>196</v>
      </c>
      <c r="C97" s="37">
        <v>700000</v>
      </c>
      <c r="D97" s="37">
        <v>700000</v>
      </c>
    </row>
    <row r="98" spans="1:4" x14ac:dyDescent="0.2">
      <c r="A98" s="27" t="s">
        <v>59</v>
      </c>
      <c r="B98" s="25" t="s">
        <v>77</v>
      </c>
      <c r="C98" s="45" t="s">
        <v>77</v>
      </c>
      <c r="D98" s="38" t="s">
        <v>77</v>
      </c>
    </row>
    <row r="99" spans="1:4" x14ac:dyDescent="0.2">
      <c r="A99" s="27" t="s">
        <v>197</v>
      </c>
      <c r="B99" s="25" t="s">
        <v>198</v>
      </c>
      <c r="C99" s="37">
        <v>700000</v>
      </c>
      <c r="D99" s="37">
        <v>700000</v>
      </c>
    </row>
    <row r="100" spans="1:4" x14ac:dyDescent="0.2">
      <c r="A100" s="27" t="s">
        <v>199</v>
      </c>
      <c r="B100" s="25" t="s">
        <v>200</v>
      </c>
      <c r="C100" s="44">
        <v>0</v>
      </c>
      <c r="D100" s="37">
        <v>0</v>
      </c>
    </row>
    <row r="101" spans="1:4" x14ac:dyDescent="0.2">
      <c r="A101" s="27" t="s">
        <v>55</v>
      </c>
      <c r="B101" s="25" t="s">
        <v>201</v>
      </c>
      <c r="C101" s="44">
        <v>0</v>
      </c>
      <c r="D101" s="40">
        <v>0</v>
      </c>
    </row>
    <row r="102" spans="1:4" x14ac:dyDescent="0.2">
      <c r="A102" s="27" t="s">
        <v>56</v>
      </c>
      <c r="B102" s="26" t="s">
        <v>202</v>
      </c>
      <c r="C102" s="44">
        <v>0</v>
      </c>
      <c r="D102" s="41">
        <v>0</v>
      </c>
    </row>
    <row r="103" spans="1:4" x14ac:dyDescent="0.2">
      <c r="A103" s="29" t="s">
        <v>57</v>
      </c>
      <c r="B103" s="30" t="s">
        <v>203</v>
      </c>
      <c r="C103" s="41">
        <f>C104+C105</f>
        <v>-23740</v>
      </c>
      <c r="D103" s="41">
        <f>D104+D105</f>
        <v>-35501</v>
      </c>
    </row>
    <row r="104" spans="1:4" x14ac:dyDescent="0.2">
      <c r="A104" s="31" t="s">
        <v>59</v>
      </c>
      <c r="B104" s="30" t="s">
        <v>77</v>
      </c>
      <c r="C104" s="42">
        <v>0</v>
      </c>
      <c r="D104" s="42">
        <v>0</v>
      </c>
    </row>
    <row r="105" spans="1:4" x14ac:dyDescent="0.2">
      <c r="A105" s="31" t="s">
        <v>204</v>
      </c>
      <c r="B105" s="30" t="s">
        <v>205</v>
      </c>
      <c r="C105" s="41">
        <v>-23740</v>
      </c>
      <c r="D105" s="41">
        <v>-35501</v>
      </c>
    </row>
    <row r="106" spans="1:4" x14ac:dyDescent="0.2">
      <c r="A106" s="31" t="s">
        <v>206</v>
      </c>
      <c r="B106" s="30" t="s">
        <v>207</v>
      </c>
      <c r="C106" s="41">
        <v>0</v>
      </c>
      <c r="D106" s="41">
        <v>0</v>
      </c>
    </row>
    <row r="107" spans="1:4" x14ac:dyDescent="0.2">
      <c r="A107" s="31" t="s">
        <v>58</v>
      </c>
      <c r="B107" s="30" t="s">
        <v>208</v>
      </c>
      <c r="C107" s="41">
        <v>0</v>
      </c>
      <c r="D107" s="41">
        <v>0</v>
      </c>
    </row>
    <row r="108" spans="1:4" x14ac:dyDescent="0.2">
      <c r="A108" s="31" t="s">
        <v>209</v>
      </c>
      <c r="B108" s="30" t="s">
        <v>210</v>
      </c>
      <c r="C108" s="41">
        <f>SUM(C110:C111)</f>
        <v>-63622</v>
      </c>
      <c r="D108" s="41">
        <f>SUM(D110:D111)</f>
        <v>-56585</v>
      </c>
    </row>
    <row r="109" spans="1:4" x14ac:dyDescent="0.2">
      <c r="A109" s="31" t="s">
        <v>59</v>
      </c>
      <c r="B109" s="30" t="s">
        <v>77</v>
      </c>
      <c r="C109" s="42" t="s">
        <v>77</v>
      </c>
      <c r="D109" s="42" t="s">
        <v>77</v>
      </c>
    </row>
    <row r="110" spans="1:4" x14ac:dyDescent="0.2">
      <c r="A110" s="31" t="s">
        <v>60</v>
      </c>
      <c r="B110" s="30" t="s">
        <v>211</v>
      </c>
      <c r="C110" s="41">
        <v>-56585</v>
      </c>
      <c r="D110" s="41">
        <v>-93207</v>
      </c>
    </row>
    <row r="111" spans="1:4" x14ac:dyDescent="0.2">
      <c r="A111" s="31" t="s">
        <v>61</v>
      </c>
      <c r="B111" s="30" t="s">
        <v>212</v>
      </c>
      <c r="C111" s="41">
        <v>-7037</v>
      </c>
      <c r="D111" s="41">
        <v>36622</v>
      </c>
    </row>
    <row r="112" spans="1:4" x14ac:dyDescent="0.2">
      <c r="A112" s="110" t="s">
        <v>62</v>
      </c>
      <c r="B112" s="111" t="s">
        <v>213</v>
      </c>
      <c r="C112" s="112">
        <f>C97+C101+C102+C103+C107+C108</f>
        <v>612638</v>
      </c>
      <c r="D112" s="112">
        <f>D97+D101+D102+D103+D107+D108</f>
        <v>607914</v>
      </c>
    </row>
    <row r="113" spans="1:4" x14ac:dyDescent="0.2">
      <c r="A113" s="31" t="s">
        <v>77</v>
      </c>
      <c r="B113" s="30" t="s">
        <v>77</v>
      </c>
      <c r="C113" s="42" t="s">
        <v>77</v>
      </c>
      <c r="D113" s="42" t="s">
        <v>77</v>
      </c>
    </row>
    <row r="114" spans="1:4" x14ac:dyDescent="0.2">
      <c r="A114" s="113" t="s">
        <v>214</v>
      </c>
      <c r="B114" s="111" t="s">
        <v>215</v>
      </c>
      <c r="C114" s="112">
        <f>C94+C112</f>
        <v>621549</v>
      </c>
      <c r="D114" s="112">
        <f>D94+D112</f>
        <v>617370</v>
      </c>
    </row>
    <row r="116" spans="1:4" x14ac:dyDescent="0.2">
      <c r="A116" s="6" t="s">
        <v>328</v>
      </c>
    </row>
    <row r="117" spans="1:4" ht="40.5" customHeight="1" x14ac:dyDescent="0.25">
      <c r="A117" s="117" t="s">
        <v>331</v>
      </c>
      <c r="B117" s="118"/>
      <c r="C117" s="118"/>
      <c r="D117" s="118"/>
    </row>
    <row r="119" spans="1:4" s="3" customFormat="1" ht="21.75" customHeight="1" x14ac:dyDescent="0.2">
      <c r="A119" s="13" t="s">
        <v>93</v>
      </c>
      <c r="B119" s="3" t="s">
        <v>330</v>
      </c>
      <c r="C119" s="18">
        <f>C59-C114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327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  <c r="B123" s="3" t="s">
        <v>327</v>
      </c>
    </row>
    <row r="124" spans="1:4" s="3" customFormat="1" ht="11.25" x14ac:dyDescent="0.2">
      <c r="A124" s="4"/>
    </row>
    <row r="125" spans="1:4" s="3" customFormat="1" ht="11.25" x14ac:dyDescent="0.2">
      <c r="A125" s="3" t="s">
        <v>95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A106" sqref="A106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19" t="s">
        <v>326</v>
      </c>
      <c r="E1" s="120"/>
      <c r="F1" s="120"/>
    </row>
    <row r="2" spans="1:8" s="5" customFormat="1" ht="12" x14ac:dyDescent="0.2">
      <c r="A2" s="116" t="s">
        <v>63</v>
      </c>
      <c r="B2" s="116"/>
      <c r="C2" s="116"/>
      <c r="D2" s="116"/>
      <c r="E2" s="116"/>
      <c r="F2" s="116"/>
    </row>
    <row r="3" spans="1:8" s="5" customFormat="1" ht="12" x14ac:dyDescent="0.2">
      <c r="A3" s="121" t="s">
        <v>14</v>
      </c>
      <c r="B3" s="121"/>
      <c r="C3" s="121"/>
      <c r="D3" s="121"/>
      <c r="E3" s="121"/>
      <c r="F3" s="121"/>
    </row>
    <row r="4" spans="1:8" s="5" customFormat="1" ht="12" x14ac:dyDescent="0.2">
      <c r="A4" s="121" t="s">
        <v>329</v>
      </c>
      <c r="B4" s="121"/>
      <c r="C4" s="121"/>
      <c r="D4" s="121"/>
      <c r="E4" s="121"/>
      <c r="F4" s="121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64</v>
      </c>
      <c r="D6" s="9" t="s">
        <v>65</v>
      </c>
      <c r="E6" s="9" t="s">
        <v>66</v>
      </c>
      <c r="F6" s="9" t="s">
        <v>67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8" t="s">
        <v>216</v>
      </c>
      <c r="B8" s="49" t="s">
        <v>97</v>
      </c>
      <c r="C8" s="43">
        <f>C10+C11+C12+C22+C23</f>
        <v>1969</v>
      </c>
      <c r="D8" s="100">
        <f>D10+D11+D12+D22+D23</f>
        <v>13051</v>
      </c>
      <c r="E8" s="100">
        <f>E10+E11+E12+E22+E23</f>
        <v>2833</v>
      </c>
      <c r="F8" s="100">
        <f>F10+F11+F12+F22+F23</f>
        <v>4947</v>
      </c>
    </row>
    <row r="9" spans="1:8" s="5" customFormat="1" ht="15.75" customHeight="1" x14ac:dyDescent="0.2">
      <c r="A9" s="19" t="s">
        <v>217</v>
      </c>
      <c r="B9" s="49" t="s">
        <v>77</v>
      </c>
      <c r="C9" s="57" t="s">
        <v>77</v>
      </c>
      <c r="D9" s="58" t="s">
        <v>77</v>
      </c>
      <c r="E9" s="57" t="s">
        <v>77</v>
      </c>
      <c r="F9" s="59" t="s">
        <v>77</v>
      </c>
      <c r="G9" s="17"/>
      <c r="H9" s="12"/>
    </row>
    <row r="10" spans="1:8" s="5" customFormat="1" ht="12" x14ac:dyDescent="0.2">
      <c r="A10" s="50" t="s">
        <v>218</v>
      </c>
      <c r="B10" s="49" t="s">
        <v>1</v>
      </c>
      <c r="C10" s="32">
        <v>0</v>
      </c>
      <c r="D10" s="56">
        <v>0</v>
      </c>
      <c r="E10" s="32">
        <v>0</v>
      </c>
      <c r="F10" s="34">
        <v>0</v>
      </c>
    </row>
    <row r="11" spans="1:8" s="5" customFormat="1" ht="12" x14ac:dyDescent="0.2">
      <c r="A11" s="50" t="s">
        <v>68</v>
      </c>
      <c r="B11" s="49" t="s">
        <v>2</v>
      </c>
      <c r="C11" s="32">
        <v>19</v>
      </c>
      <c r="D11" s="56">
        <v>137</v>
      </c>
      <c r="E11" s="32">
        <v>0</v>
      </c>
      <c r="F11" s="34">
        <v>0</v>
      </c>
    </row>
    <row r="12" spans="1:8" s="5" customFormat="1" ht="12" x14ac:dyDescent="0.2">
      <c r="A12" s="50" t="s">
        <v>69</v>
      </c>
      <c r="B12" s="49" t="s">
        <v>3</v>
      </c>
      <c r="C12" s="32">
        <f>C14+C17+C20</f>
        <v>197</v>
      </c>
      <c r="D12" s="32">
        <f>D14+D17+D20</f>
        <v>3431</v>
      </c>
      <c r="E12" s="32">
        <f>E14+E17+E20</f>
        <v>2643</v>
      </c>
      <c r="F12" s="32">
        <f>F14+F17+F20</f>
        <v>3539</v>
      </c>
    </row>
    <row r="13" spans="1:8" s="5" customFormat="1" ht="12" x14ac:dyDescent="0.2">
      <c r="A13" s="19" t="s">
        <v>217</v>
      </c>
      <c r="B13" s="49" t="s">
        <v>77</v>
      </c>
      <c r="C13" s="57" t="s">
        <v>77</v>
      </c>
      <c r="D13" s="58" t="s">
        <v>77</v>
      </c>
      <c r="E13" s="57" t="s">
        <v>77</v>
      </c>
      <c r="F13" s="104" t="s">
        <v>77</v>
      </c>
    </row>
    <row r="14" spans="1:8" s="5" customFormat="1" ht="12.75" customHeight="1" x14ac:dyDescent="0.2">
      <c r="A14" s="85" t="s">
        <v>219</v>
      </c>
      <c r="B14" s="86" t="s">
        <v>220</v>
      </c>
      <c r="C14" s="87">
        <f>C15+C16</f>
        <v>6</v>
      </c>
      <c r="D14" s="88">
        <f>345+D15+D16</f>
        <v>3121</v>
      </c>
      <c r="E14" s="88">
        <f>E15+E16</f>
        <v>2643</v>
      </c>
      <c r="F14" s="105">
        <f>F15+F16</f>
        <v>3539</v>
      </c>
      <c r="G14" s="17"/>
      <c r="H14" s="12"/>
    </row>
    <row r="15" spans="1:8" s="5" customFormat="1" ht="22.5" x14ac:dyDescent="0.2">
      <c r="A15" s="50" t="s">
        <v>221</v>
      </c>
      <c r="B15" s="49" t="s">
        <v>222</v>
      </c>
      <c r="C15" s="32">
        <v>6</v>
      </c>
      <c r="D15" s="56">
        <v>2776</v>
      </c>
      <c r="E15" s="32">
        <v>2643</v>
      </c>
      <c r="F15" s="34">
        <v>3539</v>
      </c>
    </row>
    <row r="16" spans="1:8" s="5" customFormat="1" ht="22.5" x14ac:dyDescent="0.2">
      <c r="A16" s="50" t="s">
        <v>223</v>
      </c>
      <c r="B16" s="49" t="s">
        <v>224</v>
      </c>
      <c r="C16" s="32">
        <v>0</v>
      </c>
      <c r="D16" s="56">
        <v>0</v>
      </c>
      <c r="E16" s="32">
        <v>0</v>
      </c>
      <c r="F16" s="34">
        <v>0</v>
      </c>
    </row>
    <row r="17" spans="1:6" s="5" customFormat="1" ht="22.5" x14ac:dyDescent="0.2">
      <c r="A17" s="85" t="s">
        <v>225</v>
      </c>
      <c r="B17" s="86" t="s">
        <v>226</v>
      </c>
      <c r="C17" s="87">
        <v>191</v>
      </c>
      <c r="D17" s="88">
        <v>310</v>
      </c>
      <c r="E17" s="87">
        <v>0</v>
      </c>
      <c r="F17" s="89">
        <v>0</v>
      </c>
    </row>
    <row r="18" spans="1:6" s="5" customFormat="1" ht="22.5" x14ac:dyDescent="0.2">
      <c r="A18" s="50" t="s">
        <v>227</v>
      </c>
      <c r="B18" s="49" t="s">
        <v>228</v>
      </c>
      <c r="C18" s="32">
        <v>0</v>
      </c>
      <c r="D18" s="56">
        <v>0</v>
      </c>
      <c r="E18" s="32">
        <v>0</v>
      </c>
      <c r="F18" s="34">
        <v>0</v>
      </c>
    </row>
    <row r="19" spans="1:6" s="5" customFormat="1" ht="22.5" x14ac:dyDescent="0.2">
      <c r="A19" s="50" t="s">
        <v>229</v>
      </c>
      <c r="B19" s="49" t="s">
        <v>230</v>
      </c>
      <c r="C19" s="32">
        <v>0</v>
      </c>
      <c r="D19" s="56">
        <v>0</v>
      </c>
      <c r="E19" s="32">
        <v>0</v>
      </c>
      <c r="F19" s="34">
        <v>0</v>
      </c>
    </row>
    <row r="20" spans="1:6" s="5" customFormat="1" ht="12" x14ac:dyDescent="0.2">
      <c r="A20" s="85" t="s">
        <v>231</v>
      </c>
      <c r="B20" s="86" t="s">
        <v>232</v>
      </c>
      <c r="C20" s="87">
        <v>0</v>
      </c>
      <c r="D20" s="88">
        <v>0</v>
      </c>
      <c r="E20" s="87">
        <v>0</v>
      </c>
      <c r="F20" s="89">
        <v>0</v>
      </c>
    </row>
    <row r="21" spans="1:6" s="5" customFormat="1" ht="12" x14ac:dyDescent="0.2">
      <c r="A21" s="50" t="s">
        <v>233</v>
      </c>
      <c r="B21" s="49" t="s">
        <v>234</v>
      </c>
      <c r="C21" s="32">
        <v>0</v>
      </c>
      <c r="D21" s="56">
        <v>0</v>
      </c>
      <c r="E21" s="32">
        <v>0</v>
      </c>
      <c r="F21" s="34">
        <v>0</v>
      </c>
    </row>
    <row r="22" spans="1:6" s="5" customFormat="1" ht="12" x14ac:dyDescent="0.2">
      <c r="A22" s="50" t="s">
        <v>235</v>
      </c>
      <c r="B22" s="49" t="s">
        <v>4</v>
      </c>
      <c r="C22" s="32">
        <v>1753</v>
      </c>
      <c r="D22" s="56">
        <v>9483</v>
      </c>
      <c r="E22" s="32">
        <v>0</v>
      </c>
      <c r="F22" s="34">
        <v>261</v>
      </c>
    </row>
    <row r="23" spans="1:6" s="5" customFormat="1" ht="12" x14ac:dyDescent="0.2">
      <c r="A23" s="50" t="s">
        <v>236</v>
      </c>
      <c r="B23" s="49" t="s">
        <v>5</v>
      </c>
      <c r="C23" s="32">
        <v>0</v>
      </c>
      <c r="D23" s="56">
        <v>0</v>
      </c>
      <c r="E23" s="32">
        <v>190</v>
      </c>
      <c r="F23" s="34">
        <v>1147</v>
      </c>
    </row>
    <row r="24" spans="1:6" s="5" customFormat="1" ht="12" x14ac:dyDescent="0.2">
      <c r="A24" s="71" t="s">
        <v>237</v>
      </c>
      <c r="B24" s="72" t="s">
        <v>100</v>
      </c>
      <c r="C24" s="73">
        <f>C26+C30+C31+C32+C33+C34+C35+C36+C37</f>
        <v>6552</v>
      </c>
      <c r="D24" s="101">
        <f>D26+D30+D31+D32+D33+D34+D35+D36+D37</f>
        <v>29936</v>
      </c>
      <c r="E24" s="101">
        <f>E26+E30+E31+E32+E33+E34+E35+E36+E37</f>
        <v>3273</v>
      </c>
      <c r="F24" s="101">
        <f>F26+F30+F31+F32+F33+F34+F35+F36+F37</f>
        <v>49878</v>
      </c>
    </row>
    <row r="25" spans="1:6" s="5" customFormat="1" ht="12" x14ac:dyDescent="0.2">
      <c r="A25" s="19" t="s">
        <v>59</v>
      </c>
      <c r="B25" s="49" t="s">
        <v>77</v>
      </c>
      <c r="C25" s="57" t="s">
        <v>77</v>
      </c>
      <c r="D25" s="58" t="s">
        <v>77</v>
      </c>
      <c r="E25" s="58" t="s">
        <v>77</v>
      </c>
      <c r="F25" s="103" t="s">
        <v>77</v>
      </c>
    </row>
    <row r="26" spans="1:6" s="5" customFormat="1" ht="12" x14ac:dyDescent="0.2">
      <c r="A26" s="50" t="s">
        <v>238</v>
      </c>
      <c r="B26" s="49" t="s">
        <v>70</v>
      </c>
      <c r="C26" s="32">
        <f>C28+C29</f>
        <v>0</v>
      </c>
      <c r="D26" s="32">
        <f>D28+D29</f>
        <v>3832</v>
      </c>
      <c r="E26" s="32">
        <f>E28+E29</f>
        <v>0</v>
      </c>
      <c r="F26" s="32">
        <f>F28+F29</f>
        <v>37000</v>
      </c>
    </row>
    <row r="27" spans="1:6" s="5" customFormat="1" ht="12" x14ac:dyDescent="0.2">
      <c r="A27" s="19" t="s">
        <v>59</v>
      </c>
      <c r="B27" s="51" t="s">
        <v>77</v>
      </c>
      <c r="C27" s="57" t="s">
        <v>77</v>
      </c>
      <c r="D27" s="60" t="s">
        <v>77</v>
      </c>
      <c r="E27" s="57" t="s">
        <v>77</v>
      </c>
      <c r="F27" s="61" t="s">
        <v>77</v>
      </c>
    </row>
    <row r="28" spans="1:6" s="5" customFormat="1" ht="12" x14ac:dyDescent="0.2">
      <c r="A28" s="50" t="s">
        <v>239</v>
      </c>
      <c r="B28" s="52" t="s">
        <v>240</v>
      </c>
      <c r="C28" s="32">
        <v>0</v>
      </c>
      <c r="D28" s="62">
        <v>0</v>
      </c>
      <c r="E28" s="32">
        <v>0</v>
      </c>
      <c r="F28" s="37">
        <v>0</v>
      </c>
    </row>
    <row r="29" spans="1:6" s="5" customFormat="1" ht="12" x14ac:dyDescent="0.2">
      <c r="A29" s="50" t="s">
        <v>241</v>
      </c>
      <c r="B29" s="52" t="s">
        <v>242</v>
      </c>
      <c r="C29" s="32">
        <v>0</v>
      </c>
      <c r="D29" s="62">
        <v>3832</v>
      </c>
      <c r="E29" s="32">
        <v>0</v>
      </c>
      <c r="F29" s="37">
        <v>37000</v>
      </c>
    </row>
    <row r="30" spans="1:6" s="5" customFormat="1" ht="12" x14ac:dyDescent="0.2">
      <c r="A30" s="50" t="s">
        <v>243</v>
      </c>
      <c r="B30" s="52" t="s">
        <v>71</v>
      </c>
      <c r="C30" s="32">
        <v>1125</v>
      </c>
      <c r="D30" s="62">
        <v>4525</v>
      </c>
      <c r="E30" s="32">
        <v>1679</v>
      </c>
      <c r="F30" s="37">
        <v>4142</v>
      </c>
    </row>
    <row r="31" spans="1:6" s="5" customFormat="1" ht="12" x14ac:dyDescent="0.2">
      <c r="A31" s="50" t="s">
        <v>244</v>
      </c>
      <c r="B31" s="52" t="s">
        <v>245</v>
      </c>
      <c r="C31" s="32">
        <v>0</v>
      </c>
      <c r="D31" s="62">
        <v>0</v>
      </c>
      <c r="E31" s="32">
        <v>0</v>
      </c>
      <c r="F31" s="37">
        <v>0</v>
      </c>
    </row>
    <row r="32" spans="1:6" s="5" customFormat="1" ht="27.75" customHeight="1" x14ac:dyDescent="0.2">
      <c r="A32" s="50" t="s">
        <v>246</v>
      </c>
      <c r="B32" s="52" t="s">
        <v>247</v>
      </c>
      <c r="C32" s="32">
        <v>1200</v>
      </c>
      <c r="D32" s="62">
        <v>8916</v>
      </c>
      <c r="E32" s="32">
        <v>940</v>
      </c>
      <c r="F32" s="37">
        <v>5640</v>
      </c>
    </row>
    <row r="33" spans="1:6" s="5" customFormat="1" ht="12" x14ac:dyDescent="0.2">
      <c r="A33" s="50" t="s">
        <v>248</v>
      </c>
      <c r="B33" s="52" t="s">
        <v>249</v>
      </c>
      <c r="C33" s="32">
        <v>3106</v>
      </c>
      <c r="D33" s="62">
        <v>7812</v>
      </c>
      <c r="E33" s="32">
        <v>9</v>
      </c>
      <c r="F33" s="37">
        <v>280</v>
      </c>
    </row>
    <row r="34" spans="1:6" s="5" customFormat="1" ht="12" x14ac:dyDescent="0.2">
      <c r="A34" s="50" t="s">
        <v>250</v>
      </c>
      <c r="B34" s="52" t="s">
        <v>251</v>
      </c>
      <c r="C34" s="32">
        <v>17</v>
      </c>
      <c r="D34" s="62">
        <v>231</v>
      </c>
      <c r="E34" s="32">
        <v>270</v>
      </c>
      <c r="F34" s="37">
        <v>1620</v>
      </c>
    </row>
    <row r="35" spans="1:6" s="5" customFormat="1" ht="12" x14ac:dyDescent="0.2">
      <c r="A35" s="50" t="s">
        <v>252</v>
      </c>
      <c r="B35" s="52" t="s">
        <v>253</v>
      </c>
      <c r="C35" s="32">
        <v>1104</v>
      </c>
      <c r="D35" s="62">
        <v>4620</v>
      </c>
      <c r="E35" s="32">
        <v>375</v>
      </c>
      <c r="F35" s="37">
        <v>1196</v>
      </c>
    </row>
    <row r="36" spans="1:6" s="5" customFormat="1" ht="12" x14ac:dyDescent="0.2">
      <c r="A36" s="50" t="s">
        <v>254</v>
      </c>
      <c r="B36" s="52" t="s">
        <v>255</v>
      </c>
      <c r="C36" s="32">
        <v>0</v>
      </c>
      <c r="D36" s="62">
        <v>0</v>
      </c>
      <c r="E36" s="32">
        <v>0</v>
      </c>
      <c r="F36" s="37">
        <v>0</v>
      </c>
    </row>
    <row r="37" spans="1:6" s="5" customFormat="1" ht="12" x14ac:dyDescent="0.2">
      <c r="A37" s="50" t="s">
        <v>27</v>
      </c>
      <c r="B37" s="52" t="s">
        <v>256</v>
      </c>
      <c r="C37" s="32">
        <v>0</v>
      </c>
      <c r="D37" s="62">
        <v>0</v>
      </c>
      <c r="E37" s="32">
        <v>0</v>
      </c>
      <c r="F37" s="37">
        <v>0</v>
      </c>
    </row>
    <row r="38" spans="1:6" s="5" customFormat="1" ht="12" x14ac:dyDescent="0.2">
      <c r="A38" s="71" t="s">
        <v>257</v>
      </c>
      <c r="B38" s="74" t="s">
        <v>101</v>
      </c>
      <c r="C38" s="73">
        <v>0</v>
      </c>
      <c r="D38" s="75">
        <v>0</v>
      </c>
      <c r="E38" s="73">
        <v>0</v>
      </c>
      <c r="F38" s="76">
        <v>0</v>
      </c>
    </row>
    <row r="39" spans="1:6" s="5" customFormat="1" ht="24" x14ac:dyDescent="0.2">
      <c r="A39" s="71" t="s">
        <v>258</v>
      </c>
      <c r="B39" s="74" t="s">
        <v>23</v>
      </c>
      <c r="C39" s="73">
        <v>215</v>
      </c>
      <c r="D39" s="75">
        <v>4506</v>
      </c>
      <c r="E39" s="73">
        <v>0</v>
      </c>
      <c r="F39" s="76">
        <v>0</v>
      </c>
    </row>
    <row r="40" spans="1:6" s="5" customFormat="1" ht="12" x14ac:dyDescent="0.2">
      <c r="A40" s="71" t="s">
        <v>259</v>
      </c>
      <c r="B40" s="74" t="s">
        <v>103</v>
      </c>
      <c r="C40" s="73">
        <v>0</v>
      </c>
      <c r="D40" s="75">
        <v>3424</v>
      </c>
      <c r="E40" s="73">
        <v>0</v>
      </c>
      <c r="F40" s="76">
        <v>0</v>
      </c>
    </row>
    <row r="41" spans="1:6" s="5" customFormat="1" ht="12" x14ac:dyDescent="0.2">
      <c r="A41" s="71" t="s">
        <v>260</v>
      </c>
      <c r="B41" s="74" t="s">
        <v>104</v>
      </c>
      <c r="C41" s="73">
        <v>0</v>
      </c>
      <c r="D41" s="102">
        <v>16667</v>
      </c>
      <c r="E41" s="73">
        <v>55</v>
      </c>
      <c r="F41" s="76">
        <v>999</v>
      </c>
    </row>
    <row r="42" spans="1:6" s="5" customFormat="1" ht="12" x14ac:dyDescent="0.2">
      <c r="A42" s="71" t="s">
        <v>261</v>
      </c>
      <c r="B42" s="74" t="s">
        <v>106</v>
      </c>
      <c r="C42" s="73">
        <v>0</v>
      </c>
      <c r="D42" s="75">
        <v>0</v>
      </c>
      <c r="E42" s="73">
        <v>0</v>
      </c>
      <c r="F42" s="76">
        <v>0</v>
      </c>
    </row>
    <row r="43" spans="1:6" s="5" customFormat="1" ht="12" x14ac:dyDescent="0.2">
      <c r="A43" s="71" t="s">
        <v>262</v>
      </c>
      <c r="B43" s="74" t="s">
        <v>107</v>
      </c>
      <c r="C43" s="73">
        <v>0</v>
      </c>
      <c r="D43" s="75">
        <v>0</v>
      </c>
      <c r="E43" s="73">
        <v>0</v>
      </c>
      <c r="F43" s="76">
        <v>0</v>
      </c>
    </row>
    <row r="44" spans="1:6" s="5" customFormat="1" ht="12" x14ac:dyDescent="0.2">
      <c r="A44" s="71" t="s">
        <v>263</v>
      </c>
      <c r="B44" s="74" t="s">
        <v>108</v>
      </c>
      <c r="C44" s="73">
        <v>0</v>
      </c>
      <c r="D44" s="75">
        <v>0</v>
      </c>
      <c r="E44" s="73">
        <v>0</v>
      </c>
      <c r="F44" s="76">
        <v>0</v>
      </c>
    </row>
    <row r="45" spans="1:6" s="5" customFormat="1" ht="12" x14ac:dyDescent="0.2">
      <c r="A45" s="71" t="s">
        <v>264</v>
      </c>
      <c r="B45" s="74" t="s">
        <v>109</v>
      </c>
      <c r="C45" s="73">
        <v>0</v>
      </c>
      <c r="D45" s="75">
        <v>0</v>
      </c>
      <c r="E45" s="73">
        <v>0</v>
      </c>
      <c r="F45" s="76">
        <v>0</v>
      </c>
    </row>
    <row r="46" spans="1:6" s="5" customFormat="1" ht="12" x14ac:dyDescent="0.2">
      <c r="A46" s="19" t="s">
        <v>59</v>
      </c>
      <c r="B46" s="52" t="s">
        <v>77</v>
      </c>
      <c r="C46" s="57" t="s">
        <v>77</v>
      </c>
      <c r="D46" s="63" t="s">
        <v>77</v>
      </c>
      <c r="E46" s="57" t="s">
        <v>77</v>
      </c>
      <c r="F46" s="61" t="s">
        <v>77</v>
      </c>
    </row>
    <row r="47" spans="1:6" s="5" customFormat="1" ht="12" x14ac:dyDescent="0.2">
      <c r="A47" s="50" t="s">
        <v>265</v>
      </c>
      <c r="B47" s="52" t="s">
        <v>266</v>
      </c>
      <c r="C47" s="32">
        <v>0</v>
      </c>
      <c r="D47" s="62">
        <v>0</v>
      </c>
      <c r="E47" s="32">
        <v>0</v>
      </c>
      <c r="F47" s="37">
        <v>0</v>
      </c>
    </row>
    <row r="48" spans="1:6" s="5" customFormat="1" ht="12" x14ac:dyDescent="0.2">
      <c r="A48" s="50" t="s">
        <v>267</v>
      </c>
      <c r="B48" s="53" t="s">
        <v>268</v>
      </c>
      <c r="C48" s="32">
        <v>0</v>
      </c>
      <c r="D48" s="64">
        <v>0</v>
      </c>
      <c r="E48" s="32">
        <v>0</v>
      </c>
      <c r="F48" s="40">
        <v>0</v>
      </c>
    </row>
    <row r="49" spans="1:6" s="5" customFormat="1" ht="12" x14ac:dyDescent="0.2">
      <c r="A49" s="50" t="s">
        <v>269</v>
      </c>
      <c r="B49" s="52" t="s">
        <v>270</v>
      </c>
      <c r="C49" s="32">
        <v>0</v>
      </c>
      <c r="D49" s="62">
        <v>0</v>
      </c>
      <c r="E49" s="32">
        <v>0</v>
      </c>
      <c r="F49" s="37">
        <v>0</v>
      </c>
    </row>
    <row r="50" spans="1:6" s="5" customFormat="1" ht="12" x14ac:dyDescent="0.2">
      <c r="A50" s="50" t="s">
        <v>271</v>
      </c>
      <c r="B50" s="52" t="s">
        <v>272</v>
      </c>
      <c r="C50" s="32">
        <v>0</v>
      </c>
      <c r="D50" s="62">
        <v>0</v>
      </c>
      <c r="E50" s="32">
        <v>0</v>
      </c>
      <c r="F50" s="37">
        <v>0</v>
      </c>
    </row>
    <row r="51" spans="1:6" s="5" customFormat="1" ht="25.5" x14ac:dyDescent="0.2">
      <c r="A51" s="77" t="s">
        <v>273</v>
      </c>
      <c r="B51" s="78" t="s">
        <v>110</v>
      </c>
      <c r="C51" s="79">
        <v>0</v>
      </c>
      <c r="D51" s="80">
        <v>419</v>
      </c>
      <c r="E51" s="79">
        <v>0</v>
      </c>
      <c r="F51" s="81">
        <v>3124</v>
      </c>
    </row>
    <row r="52" spans="1:6" s="5" customFormat="1" ht="14.25" customHeight="1" x14ac:dyDescent="0.2">
      <c r="A52" s="77" t="s">
        <v>274</v>
      </c>
      <c r="B52" s="78" t="s">
        <v>111</v>
      </c>
      <c r="C52" s="79">
        <v>0</v>
      </c>
      <c r="D52" s="80">
        <v>0</v>
      </c>
      <c r="E52" s="79">
        <v>0</v>
      </c>
      <c r="F52" s="81">
        <v>0</v>
      </c>
    </row>
    <row r="53" spans="1:6" s="5" customFormat="1" x14ac:dyDescent="0.2">
      <c r="A53" s="82" t="s">
        <v>275</v>
      </c>
      <c r="B53" s="83" t="s">
        <v>74</v>
      </c>
      <c r="C53" s="84">
        <f>C8+C24+C38+C39+C40+C41+C42+C43+C44+C45+C51+C52</f>
        <v>8736</v>
      </c>
      <c r="D53" s="84">
        <f>D8+D24+D38+D39+D40+D41+D42+D43+D44+D45+D51+D52</f>
        <v>68003</v>
      </c>
      <c r="E53" s="84">
        <f>E8+E24+E38+E39+E40+E41+E42+E43+E44+E45+E51+E52</f>
        <v>6161</v>
      </c>
      <c r="F53" s="84">
        <f>F8+F24+F38+F39+F40+F41+F42+F43+F44+F45+F51+F52</f>
        <v>58948</v>
      </c>
    </row>
    <row r="54" spans="1:6" s="5" customFormat="1" ht="12" x14ac:dyDescent="0.2">
      <c r="A54" s="50" t="s">
        <v>77</v>
      </c>
      <c r="B54" s="52" t="s">
        <v>77</v>
      </c>
      <c r="C54" s="57" t="s">
        <v>77</v>
      </c>
      <c r="D54" s="63" t="s">
        <v>77</v>
      </c>
      <c r="E54" s="57" t="s">
        <v>77</v>
      </c>
      <c r="F54" s="61" t="s">
        <v>77</v>
      </c>
    </row>
    <row r="55" spans="1:6" s="5" customFormat="1" ht="12" x14ac:dyDescent="0.2">
      <c r="A55" s="71" t="s">
        <v>276</v>
      </c>
      <c r="B55" s="74" t="s">
        <v>76</v>
      </c>
      <c r="C55" s="73">
        <v>0</v>
      </c>
      <c r="D55" s="75">
        <v>0</v>
      </c>
      <c r="E55" s="73">
        <v>0</v>
      </c>
      <c r="F55" s="76">
        <v>0</v>
      </c>
    </row>
    <row r="56" spans="1:6" s="5" customFormat="1" ht="12" x14ac:dyDescent="0.2">
      <c r="A56" s="19" t="s">
        <v>217</v>
      </c>
      <c r="B56" s="52" t="s">
        <v>77</v>
      </c>
      <c r="C56" s="57" t="s">
        <v>77</v>
      </c>
      <c r="D56" s="63" t="s">
        <v>77</v>
      </c>
      <c r="E56" s="57" t="s">
        <v>77</v>
      </c>
      <c r="F56" s="61" t="s">
        <v>77</v>
      </c>
    </row>
    <row r="57" spans="1:6" s="5" customFormat="1" ht="12" x14ac:dyDescent="0.2">
      <c r="A57" s="50" t="s">
        <v>277</v>
      </c>
      <c r="B57" s="52" t="s">
        <v>79</v>
      </c>
      <c r="C57" s="32">
        <v>0</v>
      </c>
      <c r="D57" s="62">
        <v>0</v>
      </c>
      <c r="E57" s="32">
        <v>0</v>
      </c>
      <c r="F57" s="37">
        <v>0</v>
      </c>
    </row>
    <row r="58" spans="1:6" s="5" customFormat="1" ht="12" x14ac:dyDescent="0.2">
      <c r="A58" s="50" t="s">
        <v>72</v>
      </c>
      <c r="B58" s="52" t="s">
        <v>81</v>
      </c>
      <c r="C58" s="32">
        <v>0</v>
      </c>
      <c r="D58" s="62">
        <v>0</v>
      </c>
      <c r="E58" s="32">
        <v>0</v>
      </c>
      <c r="F58" s="37">
        <v>0</v>
      </c>
    </row>
    <row r="59" spans="1:6" s="5" customFormat="1" ht="12" x14ac:dyDescent="0.2">
      <c r="A59" s="50" t="s">
        <v>73</v>
      </c>
      <c r="B59" s="52" t="s">
        <v>82</v>
      </c>
      <c r="C59" s="32">
        <v>0</v>
      </c>
      <c r="D59" s="62">
        <v>0</v>
      </c>
      <c r="E59" s="32">
        <v>0</v>
      </c>
      <c r="F59" s="37">
        <v>0</v>
      </c>
    </row>
    <row r="60" spans="1:6" s="5" customFormat="1" ht="12" x14ac:dyDescent="0.2">
      <c r="A60" s="50" t="s">
        <v>278</v>
      </c>
      <c r="B60" s="52" t="s">
        <v>83</v>
      </c>
      <c r="C60" s="32">
        <v>0</v>
      </c>
      <c r="D60" s="62">
        <v>0</v>
      </c>
      <c r="E60" s="32">
        <v>0</v>
      </c>
      <c r="F60" s="37">
        <v>0</v>
      </c>
    </row>
    <row r="61" spans="1:6" s="5" customFormat="1" ht="12" x14ac:dyDescent="0.2">
      <c r="A61" s="71" t="s">
        <v>279</v>
      </c>
      <c r="B61" s="74" t="s">
        <v>85</v>
      </c>
      <c r="C61" s="73">
        <f>SUM(C63:C68)</f>
        <v>923</v>
      </c>
      <c r="D61" s="73">
        <f>SUM(D63:D68)</f>
        <v>3994</v>
      </c>
      <c r="E61" s="73">
        <f>SUM(E63:E68)</f>
        <v>257</v>
      </c>
      <c r="F61" s="73">
        <f>SUM(F63:F68)</f>
        <v>973</v>
      </c>
    </row>
    <row r="62" spans="1:6" s="5" customFormat="1" ht="12" x14ac:dyDescent="0.2">
      <c r="A62" s="19" t="s">
        <v>59</v>
      </c>
      <c r="B62" s="52" t="s">
        <v>77</v>
      </c>
      <c r="C62" s="57" t="s">
        <v>77</v>
      </c>
      <c r="D62" s="63" t="s">
        <v>77</v>
      </c>
      <c r="E62" s="57" t="s">
        <v>77</v>
      </c>
      <c r="F62" s="61" t="s">
        <v>77</v>
      </c>
    </row>
    <row r="63" spans="1:6" s="5" customFormat="1" ht="12" x14ac:dyDescent="0.2">
      <c r="A63" s="50" t="s">
        <v>280</v>
      </c>
      <c r="B63" s="52" t="s">
        <v>114</v>
      </c>
      <c r="C63" s="32">
        <v>0</v>
      </c>
      <c r="D63" s="62">
        <v>0</v>
      </c>
      <c r="E63" s="32">
        <v>0</v>
      </c>
      <c r="F63" s="37">
        <v>0</v>
      </c>
    </row>
    <row r="64" spans="1:6" s="5" customFormat="1" ht="12" x14ac:dyDescent="0.2">
      <c r="A64" s="50" t="s">
        <v>281</v>
      </c>
      <c r="B64" s="52" t="s">
        <v>120</v>
      </c>
      <c r="C64" s="32">
        <v>408</v>
      </c>
      <c r="D64" s="62">
        <v>518</v>
      </c>
      <c r="E64" s="32">
        <v>11</v>
      </c>
      <c r="F64" s="37">
        <v>105</v>
      </c>
    </row>
    <row r="65" spans="1:10" s="5" customFormat="1" ht="12" x14ac:dyDescent="0.2">
      <c r="A65" s="50" t="s">
        <v>282</v>
      </c>
      <c r="B65" s="52" t="s">
        <v>122</v>
      </c>
      <c r="C65" s="32">
        <v>3</v>
      </c>
      <c r="D65" s="62">
        <v>306</v>
      </c>
      <c r="E65" s="32">
        <v>4</v>
      </c>
      <c r="F65" s="37">
        <v>21</v>
      </c>
      <c r="J65" s="11"/>
    </row>
    <row r="66" spans="1:10" s="5" customFormat="1" ht="12" x14ac:dyDescent="0.2">
      <c r="A66" s="50" t="s">
        <v>283</v>
      </c>
      <c r="B66" s="52" t="s">
        <v>124</v>
      </c>
      <c r="C66" s="32">
        <v>0</v>
      </c>
      <c r="D66" s="62">
        <v>0</v>
      </c>
      <c r="E66" s="32">
        <v>0</v>
      </c>
      <c r="F66" s="37">
        <v>0</v>
      </c>
      <c r="J66" s="11"/>
    </row>
    <row r="67" spans="1:10" s="5" customFormat="1" ht="12" x14ac:dyDescent="0.2">
      <c r="A67" s="50" t="s">
        <v>284</v>
      </c>
      <c r="B67" s="52" t="s">
        <v>126</v>
      </c>
      <c r="C67" s="32">
        <v>0</v>
      </c>
      <c r="D67" s="62">
        <v>226</v>
      </c>
      <c r="E67" s="32">
        <v>0</v>
      </c>
      <c r="F67" s="37">
        <v>0</v>
      </c>
      <c r="J67" s="11"/>
    </row>
    <row r="68" spans="1:10" s="5" customFormat="1" ht="12" x14ac:dyDescent="0.2">
      <c r="A68" s="50" t="s">
        <v>285</v>
      </c>
      <c r="B68" s="52" t="s">
        <v>128</v>
      </c>
      <c r="C68" s="32">
        <v>512</v>
      </c>
      <c r="D68" s="62">
        <v>2944</v>
      </c>
      <c r="E68" s="32">
        <v>242</v>
      </c>
      <c r="F68" s="37">
        <v>847</v>
      </c>
      <c r="J68" s="11"/>
    </row>
    <row r="69" spans="1:10" s="5" customFormat="1" ht="12" x14ac:dyDescent="0.2">
      <c r="A69" s="71" t="s">
        <v>286</v>
      </c>
      <c r="B69" s="74" t="s">
        <v>87</v>
      </c>
      <c r="C69" s="73">
        <v>0</v>
      </c>
      <c r="D69" s="90">
        <v>0</v>
      </c>
      <c r="E69" s="73">
        <v>0</v>
      </c>
      <c r="F69" s="91">
        <v>0</v>
      </c>
      <c r="J69" s="11"/>
    </row>
    <row r="70" spans="1:10" s="5" customFormat="1" ht="12" x14ac:dyDescent="0.2">
      <c r="A70" s="19" t="s">
        <v>59</v>
      </c>
      <c r="B70" s="53" t="s">
        <v>77</v>
      </c>
      <c r="C70" s="57" t="s">
        <v>77</v>
      </c>
      <c r="D70" s="63" t="s">
        <v>77</v>
      </c>
      <c r="E70" s="57" t="s">
        <v>77</v>
      </c>
      <c r="F70" s="61" t="s">
        <v>77</v>
      </c>
      <c r="J70" s="11"/>
    </row>
    <row r="71" spans="1:10" s="5" customFormat="1" ht="12" x14ac:dyDescent="0.2">
      <c r="A71" s="50" t="s">
        <v>287</v>
      </c>
      <c r="B71" s="52" t="s">
        <v>136</v>
      </c>
      <c r="C71" s="32">
        <v>0</v>
      </c>
      <c r="D71" s="62">
        <v>0</v>
      </c>
      <c r="E71" s="32">
        <v>0</v>
      </c>
      <c r="F71" s="37">
        <v>0</v>
      </c>
      <c r="J71" s="11"/>
    </row>
    <row r="72" spans="1:10" s="5" customFormat="1" ht="12" x14ac:dyDescent="0.2">
      <c r="A72" s="50" t="s">
        <v>288</v>
      </c>
      <c r="B72" s="52" t="s">
        <v>138</v>
      </c>
      <c r="C72" s="32">
        <v>0</v>
      </c>
      <c r="D72" s="62">
        <v>0</v>
      </c>
      <c r="E72" s="32">
        <v>0</v>
      </c>
      <c r="F72" s="37">
        <v>0</v>
      </c>
      <c r="J72" s="11"/>
    </row>
    <row r="73" spans="1:10" s="5" customFormat="1" ht="12" customHeight="1" x14ac:dyDescent="0.2">
      <c r="A73" s="50" t="s">
        <v>289</v>
      </c>
      <c r="B73" s="52" t="s">
        <v>140</v>
      </c>
      <c r="C73" s="32">
        <v>0</v>
      </c>
      <c r="D73" s="62">
        <v>0</v>
      </c>
      <c r="E73" s="32">
        <v>0</v>
      </c>
      <c r="F73" s="37">
        <v>0</v>
      </c>
      <c r="J73" s="11"/>
    </row>
    <row r="74" spans="1:10" s="5" customFormat="1" ht="12" x14ac:dyDescent="0.2">
      <c r="A74" s="50" t="s">
        <v>290</v>
      </c>
      <c r="B74" s="52" t="s">
        <v>142</v>
      </c>
      <c r="C74" s="32">
        <v>0</v>
      </c>
      <c r="D74" s="62">
        <v>0</v>
      </c>
      <c r="E74" s="32">
        <v>0</v>
      </c>
      <c r="F74" s="37">
        <v>0</v>
      </c>
      <c r="I74" s="11"/>
    </row>
    <row r="75" spans="1:10" s="5" customFormat="1" ht="12" x14ac:dyDescent="0.2">
      <c r="A75" s="50" t="s">
        <v>291</v>
      </c>
      <c r="B75" s="52" t="s">
        <v>292</v>
      </c>
      <c r="C75" s="32">
        <v>0</v>
      </c>
      <c r="D75" s="62">
        <v>0</v>
      </c>
      <c r="E75" s="32">
        <v>0</v>
      </c>
      <c r="F75" s="37">
        <v>0</v>
      </c>
      <c r="I75" s="11"/>
    </row>
    <row r="76" spans="1:10" s="5" customFormat="1" ht="12" x14ac:dyDescent="0.2">
      <c r="A76" s="71" t="s">
        <v>293</v>
      </c>
      <c r="B76" s="74" t="s">
        <v>88</v>
      </c>
      <c r="C76" s="73">
        <v>0</v>
      </c>
      <c r="D76" s="75">
        <v>957</v>
      </c>
      <c r="E76" s="73">
        <v>0</v>
      </c>
      <c r="F76" s="76">
        <v>992</v>
      </c>
      <c r="I76" s="11"/>
    </row>
    <row r="77" spans="1:10" s="5" customFormat="1" ht="24" x14ac:dyDescent="0.2">
      <c r="A77" s="71" t="s">
        <v>294</v>
      </c>
      <c r="B77" s="74" t="s">
        <v>89</v>
      </c>
      <c r="C77" s="73">
        <v>125</v>
      </c>
      <c r="D77" s="75">
        <v>595</v>
      </c>
      <c r="E77" s="73">
        <v>0</v>
      </c>
      <c r="F77" s="76">
        <v>0</v>
      </c>
      <c r="I77" s="11"/>
    </row>
    <row r="78" spans="1:10" s="5" customFormat="1" ht="12" x14ac:dyDescent="0.2">
      <c r="A78" s="71" t="s">
        <v>295</v>
      </c>
      <c r="B78" s="74" t="s">
        <v>90</v>
      </c>
      <c r="C78" s="73">
        <v>212</v>
      </c>
      <c r="D78" s="75">
        <v>1397</v>
      </c>
      <c r="E78" s="73">
        <v>39</v>
      </c>
      <c r="F78" s="76">
        <v>71</v>
      </c>
      <c r="I78" s="11"/>
    </row>
    <row r="79" spans="1:10" s="5" customFormat="1" ht="12" x14ac:dyDescent="0.2">
      <c r="A79" s="71" t="s">
        <v>296</v>
      </c>
      <c r="B79" s="74" t="s">
        <v>144</v>
      </c>
      <c r="C79" s="73">
        <v>164</v>
      </c>
      <c r="D79" s="75">
        <v>8229</v>
      </c>
      <c r="E79" s="73">
        <v>0</v>
      </c>
      <c r="F79" s="76">
        <v>0</v>
      </c>
      <c r="I79" s="11"/>
    </row>
    <row r="80" spans="1:10" s="5" customFormat="1" ht="12" x14ac:dyDescent="0.2">
      <c r="A80" s="71" t="s">
        <v>297</v>
      </c>
      <c r="B80" s="74" t="s">
        <v>146</v>
      </c>
      <c r="C80" s="73">
        <v>0</v>
      </c>
      <c r="D80" s="75">
        <v>0</v>
      </c>
      <c r="E80" s="73">
        <v>0</v>
      </c>
      <c r="F80" s="76">
        <v>0</v>
      </c>
      <c r="I80" s="11"/>
    </row>
    <row r="81" spans="1:9" s="5" customFormat="1" ht="12" x14ac:dyDescent="0.2">
      <c r="A81" s="71" t="s">
        <v>84</v>
      </c>
      <c r="B81" s="74" t="s">
        <v>147</v>
      </c>
      <c r="C81" s="73">
        <v>0</v>
      </c>
      <c r="D81" s="75">
        <v>0</v>
      </c>
      <c r="E81" s="73">
        <v>0</v>
      </c>
      <c r="F81" s="76">
        <v>0</v>
      </c>
      <c r="I81" s="11"/>
    </row>
    <row r="82" spans="1:9" s="5" customFormat="1" ht="15" customHeight="1" x14ac:dyDescent="0.2">
      <c r="A82" s="71" t="s">
        <v>298</v>
      </c>
      <c r="B82" s="74" t="s">
        <v>148</v>
      </c>
      <c r="C82" s="73">
        <v>0</v>
      </c>
      <c r="D82" s="75">
        <v>0</v>
      </c>
      <c r="E82" s="73">
        <v>0</v>
      </c>
      <c r="F82" s="76">
        <v>0</v>
      </c>
      <c r="I82" s="11"/>
    </row>
    <row r="83" spans="1:9" s="3" customFormat="1" ht="11.25" customHeight="1" x14ac:dyDescent="0.2">
      <c r="A83" s="71" t="s">
        <v>299</v>
      </c>
      <c r="B83" s="74" t="s">
        <v>150</v>
      </c>
      <c r="C83" s="73">
        <v>0</v>
      </c>
      <c r="D83" s="75">
        <v>0</v>
      </c>
      <c r="E83" s="73">
        <v>0</v>
      </c>
      <c r="F83" s="76">
        <v>0</v>
      </c>
      <c r="I83" s="14"/>
    </row>
    <row r="84" spans="1:9" s="3" customFormat="1" ht="11.25" x14ac:dyDescent="0.2">
      <c r="A84" s="19" t="s">
        <v>59</v>
      </c>
      <c r="B84" s="52" t="s">
        <v>77</v>
      </c>
      <c r="C84" s="57" t="s">
        <v>77</v>
      </c>
      <c r="D84" s="63" t="s">
        <v>77</v>
      </c>
      <c r="E84" s="57" t="s">
        <v>77</v>
      </c>
      <c r="F84" s="61" t="s">
        <v>77</v>
      </c>
    </row>
    <row r="85" spans="1:9" s="3" customFormat="1" ht="11.25" x14ac:dyDescent="0.2">
      <c r="A85" s="50" t="s">
        <v>300</v>
      </c>
      <c r="B85" s="52" t="s">
        <v>301</v>
      </c>
      <c r="C85" s="32">
        <v>0</v>
      </c>
      <c r="D85" s="62">
        <v>0</v>
      </c>
      <c r="E85" s="32">
        <v>0</v>
      </c>
      <c r="F85" s="37">
        <v>0</v>
      </c>
    </row>
    <row r="86" spans="1:9" s="3" customFormat="1" ht="11.25" x14ac:dyDescent="0.2">
      <c r="A86" s="50" t="s">
        <v>302</v>
      </c>
      <c r="B86" s="52" t="s">
        <v>303</v>
      </c>
      <c r="C86" s="32">
        <v>0</v>
      </c>
      <c r="D86" s="62">
        <v>0</v>
      </c>
      <c r="E86" s="32">
        <v>0</v>
      </c>
      <c r="F86" s="37">
        <v>0</v>
      </c>
    </row>
    <row r="87" spans="1:9" s="3" customFormat="1" ht="11.25" x14ac:dyDescent="0.2">
      <c r="A87" s="50" t="s">
        <v>304</v>
      </c>
      <c r="B87" s="52" t="s">
        <v>305</v>
      </c>
      <c r="C87" s="32">
        <v>0</v>
      </c>
      <c r="D87" s="62">
        <v>0</v>
      </c>
      <c r="E87" s="32">
        <v>0</v>
      </c>
      <c r="F87" s="37">
        <v>0</v>
      </c>
    </row>
    <row r="88" spans="1:9" s="3" customFormat="1" ht="11.25" x14ac:dyDescent="0.2">
      <c r="A88" s="50" t="s">
        <v>306</v>
      </c>
      <c r="B88" s="52" t="s">
        <v>307</v>
      </c>
      <c r="C88" s="32">
        <v>0</v>
      </c>
      <c r="D88" s="62">
        <v>0</v>
      </c>
      <c r="E88" s="32">
        <v>0</v>
      </c>
      <c r="F88" s="37">
        <v>0</v>
      </c>
    </row>
    <row r="89" spans="1:9" s="3" customFormat="1" ht="24" x14ac:dyDescent="0.2">
      <c r="A89" s="71" t="s">
        <v>308</v>
      </c>
      <c r="B89" s="74" t="s">
        <v>151</v>
      </c>
      <c r="C89" s="73">
        <v>0</v>
      </c>
      <c r="D89" s="75">
        <v>0</v>
      </c>
      <c r="E89" s="73">
        <v>0</v>
      </c>
      <c r="F89" s="76">
        <v>0</v>
      </c>
    </row>
    <row r="90" spans="1:9" s="3" customFormat="1" ht="13.5" customHeight="1" x14ac:dyDescent="0.2">
      <c r="A90" s="71" t="s">
        <v>75</v>
      </c>
      <c r="B90" s="74" t="s">
        <v>152</v>
      </c>
      <c r="C90" s="73">
        <f>SUM(C92:C98)</f>
        <v>9619</v>
      </c>
      <c r="D90" s="73">
        <f>SUM(D92:D98)</f>
        <v>59868</v>
      </c>
      <c r="E90" s="73">
        <f>SUM(E92:E98)</f>
        <v>9560</v>
      </c>
      <c r="F90" s="73">
        <f>SUM(F92:F98)</f>
        <v>54488</v>
      </c>
    </row>
    <row r="91" spans="1:9" s="3" customFormat="1" ht="11.25" x14ac:dyDescent="0.2">
      <c r="A91" s="19" t="s">
        <v>59</v>
      </c>
      <c r="B91" s="53" t="s">
        <v>77</v>
      </c>
      <c r="C91" s="57" t="s">
        <v>77</v>
      </c>
      <c r="D91" s="65" t="s">
        <v>77</v>
      </c>
      <c r="E91" s="57" t="s">
        <v>77</v>
      </c>
      <c r="F91" s="61" t="s">
        <v>77</v>
      </c>
    </row>
    <row r="92" spans="1:9" s="3" customFormat="1" ht="11.25" x14ac:dyDescent="0.2">
      <c r="A92" s="50" t="s">
        <v>78</v>
      </c>
      <c r="B92" s="52" t="s">
        <v>309</v>
      </c>
      <c r="C92" s="32">
        <v>5176</v>
      </c>
      <c r="D92" s="62">
        <v>30834</v>
      </c>
      <c r="E92" s="66">
        <v>4840</v>
      </c>
      <c r="F92" s="67">
        <v>30116</v>
      </c>
    </row>
    <row r="93" spans="1:9" x14ac:dyDescent="0.2">
      <c r="A93" s="54" t="s">
        <v>310</v>
      </c>
      <c r="B93" s="55" t="s">
        <v>311</v>
      </c>
      <c r="C93" s="66">
        <v>0</v>
      </c>
      <c r="D93" s="68">
        <v>0</v>
      </c>
      <c r="E93" s="66">
        <v>0</v>
      </c>
      <c r="F93" s="67">
        <v>0</v>
      </c>
    </row>
    <row r="94" spans="1:9" x14ac:dyDescent="0.2">
      <c r="A94" s="54" t="s">
        <v>312</v>
      </c>
      <c r="B94" s="55" t="s">
        <v>313</v>
      </c>
      <c r="C94" s="66">
        <v>0</v>
      </c>
      <c r="D94" s="68">
        <v>0</v>
      </c>
      <c r="E94" s="66">
        <v>0</v>
      </c>
      <c r="F94" s="67">
        <v>0</v>
      </c>
    </row>
    <row r="95" spans="1:9" x14ac:dyDescent="0.2">
      <c r="A95" s="54" t="s">
        <v>314</v>
      </c>
      <c r="B95" s="55" t="s">
        <v>315</v>
      </c>
      <c r="C95" s="66">
        <v>3320</v>
      </c>
      <c r="D95" s="68">
        <v>21122</v>
      </c>
      <c r="E95" s="66">
        <v>2077</v>
      </c>
      <c r="F95" s="67">
        <v>15560</v>
      </c>
    </row>
    <row r="96" spans="1:9" x14ac:dyDescent="0.2">
      <c r="A96" s="54" t="s">
        <v>80</v>
      </c>
      <c r="B96" s="55" t="s">
        <v>316</v>
      </c>
      <c r="C96" s="66">
        <v>623</v>
      </c>
      <c r="D96" s="68">
        <v>3209</v>
      </c>
      <c r="E96" s="66">
        <v>677</v>
      </c>
      <c r="F96" s="67">
        <v>4050</v>
      </c>
    </row>
    <row r="97" spans="1:6" ht="22.5" x14ac:dyDescent="0.2">
      <c r="A97" s="54" t="s">
        <v>317</v>
      </c>
      <c r="B97" s="55" t="s">
        <v>318</v>
      </c>
      <c r="C97" s="66">
        <v>500</v>
      </c>
      <c r="D97" s="68">
        <v>4279</v>
      </c>
      <c r="E97" s="66">
        <v>975</v>
      </c>
      <c r="F97" s="67">
        <v>3771</v>
      </c>
    </row>
    <row r="98" spans="1:6" x14ac:dyDescent="0.2">
      <c r="A98" s="54" t="s">
        <v>319</v>
      </c>
      <c r="B98" s="55" t="s">
        <v>320</v>
      </c>
      <c r="C98" s="66">
        <v>0</v>
      </c>
      <c r="D98" s="68">
        <v>424</v>
      </c>
      <c r="E98" s="66">
        <v>991</v>
      </c>
      <c r="F98" s="67">
        <v>991</v>
      </c>
    </row>
    <row r="99" spans="1:6" x14ac:dyDescent="0.2">
      <c r="A99" s="92" t="s">
        <v>86</v>
      </c>
      <c r="B99" s="93" t="s">
        <v>154</v>
      </c>
      <c r="C99" s="94">
        <v>0</v>
      </c>
      <c r="D99" s="95">
        <v>0</v>
      </c>
      <c r="E99" s="94">
        <v>8</v>
      </c>
      <c r="F99" s="96">
        <v>8</v>
      </c>
    </row>
    <row r="100" spans="1:6" x14ac:dyDescent="0.2">
      <c r="A100" s="97" t="s">
        <v>321</v>
      </c>
      <c r="B100" s="98" t="s">
        <v>155</v>
      </c>
      <c r="C100" s="99">
        <f>C55+C61+C69+C76+C77+C78+C79+C80+C81+C82+C83+C89+C90+C99</f>
        <v>11043</v>
      </c>
      <c r="D100" s="99">
        <f>D55+D61+D69+D76+D77+D78+D79+D80+D81+D82+D83+D89+D90+D99</f>
        <v>75040</v>
      </c>
      <c r="E100" s="99">
        <f>E55+E61+E69+E76+E77+E78+E79+E80+E81+E82+E83+E89+E90+E99</f>
        <v>9864</v>
      </c>
      <c r="F100" s="99">
        <f>F55+F61+F69+F76+F77+F78+F79+F80+F81+F82+F83+F89+F90+F99</f>
        <v>56532</v>
      </c>
    </row>
    <row r="101" spans="1:6" x14ac:dyDescent="0.2">
      <c r="A101" s="54" t="s">
        <v>77</v>
      </c>
      <c r="B101" s="55" t="s">
        <v>77</v>
      </c>
      <c r="C101" s="69" t="s">
        <v>77</v>
      </c>
      <c r="D101" s="70" t="s">
        <v>77</v>
      </c>
      <c r="E101" s="69" t="s">
        <v>77</v>
      </c>
      <c r="F101" s="69" t="s">
        <v>77</v>
      </c>
    </row>
    <row r="102" spans="1:6" ht="24" x14ac:dyDescent="0.2">
      <c r="A102" s="97" t="s">
        <v>322</v>
      </c>
      <c r="B102" s="98" t="s">
        <v>157</v>
      </c>
      <c r="C102" s="99">
        <f>C53-C100</f>
        <v>-2307</v>
      </c>
      <c r="D102" s="99">
        <f>D53-D100</f>
        <v>-7037</v>
      </c>
      <c r="E102" s="99">
        <f>E53-E100</f>
        <v>-3703</v>
      </c>
      <c r="F102" s="99">
        <f>F53-F100</f>
        <v>2416</v>
      </c>
    </row>
    <row r="103" spans="1:6" x14ac:dyDescent="0.2">
      <c r="A103" s="54" t="s">
        <v>77</v>
      </c>
      <c r="B103" s="55" t="s">
        <v>77</v>
      </c>
      <c r="C103" s="69" t="s">
        <v>77</v>
      </c>
      <c r="D103" s="70" t="s">
        <v>77</v>
      </c>
      <c r="E103" s="69" t="s">
        <v>77</v>
      </c>
      <c r="F103" s="69" t="s">
        <v>77</v>
      </c>
    </row>
    <row r="104" spans="1:6" x14ac:dyDescent="0.2">
      <c r="A104" s="92" t="s">
        <v>91</v>
      </c>
      <c r="B104" s="93" t="s">
        <v>182</v>
      </c>
      <c r="C104" s="94">
        <v>0</v>
      </c>
      <c r="D104" s="95">
        <v>0</v>
      </c>
      <c r="E104" s="94">
        <v>0</v>
      </c>
      <c r="F104" s="94">
        <v>0</v>
      </c>
    </row>
    <row r="105" spans="1:6" x14ac:dyDescent="0.2">
      <c r="A105" s="54" t="s">
        <v>77</v>
      </c>
      <c r="B105" s="55" t="s">
        <v>77</v>
      </c>
      <c r="C105" s="69" t="s">
        <v>77</v>
      </c>
      <c r="D105" s="70" t="s">
        <v>77</v>
      </c>
      <c r="E105" s="69" t="s">
        <v>77</v>
      </c>
      <c r="F105" s="69" t="s">
        <v>77</v>
      </c>
    </row>
    <row r="106" spans="1:6" ht="24" x14ac:dyDescent="0.2">
      <c r="A106" s="97" t="s">
        <v>323</v>
      </c>
      <c r="B106" s="98" t="s">
        <v>191</v>
      </c>
      <c r="C106" s="99">
        <f>C102-C104</f>
        <v>-2307</v>
      </c>
      <c r="D106" s="99">
        <f>D102-D104</f>
        <v>-7037</v>
      </c>
      <c r="E106" s="99">
        <f>E102-E104</f>
        <v>-3703</v>
      </c>
      <c r="F106" s="99">
        <f>F102-F104</f>
        <v>2416</v>
      </c>
    </row>
    <row r="107" spans="1:6" x14ac:dyDescent="0.2">
      <c r="A107" s="92" t="s">
        <v>92</v>
      </c>
      <c r="B107" s="93" t="s">
        <v>47</v>
      </c>
      <c r="C107" s="94">
        <v>0</v>
      </c>
      <c r="D107" s="95">
        <v>0</v>
      </c>
      <c r="E107" s="94">
        <v>0</v>
      </c>
      <c r="F107" s="94">
        <v>0</v>
      </c>
    </row>
    <row r="108" spans="1:6" x14ac:dyDescent="0.2">
      <c r="A108" s="54" t="s">
        <v>77</v>
      </c>
      <c r="B108" s="55" t="s">
        <v>77</v>
      </c>
      <c r="C108" s="69" t="s">
        <v>77</v>
      </c>
      <c r="D108" s="70" t="s">
        <v>77</v>
      </c>
      <c r="E108" s="69" t="s">
        <v>77</v>
      </c>
      <c r="F108" s="69" t="s">
        <v>77</v>
      </c>
    </row>
    <row r="109" spans="1:6" x14ac:dyDescent="0.2">
      <c r="A109" s="97" t="s">
        <v>324</v>
      </c>
      <c r="B109" s="98" t="s">
        <v>49</v>
      </c>
      <c r="C109" s="99">
        <f>C106+C107</f>
        <v>-2307</v>
      </c>
      <c r="D109" s="99">
        <f>D106+D107</f>
        <v>-7037</v>
      </c>
      <c r="E109" s="99">
        <f>E106+E107</f>
        <v>-3703</v>
      </c>
      <c r="F109" s="99">
        <f>F106+F107</f>
        <v>2416</v>
      </c>
    </row>
    <row r="111" spans="1:6" s="3" customFormat="1" ht="22.5" x14ac:dyDescent="0.2">
      <c r="A111" s="13" t="s">
        <v>94</v>
      </c>
      <c r="B111" s="3" t="s">
        <v>330</v>
      </c>
    </row>
    <row r="112" spans="1:6" s="3" customFormat="1" ht="11.25" x14ac:dyDescent="0.2">
      <c r="A112" s="4"/>
    </row>
    <row r="113" spans="1:2" s="3" customFormat="1" ht="11.25" x14ac:dyDescent="0.2">
      <c r="A113" s="2" t="s">
        <v>10</v>
      </c>
      <c r="B113" s="3" t="s">
        <v>330</v>
      </c>
    </row>
    <row r="114" spans="1:2" s="3" customFormat="1" ht="11.25" x14ac:dyDescent="0.2">
      <c r="A114" s="4"/>
    </row>
    <row r="115" spans="1:2" s="3" customFormat="1" ht="11.25" x14ac:dyDescent="0.2">
      <c r="A115" s="4" t="s">
        <v>11</v>
      </c>
      <c r="B115" s="3" t="s">
        <v>330</v>
      </c>
    </row>
    <row r="116" spans="1:2" s="3" customFormat="1" ht="6.75" customHeight="1" x14ac:dyDescent="0.2">
      <c r="A116" s="4"/>
    </row>
    <row r="117" spans="1:2" s="3" customFormat="1" ht="11.25" x14ac:dyDescent="0.2">
      <c r="A117" s="3" t="s">
        <v>95</v>
      </c>
    </row>
    <row r="118" spans="1:2" s="3" customFormat="1" ht="11.25" x14ac:dyDescent="0.2">
      <c r="A118" s="4" t="s">
        <v>12</v>
      </c>
    </row>
  </sheetData>
  <mergeCells count="4"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2016-07-08T10:41:38Z</cp:lastPrinted>
  <dcterms:created xsi:type="dcterms:W3CDTF">2014-05-06T09:21:00Z</dcterms:created>
  <dcterms:modified xsi:type="dcterms:W3CDTF">2016-07-08T11:14:53Z</dcterms:modified>
</cp:coreProperties>
</file>