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95" windowWidth="24780" windowHeight="11985"/>
  </bookViews>
  <sheets>
    <sheet name="Баланс" sheetId="4" r:id="rId1"/>
    <sheet name="ОПУ" sheetId="5" r:id="rId2"/>
  </sheets>
  <calcPr calcId="145621"/>
</workbook>
</file>

<file path=xl/calcChain.xml><?xml version="1.0" encoding="utf-8"?>
<calcChain xmlns="http://schemas.openxmlformats.org/spreadsheetml/2006/main">
  <c r="E90" i="5" l="1"/>
  <c r="D90" i="5"/>
  <c r="D14" i="5" l="1"/>
  <c r="C58" i="4"/>
  <c r="C93" i="4"/>
  <c r="C68" i="4"/>
  <c r="F61" i="5" l="1"/>
  <c r="F90" i="5"/>
  <c r="F14" i="5"/>
  <c r="F12" i="5" s="1"/>
  <c r="F8" i="5" s="1"/>
  <c r="E14" i="5"/>
  <c r="E61" i="5"/>
  <c r="F26" i="5"/>
  <c r="F24" i="5" s="1"/>
  <c r="E26" i="5"/>
  <c r="E24" i="5" s="1"/>
  <c r="D61" i="5"/>
  <c r="D12" i="5"/>
  <c r="D8" i="5" s="1"/>
  <c r="D26" i="5"/>
  <c r="D24" i="5" s="1"/>
  <c r="C90" i="5"/>
  <c r="C61" i="5"/>
  <c r="C14" i="5"/>
  <c r="C26" i="5"/>
  <c r="C24" i="5"/>
  <c r="C59" i="4"/>
  <c r="C108" i="4"/>
  <c r="C103" i="4"/>
  <c r="C69" i="4"/>
  <c r="C94" i="4" s="1"/>
  <c r="C38" i="4"/>
  <c r="D103" i="4"/>
  <c r="D108" i="4"/>
  <c r="E12" i="5" l="1"/>
  <c r="E8" i="5" s="1"/>
  <c r="E53" i="5" s="1"/>
  <c r="C12" i="5"/>
  <c r="C8" i="5" s="1"/>
  <c r="C53" i="5" s="1"/>
  <c r="C112" i="4"/>
  <c r="C114" i="4" s="1"/>
  <c r="C119" i="4" s="1"/>
  <c r="D100" i="5"/>
  <c r="D53" i="5"/>
  <c r="C100" i="5"/>
  <c r="F53" i="5"/>
  <c r="E100" i="5"/>
  <c r="F100" i="5"/>
  <c r="D112" i="4"/>
  <c r="E102" i="5" l="1"/>
  <c r="E106" i="5" s="1"/>
  <c r="E109" i="5" s="1"/>
  <c r="D102" i="5"/>
  <c r="D106" i="5" s="1"/>
  <c r="D109" i="5" s="1"/>
  <c r="C102" i="5"/>
  <c r="C106" i="5" s="1"/>
  <c r="C109" i="5" s="1"/>
  <c r="F102" i="5"/>
  <c r="F106" i="5" s="1"/>
  <c r="F109" i="5" s="1"/>
  <c r="D69" i="4"/>
  <c r="D94" i="4" s="1"/>
  <c r="D114" i="4" s="1"/>
  <c r="D9" i="4" l="1"/>
  <c r="D38" i="4"/>
  <c r="D36" i="4" s="1"/>
  <c r="D59" i="4" s="1"/>
</calcChain>
</file>

<file path=xl/sharedStrings.xml><?xml version="1.0" encoding="utf-8"?>
<sst xmlns="http://schemas.openxmlformats.org/spreadsheetml/2006/main" count="549" uniqueCount="332">
  <si>
    <t>(в тысячах тенге)</t>
  </si>
  <si>
    <t>1.1</t>
  </si>
  <si>
    <t>1.2</t>
  </si>
  <si>
    <t>1.3</t>
  </si>
  <si>
    <t>1.4</t>
  </si>
  <si>
    <t>1.5</t>
  </si>
  <si>
    <t>3.1</t>
  </si>
  <si>
    <t>4.1</t>
  </si>
  <si>
    <t>5.1</t>
  </si>
  <si>
    <t>6.1</t>
  </si>
  <si>
    <t xml:space="preserve">Главный бухгалтер      _____________________Давлетшина И.Н. </t>
  </si>
  <si>
    <t xml:space="preserve">Исполнитель                 ______________________ Давлетшина И.Н. </t>
  </si>
  <si>
    <t>Место печати</t>
  </si>
  <si>
    <t>Ценные бумаги, оцениваемые по справедливой стоимости, изменения которых отражаются в составе прибыли или убытка</t>
  </si>
  <si>
    <t>АО "PRIVATE ASSET MANAGEMENT"</t>
  </si>
  <si>
    <t>Бухгалтерский баланс</t>
  </si>
  <si>
    <t>( в тысячах тенге)</t>
  </si>
  <si>
    <t>Наименование статьи</t>
  </si>
  <si>
    <t>Код строки</t>
  </si>
  <si>
    <t>на конец отчетного периода</t>
  </si>
  <si>
    <t>на конец предыдущего года</t>
  </si>
  <si>
    <t>Денежные средства и эквиваленты денежных средств</t>
  </si>
  <si>
    <t>Аффинированные драгоценные металлы</t>
  </si>
  <si>
    <t>4</t>
  </si>
  <si>
    <t>Ценные бумаги, имеющиеся в наличии для продажи (за вычетом резервов на обесценение)</t>
  </si>
  <si>
    <t>Дебиторская задолженность</t>
  </si>
  <si>
    <t>7.1</t>
  </si>
  <si>
    <t xml:space="preserve">   от инвестиционного дохода (убытка) по пенсионным активам</t>
  </si>
  <si>
    <t>Ценные бумаги, удерживаемые до погашения (за вычетом резервов на обесценение)</t>
  </si>
  <si>
    <t>Операция «обратное РЕПО»</t>
  </si>
  <si>
    <t>Вклады размещенные (за вычетом резервов на обесценение)</t>
  </si>
  <si>
    <t>Инвестиционное имущество</t>
  </si>
  <si>
    <t>Инвестиции в капитал других юридических лиц и субординированный долг</t>
  </si>
  <si>
    <t>Запасы</t>
  </si>
  <si>
    <t>Долгосрочные активы (выбывающие группы), предназначенные для продажи</t>
  </si>
  <si>
    <t>Нематериальные активы (за вычетом амортизации и убытков от обесценения)</t>
  </si>
  <si>
    <t>Основные средства (за вычетом амортизации и убытков от обесценения)</t>
  </si>
  <si>
    <t>Текущее налоговое требование</t>
  </si>
  <si>
    <t>Отложенное налоговое требование</t>
  </si>
  <si>
    <t>Прочие активы</t>
  </si>
  <si>
    <t>Обязательства</t>
  </si>
  <si>
    <t>Выпущенные долговые ценные бумаги</t>
  </si>
  <si>
    <t>Операция «РЕПО»</t>
  </si>
  <si>
    <t>Кредиторская задолженность</t>
  </si>
  <si>
    <t>Резервы</t>
  </si>
  <si>
    <t>Субординированный долг</t>
  </si>
  <si>
    <t>Текущее налоговое обязательство</t>
  </si>
  <si>
    <t>32</t>
  </si>
  <si>
    <t>Отложенное налоговое обязательство</t>
  </si>
  <si>
    <t>33</t>
  </si>
  <si>
    <t>Прочие обязательства</t>
  </si>
  <si>
    <t>34</t>
  </si>
  <si>
    <t>Итого обязательства:</t>
  </si>
  <si>
    <t>Собственный капитал</t>
  </si>
  <si>
    <t>Уставный капитал</t>
  </si>
  <si>
    <t>Премии (дополнительный оплаченный капитал)</t>
  </si>
  <si>
    <t>Изъятый капитал</t>
  </si>
  <si>
    <t>Резервный капитал</t>
  </si>
  <si>
    <t>Прочие резервы</t>
  </si>
  <si>
    <t>в том числе:</t>
  </si>
  <si>
    <t xml:space="preserve">     предыдущих лет</t>
  </si>
  <si>
    <t xml:space="preserve">     отчетного периода</t>
  </si>
  <si>
    <t xml:space="preserve">Итого капитал: </t>
  </si>
  <si>
    <t>Отчет о прибылях и убытках</t>
  </si>
  <si>
    <t>За отчетный период</t>
  </si>
  <si>
    <t>За период с начала текущего года (с нарастающим итогом)</t>
  </si>
  <si>
    <t>За аналогичный отчетный период предыдущего года</t>
  </si>
  <si>
    <t>За аналогичный период с начала предыдущего года (с нарастающим итогом)</t>
  </si>
  <si>
    <t xml:space="preserve">   по размещенным вкладам</t>
  </si>
  <si>
    <t xml:space="preserve">   по приобретенным ценным бумагам</t>
  </si>
  <si>
    <t>2.1</t>
  </si>
  <si>
    <t>2.2</t>
  </si>
  <si>
    <t xml:space="preserve">   по выпущенным ценным бумагам</t>
  </si>
  <si>
    <t xml:space="preserve">   по операциям «РЕПО»</t>
  </si>
  <si>
    <t>13</t>
  </si>
  <si>
    <t>Операционные расходы</t>
  </si>
  <si>
    <t>14</t>
  </si>
  <si>
    <t/>
  </si>
  <si>
    <t xml:space="preserve">   расходы на оплату труда и командировочные</t>
  </si>
  <si>
    <t>14.1</t>
  </si>
  <si>
    <t xml:space="preserve">   амортизационные отчисления</t>
  </si>
  <si>
    <t>14.2</t>
  </si>
  <si>
    <t>14.3</t>
  </si>
  <si>
    <t>14.4</t>
  </si>
  <si>
    <t>Расходы от реализации или безвозмездной передачи активов</t>
  </si>
  <si>
    <t>15</t>
  </si>
  <si>
    <t>Прочие расходы</t>
  </si>
  <si>
    <t>16</t>
  </si>
  <si>
    <t>17</t>
  </si>
  <si>
    <t>18</t>
  </si>
  <si>
    <t>19</t>
  </si>
  <si>
    <t>Корпоративный подоходный налог</t>
  </si>
  <si>
    <t>Прибыль (убыток) от прекращенной деятельности</t>
  </si>
  <si>
    <t>Первый руководитель (на период его отсутствия - лицо, его замещающее) ____________________Усеров Д.Е.</t>
  </si>
  <si>
    <t>Первый руководитель (на период его отсутствия - лицо, его замещающее) _____________________Усеров Д.Е.</t>
  </si>
  <si>
    <t>Телефон 386 78 72 вн.107</t>
  </si>
  <si>
    <t xml:space="preserve"> Активы</t>
  </si>
  <si>
    <t>1</t>
  </si>
  <si>
    <t xml:space="preserve">     наличные деньги в кассе</t>
  </si>
  <si>
    <t xml:space="preserve">     деньги на счетах в банках и организациях, осуществляющих отдельные виды банковских операций</t>
  </si>
  <si>
    <t>2</t>
  </si>
  <si>
    <t>3</t>
  </si>
  <si>
    <t xml:space="preserve">     начисленные, но не полученные доходы в виде вознаграждения</t>
  </si>
  <si>
    <t>5</t>
  </si>
  <si>
    <t>6</t>
  </si>
  <si>
    <t xml:space="preserve">    начисленные, но не полученные доходы в виде вознаграждения</t>
  </si>
  <si>
    <t>7</t>
  </si>
  <si>
    <t>8</t>
  </si>
  <si>
    <t>9</t>
  </si>
  <si>
    <t>10</t>
  </si>
  <si>
    <t>11</t>
  </si>
  <si>
    <t>12</t>
  </si>
  <si>
    <t>Начисленные комиссионные вознаграждения к получению</t>
  </si>
  <si>
    <t xml:space="preserve">    от консалтинговых услуг, в том числе:</t>
  </si>
  <si>
    <t>15.1</t>
  </si>
  <si>
    <t xml:space="preserve">      аффилированным лицам</t>
  </si>
  <si>
    <t>15.1.1</t>
  </si>
  <si>
    <t xml:space="preserve">      прочим клиентам</t>
  </si>
  <si>
    <t>15.1.2</t>
  </si>
  <si>
    <t xml:space="preserve">    от услуг представителя держателей облигаций</t>
  </si>
  <si>
    <t>15.2</t>
  </si>
  <si>
    <t xml:space="preserve">    от услуг андеррайтера</t>
  </si>
  <si>
    <t>15.3</t>
  </si>
  <si>
    <t xml:space="preserve">    от брокерских услуг</t>
  </si>
  <si>
    <t>15.4</t>
  </si>
  <si>
    <t xml:space="preserve">    от управления активами</t>
  </si>
  <si>
    <t>15.5</t>
  </si>
  <si>
    <t xml:space="preserve">    от услуг маркет-мейкера</t>
  </si>
  <si>
    <t>15.6</t>
  </si>
  <si>
    <t xml:space="preserve">    от пенсионных активов</t>
  </si>
  <si>
    <t>15.7</t>
  </si>
  <si>
    <t>15.8</t>
  </si>
  <si>
    <t xml:space="preserve">   прочие</t>
  </si>
  <si>
    <t>15.9</t>
  </si>
  <si>
    <t>Производные финансовые инструменты</t>
  </si>
  <si>
    <t xml:space="preserve">   требования по сделке фьючерсы</t>
  </si>
  <si>
    <t>16.1</t>
  </si>
  <si>
    <t xml:space="preserve">   требования по сделке форварды</t>
  </si>
  <si>
    <t>16.2</t>
  </si>
  <si>
    <t xml:space="preserve">   требования по сделке опционы</t>
  </si>
  <si>
    <t>16.3</t>
  </si>
  <si>
    <t xml:space="preserve">   требования по сделке свопы</t>
  </si>
  <si>
    <t>16.4</t>
  </si>
  <si>
    <t>Авансы выданные и предоплата</t>
  </si>
  <si>
    <t>20</t>
  </si>
  <si>
    <t>Итого активы:</t>
  </si>
  <si>
    <t>21</t>
  </si>
  <si>
    <t>22</t>
  </si>
  <si>
    <t>23</t>
  </si>
  <si>
    <t>Займы полученные</t>
  </si>
  <si>
    <t>24</t>
  </si>
  <si>
    <t>25</t>
  </si>
  <si>
    <t>26</t>
  </si>
  <si>
    <t>Расчеты с акционерами (по дивидендам)</t>
  </si>
  <si>
    <t>27</t>
  </si>
  <si>
    <t>28</t>
  </si>
  <si>
    <t>Начисленные комиссионные расходы к оплате</t>
  </si>
  <si>
    <t>29</t>
  </si>
  <si>
    <t xml:space="preserve">   по переводным операциям</t>
  </si>
  <si>
    <t>29.1</t>
  </si>
  <si>
    <t xml:space="preserve">  по клиринговым операциям</t>
  </si>
  <si>
    <t>29.2</t>
  </si>
  <si>
    <t xml:space="preserve">  по кассовым операциям</t>
  </si>
  <si>
    <t>29.3</t>
  </si>
  <si>
    <t xml:space="preserve">  по сейфовым операциям</t>
  </si>
  <si>
    <t>29.4</t>
  </si>
  <si>
    <t xml:space="preserve">  по инкассации банкнот, монет и ценностей</t>
  </si>
  <si>
    <t>29.5</t>
  </si>
  <si>
    <t xml:space="preserve">  по доверительным операциям</t>
  </si>
  <si>
    <t>29.6</t>
  </si>
  <si>
    <t xml:space="preserve">  по услугам фондовой биржи</t>
  </si>
  <si>
    <t>29.7</t>
  </si>
  <si>
    <t xml:space="preserve">  по кастодиальному обслуживанию</t>
  </si>
  <si>
    <t>29.8</t>
  </si>
  <si>
    <t xml:space="preserve">  по брокерским услугам</t>
  </si>
  <si>
    <t>29.9</t>
  </si>
  <si>
    <t xml:space="preserve">  по услугам центрального депозитария</t>
  </si>
  <si>
    <t>29.10</t>
  </si>
  <si>
    <t xml:space="preserve">  по услугам единого регистратора</t>
  </si>
  <si>
    <t>29.11</t>
  </si>
  <si>
    <t xml:space="preserve">  по услугам иных профессиональных участников рынка ценных бумаг</t>
  </si>
  <si>
    <t>29.12</t>
  </si>
  <si>
    <t>30</t>
  </si>
  <si>
    <t xml:space="preserve">    обязательства по сделке фьючерсы</t>
  </si>
  <si>
    <t>30.1</t>
  </si>
  <si>
    <t xml:space="preserve">    обязательства по сделке форварды</t>
  </si>
  <si>
    <t>30.2</t>
  </si>
  <si>
    <t xml:space="preserve">    обязательства по сделке опционы</t>
  </si>
  <si>
    <t>30.3</t>
  </si>
  <si>
    <t xml:space="preserve">    обязательства по сделке свопы</t>
  </si>
  <si>
    <t>30.4</t>
  </si>
  <si>
    <t>31</t>
  </si>
  <si>
    <t>Авансы полученные</t>
  </si>
  <si>
    <t>Обязательства по вознаграждениям работникам</t>
  </si>
  <si>
    <t>35</t>
  </si>
  <si>
    <t>36</t>
  </si>
  <si>
    <t>37</t>
  </si>
  <si>
    <t xml:space="preserve">     простые акции</t>
  </si>
  <si>
    <t>37.1</t>
  </si>
  <si>
    <t xml:space="preserve">     привилегированные акции</t>
  </si>
  <si>
    <t>37.2</t>
  </si>
  <si>
    <t>38</t>
  </si>
  <si>
    <t>39</t>
  </si>
  <si>
    <t>40</t>
  </si>
  <si>
    <t xml:space="preserve">    резервы переоценки ценных бумаг, предназначенных для продажи</t>
  </si>
  <si>
    <t>40.1</t>
  </si>
  <si>
    <t xml:space="preserve">    резерв на переоценку основных средств</t>
  </si>
  <si>
    <t>40.2</t>
  </si>
  <si>
    <t>41</t>
  </si>
  <si>
    <t xml:space="preserve">Нераспределенная прибыль (непокрытый убыток): </t>
  </si>
  <si>
    <t>42</t>
  </si>
  <si>
    <t>42.1</t>
  </si>
  <si>
    <t>42.2</t>
  </si>
  <si>
    <t>43</t>
  </si>
  <si>
    <t>Итого капитал и обязательства (стр. 36+стр.43)</t>
  </si>
  <si>
    <t>44</t>
  </si>
  <si>
    <t xml:space="preserve"> Доходы, связанные с получением вознаграждения</t>
  </si>
  <si>
    <t xml:space="preserve"> в том числе:</t>
  </si>
  <si>
    <t xml:space="preserve">  по корреспондентским и текущим счетам</t>
  </si>
  <si>
    <t xml:space="preserve">   по ценным бумагам, имеющимся в наличии для продажи (за вычетом резервов на обесценение)</t>
  </si>
  <si>
    <t>1.3.1</t>
  </si>
  <si>
    <t xml:space="preserve">  доходы в виде дивидендов по акциям, находящимся в портфеле ценных бумаг, имеющихся в наличии для продажи</t>
  </si>
  <si>
    <t>1.3.1.1</t>
  </si>
  <si>
    <t xml:space="preserve">  доходы, связанные с амортизацией дисконта по ценным бумагам, имеющимся в наличии для продажи</t>
  </si>
  <si>
    <t>1.3.1.2</t>
  </si>
  <si>
    <t xml:space="preserve">  по ценным бумагам, оцениваемым по справедливой стоимости, изменения которых отражаются в составе прибыли или убытка</t>
  </si>
  <si>
    <t>1.3.2</t>
  </si>
  <si>
    <t xml:space="preserve">  доходы в виде дивидендов по акциям, находящимся в портфеле ценных бумаг, оцениваемых по справедливой стоимости, изменения которых отражаются в составе прибыли или убытка</t>
  </si>
  <si>
    <t>1.3.2.1</t>
  </si>
  <si>
    <t xml:space="preserve">  доходы, связанные с амортизацией дисконта по ценным бумагам, оцениваемым по справедливой стоимости</t>
  </si>
  <si>
    <t>1.3.2.2</t>
  </si>
  <si>
    <t xml:space="preserve">  по ценным бумаги, удерживаемым до погашения (за вычетом резервов на обесценение)</t>
  </si>
  <si>
    <t>1.3.3</t>
  </si>
  <si>
    <t xml:space="preserve">  доходы, связанные с амортизацией дисконта по ценным бумагам, удерживаемым до погашения</t>
  </si>
  <si>
    <t>1.3.3.1</t>
  </si>
  <si>
    <t xml:space="preserve">  по операциям «обратное РЕПО»</t>
  </si>
  <si>
    <t xml:space="preserve">  прочие доходы, связанные с получением вознаграждения</t>
  </si>
  <si>
    <t xml:space="preserve"> Комиссионные вознаграждения</t>
  </si>
  <si>
    <t xml:space="preserve">  от консалтинговых услуг</t>
  </si>
  <si>
    <t xml:space="preserve">  аффилированным лицам</t>
  </si>
  <si>
    <t>2.1.1</t>
  </si>
  <si>
    <t xml:space="preserve">  прочим клиентам</t>
  </si>
  <si>
    <t>2.1.2</t>
  </si>
  <si>
    <t xml:space="preserve">  от услуг представителя держателей облигаций</t>
  </si>
  <si>
    <t xml:space="preserve">  от услуг андеррайтера</t>
  </si>
  <si>
    <t>2.3</t>
  </si>
  <si>
    <t xml:space="preserve">  от управления активами</t>
  </si>
  <si>
    <t>2.4</t>
  </si>
  <si>
    <t xml:space="preserve">  от брокерских услуг</t>
  </si>
  <si>
    <t>2.5</t>
  </si>
  <si>
    <t xml:space="preserve">   от услуг маркет-мейкера</t>
  </si>
  <si>
    <t>2.6</t>
  </si>
  <si>
    <t xml:space="preserve">   от прочих услуг</t>
  </si>
  <si>
    <t>2.7</t>
  </si>
  <si>
    <t xml:space="preserve">   от пенсионных активов</t>
  </si>
  <si>
    <t>2.8</t>
  </si>
  <si>
    <t>2.9</t>
  </si>
  <si>
    <t>Доходы от купли-продажи финансовых активов</t>
  </si>
  <si>
    <t>Доходы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</si>
  <si>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Доходы от операций с иностранной валютой</t>
  </si>
  <si>
    <t>Доходы от переоценки иностранной валюты</t>
  </si>
  <si>
    <t>Доходы, связанные с участием в капитале юридических лиц</t>
  </si>
  <si>
    <t>Доходы от реализации активов</t>
  </si>
  <si>
    <t>Доходы от операций с аффинированными драгоценными металлами</t>
  </si>
  <si>
    <t>Доходы от операций с производными финансовыми инструментами</t>
  </si>
  <si>
    <t xml:space="preserve">  по сделкам фьючерс</t>
  </si>
  <si>
    <t>10.1</t>
  </si>
  <si>
    <t xml:space="preserve">  по сделкам форвард</t>
  </si>
  <si>
    <t>10.2</t>
  </si>
  <si>
    <t xml:space="preserve">  по сделкам опцион</t>
  </si>
  <si>
    <t>10.3</t>
  </si>
  <si>
    <t xml:space="preserve">  по сделкам своп</t>
  </si>
  <si>
    <t>10.4</t>
  </si>
  <si>
    <t>Доходы от восстановления резервов по ценным бумагам, вкладам, дебиторской задолженности и условным обязательствам</t>
  </si>
  <si>
    <t xml:space="preserve"> Прочие доходы</t>
  </si>
  <si>
    <t>Итого доходов (сумма строк с 1 по 12)</t>
  </si>
  <si>
    <t xml:space="preserve"> Расходы, связанные с выплатой вознаграждения</t>
  </si>
  <si>
    <t xml:space="preserve">  по полученным займам</t>
  </si>
  <si>
    <t xml:space="preserve">  прочие расходы, связанные с выплатой вознаграждения</t>
  </si>
  <si>
    <t xml:space="preserve"> Комиссионные расходы</t>
  </si>
  <si>
    <t xml:space="preserve">   управляющему агенту</t>
  </si>
  <si>
    <t xml:space="preserve">   за кастодиальное обслуживание</t>
  </si>
  <si>
    <t xml:space="preserve">   за услуги фондовой биржи</t>
  </si>
  <si>
    <t xml:space="preserve">   за услуги регистратора</t>
  </si>
  <si>
    <t xml:space="preserve">  за брокерские услуги</t>
  </si>
  <si>
    <t xml:space="preserve">  за прочие услуги</t>
  </si>
  <si>
    <t xml:space="preserve"> Расходы от деятельности, не связанной с выплатой вознаграждения</t>
  </si>
  <si>
    <t xml:space="preserve">   от переводных операций</t>
  </si>
  <si>
    <t xml:space="preserve">   от клиринговых операций</t>
  </si>
  <si>
    <t xml:space="preserve">   от кассовых операций</t>
  </si>
  <si>
    <t xml:space="preserve">   от сейфовых операций </t>
  </si>
  <si>
    <t xml:space="preserve">   от инкассации</t>
  </si>
  <si>
    <t>16.5</t>
  </si>
  <si>
    <t>Расходы от купли-продажи финансовых активов</t>
  </si>
  <si>
    <t>Расходы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</si>
  <si>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Расходы от операций иностранной валюты</t>
  </si>
  <si>
    <t>Расходы от переоценки иностранной валюты</t>
  </si>
  <si>
    <t>Расходы, связанные с участием в капитале юридических лиц</t>
  </si>
  <si>
    <t>Расходы от операций с аффинированными драгоценными металлами</t>
  </si>
  <si>
    <t>Расходы от операций с производными финансовыми инструментами</t>
  </si>
  <si>
    <t xml:space="preserve">   по сделкам фьючерс</t>
  </si>
  <si>
    <t>24.1</t>
  </si>
  <si>
    <t xml:space="preserve">   по сделкам форвард</t>
  </si>
  <si>
    <t>24.2</t>
  </si>
  <si>
    <t xml:space="preserve">   по сделкам опцион</t>
  </si>
  <si>
    <t>24.3</t>
  </si>
  <si>
    <t xml:space="preserve">   по сделкам своп</t>
  </si>
  <si>
    <t>24.4</t>
  </si>
  <si>
    <t>Расходы от создания резервов по ценным бумагам, размещенным вкладам, дебиторской задолженности и условным обязательствам</t>
  </si>
  <si>
    <t>26.1</t>
  </si>
  <si>
    <t xml:space="preserve">   общехозяйственные расходы</t>
  </si>
  <si>
    <t>26.2</t>
  </si>
  <si>
    <t xml:space="preserve">   транспортные расходы</t>
  </si>
  <si>
    <t>26.3</t>
  </si>
  <si>
    <t xml:space="preserve">   административные расходы</t>
  </si>
  <si>
    <t>26.4</t>
  </si>
  <si>
    <t>26.5</t>
  </si>
  <si>
    <t xml:space="preserve">   расходы по уплате налогов и других обязательных платежей в бюджет, за исключением корпоративного подоходного налога</t>
  </si>
  <si>
    <t>26.6</t>
  </si>
  <si>
    <t xml:space="preserve">   неустойка (штраф, пеня)</t>
  </si>
  <si>
    <t>26.7</t>
  </si>
  <si>
    <t>Итого расходов (сумма строк с 14 по 27)</t>
  </si>
  <si>
    <t>Чистая прибыль (убыток) до уплаты корпоративного подоходного налога (стр. 13-стр.28)</t>
  </si>
  <si>
    <t>Чистая прибыль (убыток) после уплаты корпоративного подоходного налога (стр.29-стр.30)</t>
  </si>
  <si>
    <t>Итого чистая прибыль (убыток) за период (стр.31+/-стр.32)</t>
  </si>
  <si>
    <t xml:space="preserve">Приложение 10 к постановлению Правления Национального Банка Республики Казахстан от 28 января 2016 года №41
</t>
  </si>
  <si>
    <t xml:space="preserve">Приложение 11 к постановлению Правления Национального Банка Республики Казахстан от 28 января 2016 года №41
</t>
  </si>
  <si>
    <t>дата  06.05.2016г.</t>
  </si>
  <si>
    <t>Примечание:</t>
  </si>
  <si>
    <t xml:space="preserve"> по состоянию на 1 июля 2016 года</t>
  </si>
  <si>
    <t>дата  08.07.2016г.</t>
  </si>
  <si>
    <t>В статье "Прочие активы" отражена сумма займа акционеру в размере 170 000 тыс.тенге, а так же 3 103 тыс.тенге выданные деньги сотрудникам Компании (из них 210 тыс.тенге займ работникам, 2 700 тыс.тенге выдано в подотчет на командировачные и представительские расходы, 193 тыс.тенге авансы сотрудникам по заработной плате) В статье "Прочие обязательства" 46 тыс.тг отражена задолженность перед сотрудниками (по ЗП 19 тыс.тг и командировачным 27 тыс.тг)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</si>
</sst>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_(* #,##0.00_);_(* \(#,##0.00\);_(* &quot;-&quot;??_);_(@_)"/>
    <numFmt numFmtId="166" formatCode="_([$€]* #,##0.00_);_([$€]* \(#,##0.00\);_([$€]* &quot;-&quot;??_);_(@_)"/>
    <numFmt numFmtId="167" formatCode="_-* #,##0.00_K_Z_T_-;\-* #,##0.00_K_Z_T_-;_-* &quot;-&quot;??_K_Z_T_-;_-@_-"/>
    <numFmt numFmtId="169" formatCode="_-* #,##0_р_._-;\-* #,##0_р_._-;_-* &quot;-&quot;??_р_._-;_-@_-"/>
  </numFmts>
  <fonts count="4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Arial Cyr"/>
      <family val="2"/>
      <charset val="204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indexed="9"/>
      <name val="Arial Cyr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u/>
      <sz val="10"/>
      <color indexed="12"/>
      <name val="Arial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Arial Cyr"/>
      <family val="2"/>
      <charset val="204"/>
    </font>
    <font>
      <sz val="11"/>
      <color indexed="8"/>
      <name val="Calibri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name val="Helv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7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</font>
    <font>
      <b/>
      <sz val="8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/>
      <top style="thin">
        <color indexed="0"/>
      </top>
      <bottom/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</borders>
  <cellStyleXfs count="101">
    <xf numFmtId="0" fontId="0" fillId="0" borderId="0"/>
    <xf numFmtId="0" fontId="2" fillId="0" borderId="0"/>
    <xf numFmtId="0" fontId="4" fillId="0" borderId="0"/>
    <xf numFmtId="0" fontId="2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166" fontId="1" fillId="0" borderId="0" applyFont="0" applyFill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5" applyNumberFormat="0" applyAlignment="0" applyProtection="0"/>
    <xf numFmtId="0" fontId="10" fillId="20" borderId="6" applyNumberFormat="0" applyAlignment="0" applyProtection="0"/>
    <xf numFmtId="0" fontId="11" fillId="20" borderId="5" applyNumberForma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21" borderId="11" applyNumberFormat="0" applyAlignment="0" applyProtection="0"/>
    <xf numFmtId="0" fontId="18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1" fillId="23" borderId="12" applyNumberFormat="0" applyFont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13" applyNumberFormat="0" applyFill="0" applyAlignment="0" applyProtection="0"/>
    <xf numFmtId="0" fontId="24" fillId="0" borderId="0"/>
    <xf numFmtId="0" fontId="25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6" fillId="4" borderId="0" applyNumberFormat="0" applyBorder="0" applyAlignment="0" applyProtection="0"/>
    <xf numFmtId="0" fontId="31" fillId="0" borderId="0">
      <alignment horizontal="left" vertical="top"/>
    </xf>
    <xf numFmtId="0" fontId="31" fillId="0" borderId="0">
      <alignment horizontal="left" vertical="top"/>
    </xf>
    <xf numFmtId="0" fontId="31" fillId="0" borderId="0">
      <alignment horizontal="center" vertical="top"/>
    </xf>
    <xf numFmtId="0" fontId="31" fillId="0" borderId="0">
      <alignment horizontal="center" vertical="top"/>
    </xf>
    <xf numFmtId="0" fontId="31" fillId="0" borderId="0">
      <alignment horizontal="right" vertical="top"/>
    </xf>
    <xf numFmtId="0" fontId="31" fillId="0" borderId="0">
      <alignment horizontal="right" vertical="top"/>
    </xf>
    <xf numFmtId="0" fontId="31" fillId="0" borderId="0">
      <alignment horizontal="center" vertical="top"/>
    </xf>
    <xf numFmtId="0" fontId="32" fillId="0" borderId="0">
      <alignment horizontal="center" vertical="top"/>
    </xf>
    <xf numFmtId="0" fontId="33" fillId="0" borderId="0">
      <alignment horizontal="center" vertical="top"/>
    </xf>
    <xf numFmtId="0" fontId="31" fillId="0" borderId="0">
      <alignment horizontal="center" vertical="top"/>
    </xf>
    <xf numFmtId="0" fontId="31" fillId="0" borderId="0">
      <alignment horizontal="right" vertical="top"/>
    </xf>
    <xf numFmtId="0" fontId="31" fillId="0" borderId="0">
      <alignment horizontal="right" vertical="top"/>
    </xf>
    <xf numFmtId="0" fontId="31" fillId="0" borderId="0">
      <alignment horizontal="center" vertical="top"/>
    </xf>
    <xf numFmtId="0" fontId="31" fillId="0" borderId="0">
      <alignment horizontal="right" vertical="top"/>
    </xf>
    <xf numFmtId="0" fontId="33" fillId="0" borderId="0">
      <alignment horizontal="center" vertical="top"/>
    </xf>
    <xf numFmtId="0" fontId="31" fillId="0" borderId="0">
      <alignment horizontal="right" vertical="top"/>
    </xf>
    <xf numFmtId="0" fontId="31" fillId="0" borderId="0">
      <alignment horizontal="right" vertical="top"/>
    </xf>
    <xf numFmtId="0" fontId="31" fillId="0" borderId="0">
      <alignment horizontal="right" vertical="top"/>
    </xf>
    <xf numFmtId="0" fontId="31" fillId="0" borderId="0">
      <alignment horizontal="center" vertical="top"/>
    </xf>
    <xf numFmtId="0" fontId="32" fillId="0" borderId="0">
      <alignment horizontal="center" vertical="top"/>
    </xf>
    <xf numFmtId="0" fontId="33" fillId="0" borderId="0">
      <alignment horizontal="center" vertical="top"/>
    </xf>
    <xf numFmtId="0" fontId="31" fillId="0" borderId="0">
      <alignment horizontal="center" vertical="top"/>
    </xf>
    <xf numFmtId="0" fontId="33" fillId="0" borderId="0">
      <alignment horizontal="center" vertical="top"/>
    </xf>
    <xf numFmtId="0" fontId="33" fillId="0" borderId="0">
      <alignment horizontal="left" vertical="top"/>
    </xf>
    <xf numFmtId="0" fontId="31" fillId="0" borderId="0">
      <alignment horizontal="right" vertical="top"/>
    </xf>
    <xf numFmtId="0" fontId="33" fillId="0" borderId="0">
      <alignment horizontal="center" vertical="top"/>
    </xf>
    <xf numFmtId="0" fontId="33" fillId="0" borderId="0">
      <alignment horizontal="left" vertical="top"/>
    </xf>
    <xf numFmtId="0" fontId="33" fillId="0" borderId="0">
      <alignment horizontal="center" vertical="top"/>
    </xf>
    <xf numFmtId="0" fontId="33" fillId="0" borderId="0">
      <alignment horizontal="center" vertical="top"/>
    </xf>
    <xf numFmtId="164" fontId="34" fillId="0" borderId="0" applyFont="0" applyFill="0" applyBorder="0" applyAlignment="0" applyProtection="0"/>
    <xf numFmtId="0" fontId="35" fillId="0" borderId="0"/>
    <xf numFmtId="0" fontId="34" fillId="0" borderId="0"/>
    <xf numFmtId="0" fontId="36" fillId="0" borderId="0"/>
    <xf numFmtId="164" fontId="36" fillId="0" borderId="0" applyFont="0" applyFill="0" applyBorder="0" applyAlignment="0" applyProtection="0"/>
    <xf numFmtId="0" fontId="37" fillId="0" borderId="0"/>
    <xf numFmtId="164" fontId="37" fillId="0" borderId="0" applyFont="0" applyFill="0" applyBorder="0" applyAlignment="0" applyProtection="0"/>
    <xf numFmtId="43" fontId="35" fillId="0" borderId="0" applyFont="0" applyFill="0" applyBorder="0" applyAlignment="0" applyProtection="0"/>
  </cellStyleXfs>
  <cellXfs count="122">
    <xf numFmtId="0" fontId="0" fillId="0" borderId="0" xfId="0"/>
    <xf numFmtId="0" fontId="3" fillId="0" borderId="0" xfId="1" applyFont="1" applyFill="1" applyProtection="1">
      <protection locked="0"/>
    </xf>
    <xf numFmtId="0" fontId="6" fillId="0" borderId="0" xfId="1" applyFont="1" applyFill="1" applyBorder="1" applyAlignment="1" applyProtection="1">
      <protection locked="0"/>
    </xf>
    <xf numFmtId="0" fontId="6" fillId="0" borderId="0" xfId="1" applyFont="1" applyFill="1" applyProtection="1">
      <protection locked="0"/>
    </xf>
    <xf numFmtId="49" fontId="6" fillId="0" borderId="0" xfId="2" applyNumberFormat="1" applyFont="1" applyFill="1" applyProtection="1">
      <protection locked="0"/>
    </xf>
    <xf numFmtId="0" fontId="29" fillId="0" borderId="0" xfId="1" applyFont="1" applyFill="1" applyProtection="1">
      <protection locked="0"/>
    </xf>
    <xf numFmtId="0" fontId="30" fillId="0" borderId="0" xfId="1" applyFont="1" applyFill="1" applyProtection="1">
      <protection locked="0"/>
    </xf>
    <xf numFmtId="0" fontId="29" fillId="0" borderId="0" xfId="1" applyFont="1" applyFill="1" applyProtection="1"/>
    <xf numFmtId="0" fontId="29" fillId="0" borderId="0" xfId="1" applyFont="1" applyFill="1" applyAlignment="1" applyProtection="1">
      <alignment horizontal="right"/>
    </xf>
    <xf numFmtId="0" fontId="30" fillId="0" borderId="3" xfId="1" applyFont="1" applyFill="1" applyBorder="1" applyAlignment="1" applyProtection="1">
      <alignment horizontal="center" vertical="center" wrapText="1"/>
      <protection locked="0"/>
    </xf>
    <xf numFmtId="0" fontId="29" fillId="0" borderId="3" xfId="1" applyFont="1" applyFill="1" applyBorder="1" applyAlignment="1" applyProtection="1">
      <alignment horizontal="center"/>
      <protection locked="0"/>
    </xf>
    <xf numFmtId="4" fontId="29" fillId="0" borderId="0" xfId="1" applyNumberFormat="1" applyFont="1" applyFill="1" applyProtection="1">
      <protection locked="0"/>
    </xf>
    <xf numFmtId="3" fontId="29" fillId="0" borderId="0" xfId="1" applyNumberFormat="1" applyFont="1" applyFill="1" applyProtection="1">
      <protection locked="0"/>
    </xf>
    <xf numFmtId="49" fontId="6" fillId="0" borderId="0" xfId="2" applyNumberFormat="1" applyFont="1" applyFill="1" applyAlignment="1" applyProtection="1">
      <alignment wrapText="1"/>
      <protection locked="0"/>
    </xf>
    <xf numFmtId="4" fontId="6" fillId="0" borderId="0" xfId="1" applyNumberFormat="1" applyFont="1" applyFill="1" applyProtection="1">
      <protection locked="0"/>
    </xf>
    <xf numFmtId="0" fontId="29" fillId="0" borderId="4" xfId="1" applyFont="1" applyFill="1" applyBorder="1" applyAlignment="1" applyProtection="1">
      <alignment horizontal="center"/>
      <protection locked="0"/>
    </xf>
    <xf numFmtId="0" fontId="29" fillId="0" borderId="0" xfId="1" applyFont="1" applyFill="1" applyAlignment="1" applyProtection="1">
      <alignment horizontal="center"/>
      <protection locked="0"/>
    </xf>
    <xf numFmtId="0" fontId="30" fillId="0" borderId="0" xfId="1" applyFont="1" applyFill="1" applyAlignment="1" applyProtection="1">
      <alignment wrapText="1" shrinkToFit="1"/>
      <protection locked="0"/>
    </xf>
    <xf numFmtId="3" fontId="6" fillId="0" borderId="0" xfId="1" applyNumberFormat="1" applyFont="1" applyFill="1" applyProtection="1">
      <protection locked="0"/>
    </xf>
    <xf numFmtId="0" fontId="38" fillId="0" borderId="15" xfId="72" quotePrefix="1" applyFont="1" applyBorder="1" applyAlignment="1">
      <alignment horizontal="left" vertical="top" wrapText="1"/>
    </xf>
    <xf numFmtId="0" fontId="38" fillId="0" borderId="16" xfId="89" quotePrefix="1" applyFont="1" applyBorder="1" applyAlignment="1">
      <alignment horizontal="center" vertical="top" wrapText="1"/>
    </xf>
    <xf numFmtId="0" fontId="38" fillId="0" borderId="15" xfId="90" quotePrefix="1" applyFont="1" applyBorder="1" applyAlignment="1">
      <alignment horizontal="left" vertical="top" wrapText="1"/>
    </xf>
    <xf numFmtId="0" fontId="38" fillId="0" borderId="17" xfId="90" quotePrefix="1" applyFont="1" applyBorder="1" applyAlignment="1">
      <alignment horizontal="left" vertical="top" wrapText="1"/>
    </xf>
    <xf numFmtId="0" fontId="7" fillId="0" borderId="15" xfId="64" quotePrefix="1" applyFont="1" applyBorder="1" applyAlignment="1">
      <alignment horizontal="left" vertical="top" wrapText="1"/>
    </xf>
    <xf numFmtId="0" fontId="38" fillId="0" borderId="2" xfId="89" quotePrefix="1" applyFont="1" applyBorder="1" applyAlignment="1">
      <alignment horizontal="center" vertical="top" wrapText="1"/>
    </xf>
    <xf numFmtId="0" fontId="38" fillId="0" borderId="19" xfId="89" quotePrefix="1" applyFont="1" applyBorder="1" applyAlignment="1">
      <alignment horizontal="center" vertical="top" wrapText="1"/>
    </xf>
    <xf numFmtId="0" fontId="38" fillId="0" borderId="21" xfId="89" quotePrefix="1" applyFont="1" applyBorder="1" applyAlignment="1">
      <alignment horizontal="center" vertical="top" wrapText="1"/>
    </xf>
    <xf numFmtId="0" fontId="7" fillId="0" borderId="22" xfId="64" quotePrefix="1" applyFont="1" applyBorder="1" applyAlignment="1">
      <alignment horizontal="left" vertical="top" wrapText="1"/>
    </xf>
    <xf numFmtId="0" fontId="38" fillId="0" borderId="22" xfId="72" quotePrefix="1" applyFont="1" applyBorder="1" applyAlignment="1">
      <alignment horizontal="left" vertical="top" wrapText="1"/>
    </xf>
    <xf numFmtId="0" fontId="7" fillId="0" borderId="24" xfId="64" quotePrefix="1" applyFont="1" applyBorder="1" applyAlignment="1">
      <alignment horizontal="left" vertical="top" wrapText="1"/>
    </xf>
    <xf numFmtId="0" fontId="38" fillId="0" borderId="23" xfId="89" quotePrefix="1" applyFont="1" applyBorder="1" applyAlignment="1">
      <alignment horizontal="center" vertical="top" wrapText="1"/>
    </xf>
    <xf numFmtId="0" fontId="7" fillId="0" borderId="23" xfId="64" quotePrefix="1" applyFont="1" applyBorder="1" applyAlignment="1">
      <alignment horizontal="left" vertical="top" wrapText="1"/>
    </xf>
    <xf numFmtId="169" fontId="7" fillId="0" borderId="15" xfId="100" applyNumberFormat="1" applyFont="1" applyBorder="1" applyAlignment="1">
      <alignment horizontal="right" vertical="top" wrapText="1"/>
    </xf>
    <xf numFmtId="169" fontId="38" fillId="0" borderId="15" xfId="100" quotePrefix="1" applyNumberFormat="1" applyFont="1" applyBorder="1" applyAlignment="1">
      <alignment horizontal="left" vertical="top" wrapText="1"/>
    </xf>
    <xf numFmtId="169" fontId="7" fillId="0" borderId="17" xfId="100" applyNumberFormat="1" applyFont="1" applyBorder="1" applyAlignment="1">
      <alignment horizontal="right" vertical="top" wrapText="1"/>
    </xf>
    <xf numFmtId="169" fontId="38" fillId="0" borderId="17" xfId="100" quotePrefix="1" applyNumberFormat="1" applyFont="1" applyBorder="1" applyAlignment="1">
      <alignment horizontal="left" vertical="top" wrapText="1"/>
    </xf>
    <xf numFmtId="169" fontId="7" fillId="0" borderId="1" xfId="100" applyNumberFormat="1" applyFont="1" applyBorder="1" applyAlignment="1">
      <alignment horizontal="right" vertical="top" wrapText="1"/>
    </xf>
    <xf numFmtId="169" fontId="7" fillId="0" borderId="18" xfId="100" applyNumberFormat="1" applyFont="1" applyBorder="1" applyAlignment="1">
      <alignment horizontal="right" vertical="top" wrapText="1"/>
    </xf>
    <xf numFmtId="169" fontId="38" fillId="0" borderId="18" xfId="100" quotePrefix="1" applyNumberFormat="1" applyFont="1" applyBorder="1" applyAlignment="1">
      <alignment horizontal="left" vertical="top" wrapText="1"/>
    </xf>
    <xf numFmtId="169" fontId="38" fillId="0" borderId="20" xfId="100" quotePrefix="1" applyNumberFormat="1" applyFont="1" applyBorder="1" applyAlignment="1">
      <alignment horizontal="left" vertical="top" wrapText="1"/>
    </xf>
    <xf numFmtId="169" fontId="7" fillId="0" borderId="20" xfId="100" applyNumberFormat="1" applyFont="1" applyBorder="1" applyAlignment="1">
      <alignment horizontal="right" vertical="top" wrapText="1"/>
    </xf>
    <xf numFmtId="169" fontId="7" fillId="0" borderId="23" xfId="100" applyNumberFormat="1" applyFont="1" applyBorder="1" applyAlignment="1">
      <alignment horizontal="right" vertical="top" wrapText="1"/>
    </xf>
    <xf numFmtId="169" fontId="38" fillId="0" borderId="23" xfId="100" quotePrefix="1" applyNumberFormat="1" applyFont="1" applyBorder="1" applyAlignment="1">
      <alignment horizontal="left" vertical="top" wrapText="1"/>
    </xf>
    <xf numFmtId="169" fontId="38" fillId="0" borderId="15" xfId="100" applyNumberFormat="1" applyFont="1" applyBorder="1" applyAlignment="1">
      <alignment horizontal="right" vertical="top" wrapText="1"/>
    </xf>
    <xf numFmtId="169" fontId="7" fillId="0" borderId="22" xfId="100" applyNumberFormat="1" applyFont="1" applyBorder="1" applyAlignment="1">
      <alignment horizontal="right" vertical="top" wrapText="1"/>
    </xf>
    <xf numFmtId="169" fontId="38" fillId="0" borderId="22" xfId="100" quotePrefix="1" applyNumberFormat="1" applyFont="1" applyBorder="1" applyAlignment="1">
      <alignment horizontal="left" vertical="top" wrapText="1"/>
    </xf>
    <xf numFmtId="169" fontId="7" fillId="24" borderId="15" xfId="100" applyNumberFormat="1" applyFont="1" applyFill="1" applyBorder="1" applyAlignment="1">
      <alignment horizontal="right" vertical="top" wrapText="1"/>
    </xf>
    <xf numFmtId="169" fontId="38" fillId="24" borderId="15" xfId="100" quotePrefix="1" applyNumberFormat="1" applyFont="1" applyFill="1" applyBorder="1" applyAlignment="1">
      <alignment horizontal="left" vertical="top" wrapText="1"/>
    </xf>
    <xf numFmtId="0" fontId="28" fillId="0" borderId="25" xfId="71" quotePrefix="1" applyFont="1" applyBorder="1" applyAlignment="1">
      <alignment horizontal="left" vertical="top" wrapText="1"/>
    </xf>
    <xf numFmtId="0" fontId="38" fillId="0" borderId="16" xfId="84" quotePrefix="1" applyFont="1" applyBorder="1" applyAlignment="1">
      <alignment horizontal="center" vertical="top" wrapText="1"/>
    </xf>
    <xf numFmtId="0" fontId="7" fillId="0" borderId="15" xfId="69" quotePrefix="1" applyFont="1" applyBorder="1" applyAlignment="1">
      <alignment horizontal="left" vertical="top" wrapText="1"/>
    </xf>
    <xf numFmtId="0" fontId="38" fillId="0" borderId="2" xfId="84" quotePrefix="1" applyFont="1" applyBorder="1" applyAlignment="1">
      <alignment horizontal="center" vertical="top" wrapText="1"/>
    </xf>
    <xf numFmtId="0" fontId="38" fillId="0" borderId="19" xfId="84" quotePrefix="1" applyFont="1" applyBorder="1" applyAlignment="1">
      <alignment horizontal="center" vertical="top" wrapText="1"/>
    </xf>
    <xf numFmtId="0" fontId="38" fillId="0" borderId="21" xfId="84" quotePrefix="1" applyFont="1" applyBorder="1" applyAlignment="1">
      <alignment horizontal="center" vertical="top" wrapText="1"/>
    </xf>
    <xf numFmtId="0" fontId="7" fillId="0" borderId="26" xfId="69" quotePrefix="1" applyFont="1" applyBorder="1" applyAlignment="1">
      <alignment horizontal="left" vertical="top" wrapText="1"/>
    </xf>
    <xf numFmtId="0" fontId="38" fillId="0" borderId="27" xfId="84" quotePrefix="1" applyFont="1" applyBorder="1" applyAlignment="1">
      <alignment horizontal="center" vertical="top" wrapText="1"/>
    </xf>
    <xf numFmtId="169" fontId="7" fillId="0" borderId="16" xfId="100" applyNumberFormat="1" applyFont="1" applyBorder="1" applyAlignment="1">
      <alignment horizontal="right" vertical="top" wrapText="1"/>
    </xf>
    <xf numFmtId="169" fontId="7" fillId="0" borderId="15" xfId="100" quotePrefix="1" applyNumberFormat="1" applyFont="1" applyBorder="1" applyAlignment="1">
      <alignment horizontal="left" vertical="top" wrapText="1"/>
    </xf>
    <xf numFmtId="169" fontId="7" fillId="0" borderId="16" xfId="100" quotePrefix="1" applyNumberFormat="1" applyFont="1" applyBorder="1" applyAlignment="1">
      <alignment horizontal="left" vertical="top" wrapText="1"/>
    </xf>
    <xf numFmtId="169" fontId="7" fillId="0" borderId="17" xfId="100" quotePrefix="1" applyNumberFormat="1" applyFont="1" applyBorder="1" applyAlignment="1">
      <alignment horizontal="left" vertical="top" wrapText="1"/>
    </xf>
    <xf numFmtId="169" fontId="7" fillId="0" borderId="2" xfId="100" quotePrefix="1" applyNumberFormat="1" applyFont="1" applyBorder="1" applyAlignment="1">
      <alignment horizontal="left" vertical="top" wrapText="1"/>
    </xf>
    <xf numFmtId="169" fontId="7" fillId="0" borderId="18" xfId="100" quotePrefix="1" applyNumberFormat="1" applyFont="1" applyBorder="1" applyAlignment="1">
      <alignment horizontal="left" vertical="top" wrapText="1"/>
    </xf>
    <xf numFmtId="169" fontId="7" fillId="0" borderId="19" xfId="100" applyNumberFormat="1" applyFont="1" applyBorder="1" applyAlignment="1">
      <alignment horizontal="right" vertical="top" wrapText="1"/>
    </xf>
    <xf numFmtId="169" fontId="7" fillId="0" borderId="19" xfId="100" quotePrefix="1" applyNumberFormat="1" applyFont="1" applyBorder="1" applyAlignment="1">
      <alignment horizontal="left" vertical="top" wrapText="1"/>
    </xf>
    <xf numFmtId="169" fontId="7" fillId="0" borderId="21" xfId="100" applyNumberFormat="1" applyFont="1" applyBorder="1" applyAlignment="1">
      <alignment horizontal="right" vertical="top" wrapText="1"/>
    </xf>
    <xf numFmtId="169" fontId="7" fillId="0" borderId="21" xfId="100" quotePrefix="1" applyNumberFormat="1" applyFont="1" applyBorder="1" applyAlignment="1">
      <alignment horizontal="left" vertical="top" wrapText="1"/>
    </xf>
    <xf numFmtId="169" fontId="7" fillId="0" borderId="26" xfId="100" applyNumberFormat="1" applyFont="1" applyBorder="1" applyAlignment="1">
      <alignment horizontal="right" vertical="top" wrapText="1"/>
    </xf>
    <xf numFmtId="169" fontId="7" fillId="0" borderId="14" xfId="100" applyNumberFormat="1" applyFont="1" applyBorder="1" applyAlignment="1">
      <alignment horizontal="right" vertical="top" wrapText="1"/>
    </xf>
    <xf numFmtId="169" fontId="7" fillId="0" borderId="27" xfId="100" applyNumberFormat="1" applyFont="1" applyBorder="1" applyAlignment="1">
      <alignment horizontal="right" vertical="top" wrapText="1"/>
    </xf>
    <xf numFmtId="169" fontId="7" fillId="0" borderId="26" xfId="100" quotePrefix="1" applyNumberFormat="1" applyFont="1" applyBorder="1" applyAlignment="1">
      <alignment horizontal="left" vertical="top" wrapText="1"/>
    </xf>
    <xf numFmtId="169" fontId="7" fillId="0" borderId="27" xfId="100" quotePrefix="1" applyNumberFormat="1" applyFont="1" applyBorder="1" applyAlignment="1">
      <alignment horizontal="left" vertical="top" wrapText="1"/>
    </xf>
    <xf numFmtId="0" fontId="39" fillId="0" borderId="15" xfId="69" quotePrefix="1" applyFont="1" applyBorder="1" applyAlignment="1">
      <alignment horizontal="left" vertical="top" wrapText="1"/>
    </xf>
    <xf numFmtId="0" fontId="39" fillId="0" borderId="16" xfId="84" quotePrefix="1" applyFont="1" applyBorder="1" applyAlignment="1">
      <alignment horizontal="center" vertical="top" wrapText="1"/>
    </xf>
    <xf numFmtId="169" fontId="39" fillId="0" borderId="15" xfId="100" applyNumberFormat="1" applyFont="1" applyBorder="1" applyAlignment="1">
      <alignment horizontal="right" vertical="top" wrapText="1"/>
    </xf>
    <xf numFmtId="0" fontId="39" fillId="0" borderId="19" xfId="84" quotePrefix="1" applyFont="1" applyBorder="1" applyAlignment="1">
      <alignment horizontal="center" vertical="top" wrapText="1"/>
    </xf>
    <xf numFmtId="169" fontId="39" fillId="0" borderId="19" xfId="100" applyNumberFormat="1" applyFont="1" applyBorder="1" applyAlignment="1">
      <alignment horizontal="right" vertical="top" wrapText="1"/>
    </xf>
    <xf numFmtId="169" fontId="39" fillId="0" borderId="18" xfId="100" applyNumberFormat="1" applyFont="1" applyBorder="1" applyAlignment="1">
      <alignment horizontal="right" vertical="top" wrapText="1"/>
    </xf>
    <xf numFmtId="0" fontId="28" fillId="0" borderId="15" xfId="69" quotePrefix="1" applyFont="1" applyBorder="1" applyAlignment="1">
      <alignment horizontal="left" vertical="top" wrapText="1"/>
    </xf>
    <xf numFmtId="0" fontId="28" fillId="0" borderId="19" xfId="84" quotePrefix="1" applyFont="1" applyBorder="1" applyAlignment="1">
      <alignment horizontal="center" vertical="top" wrapText="1"/>
    </xf>
    <xf numFmtId="169" fontId="28" fillId="0" borderId="15" xfId="100" applyNumberFormat="1" applyFont="1" applyBorder="1" applyAlignment="1">
      <alignment horizontal="right" vertical="top" wrapText="1"/>
    </xf>
    <xf numFmtId="169" fontId="28" fillId="0" borderId="19" xfId="100" applyNumberFormat="1" applyFont="1" applyBorder="1" applyAlignment="1">
      <alignment horizontal="right" vertical="top" wrapText="1"/>
    </xf>
    <xf numFmtId="169" fontId="28" fillId="0" borderId="18" xfId="100" applyNumberFormat="1" applyFont="1" applyBorder="1" applyAlignment="1">
      <alignment horizontal="right" vertical="top" wrapText="1"/>
    </xf>
    <xf numFmtId="0" fontId="28" fillId="25" borderId="15" xfId="74" quotePrefix="1" applyFont="1" applyFill="1" applyBorder="1" applyAlignment="1">
      <alignment horizontal="left" vertical="top" wrapText="1"/>
    </xf>
    <xf numFmtId="0" fontId="28" fillId="25" borderId="19" xfId="84" quotePrefix="1" applyFont="1" applyFill="1" applyBorder="1" applyAlignment="1">
      <alignment horizontal="center" vertical="top" wrapText="1"/>
    </xf>
    <xf numFmtId="169" fontId="28" fillId="25" borderId="15" xfId="100" applyNumberFormat="1" applyFont="1" applyFill="1" applyBorder="1" applyAlignment="1">
      <alignment horizontal="right" vertical="top" wrapText="1"/>
    </xf>
    <xf numFmtId="0" fontId="7" fillId="26" borderId="15" xfId="69" quotePrefix="1" applyFont="1" applyFill="1" applyBorder="1" applyAlignment="1">
      <alignment horizontal="left" vertical="top" wrapText="1"/>
    </xf>
    <xf numFmtId="0" fontId="38" fillId="26" borderId="16" xfId="84" quotePrefix="1" applyFont="1" applyFill="1" applyBorder="1" applyAlignment="1">
      <alignment horizontal="center" vertical="top" wrapText="1"/>
    </xf>
    <xf numFmtId="169" fontId="7" fillId="26" borderId="15" xfId="100" applyNumberFormat="1" applyFont="1" applyFill="1" applyBorder="1" applyAlignment="1">
      <alignment horizontal="right" vertical="top" wrapText="1"/>
    </xf>
    <xf numFmtId="169" fontId="7" fillId="26" borderId="16" xfId="100" applyNumberFormat="1" applyFont="1" applyFill="1" applyBorder="1" applyAlignment="1">
      <alignment horizontal="right" vertical="top" wrapText="1"/>
    </xf>
    <xf numFmtId="169" fontId="7" fillId="26" borderId="17" xfId="100" applyNumberFormat="1" applyFont="1" applyFill="1" applyBorder="1" applyAlignment="1">
      <alignment horizontal="right" vertical="top" wrapText="1"/>
    </xf>
    <xf numFmtId="169" fontId="39" fillId="0" borderId="21" xfId="100" applyNumberFormat="1" applyFont="1" applyBorder="1" applyAlignment="1">
      <alignment horizontal="right" vertical="top" wrapText="1"/>
    </xf>
    <xf numFmtId="169" fontId="39" fillId="0" borderId="20" xfId="100" applyNumberFormat="1" applyFont="1" applyBorder="1" applyAlignment="1">
      <alignment horizontal="right" vertical="top" wrapText="1"/>
    </xf>
    <xf numFmtId="0" fontId="39" fillId="0" borderId="26" xfId="69" quotePrefix="1" applyFont="1" applyBorder="1" applyAlignment="1">
      <alignment horizontal="left" vertical="top" wrapText="1"/>
    </xf>
    <xf numFmtId="0" fontId="39" fillId="0" borderId="27" xfId="84" quotePrefix="1" applyFont="1" applyBorder="1" applyAlignment="1">
      <alignment horizontal="center" vertical="top" wrapText="1"/>
    </xf>
    <xf numFmtId="169" fontId="39" fillId="0" borderId="26" xfId="100" applyNumberFormat="1" applyFont="1" applyBorder="1" applyAlignment="1">
      <alignment horizontal="right" vertical="top" wrapText="1"/>
    </xf>
    <xf numFmtId="169" fontId="39" fillId="0" borderId="27" xfId="100" applyNumberFormat="1" applyFont="1" applyBorder="1" applyAlignment="1">
      <alignment horizontal="right" vertical="top" wrapText="1"/>
    </xf>
    <xf numFmtId="169" fontId="39" fillId="0" borderId="14" xfId="100" applyNumberFormat="1" applyFont="1" applyBorder="1" applyAlignment="1">
      <alignment horizontal="right" vertical="top" wrapText="1"/>
    </xf>
    <xf numFmtId="0" fontId="39" fillId="25" borderId="26" xfId="74" quotePrefix="1" applyFont="1" applyFill="1" applyBorder="1" applyAlignment="1">
      <alignment horizontal="left" vertical="top" wrapText="1"/>
    </xf>
    <xf numFmtId="0" fontId="39" fillId="25" borderId="27" xfId="84" quotePrefix="1" applyFont="1" applyFill="1" applyBorder="1" applyAlignment="1">
      <alignment horizontal="center" vertical="top" wrapText="1"/>
    </xf>
    <xf numFmtId="169" fontId="39" fillId="25" borderId="26" xfId="100" applyNumberFormat="1" applyFont="1" applyFill="1" applyBorder="1" applyAlignment="1">
      <alignment horizontal="right" vertical="top" wrapText="1"/>
    </xf>
    <xf numFmtId="169" fontId="38" fillId="24" borderId="15" xfId="100" applyNumberFormat="1" applyFont="1" applyFill="1" applyBorder="1" applyAlignment="1">
      <alignment horizontal="right" vertical="top" wrapText="1"/>
    </xf>
    <xf numFmtId="169" fontId="39" fillId="24" borderId="15" xfId="100" applyNumberFormat="1" applyFont="1" applyFill="1" applyBorder="1" applyAlignment="1">
      <alignment horizontal="right" vertical="top" wrapText="1"/>
    </xf>
    <xf numFmtId="169" fontId="39" fillId="24" borderId="19" xfId="100" applyNumberFormat="1" applyFont="1" applyFill="1" applyBorder="1" applyAlignment="1">
      <alignment horizontal="right" vertical="top" wrapText="1"/>
    </xf>
    <xf numFmtId="169" fontId="7" fillId="0" borderId="3" xfId="100" quotePrefix="1" applyNumberFormat="1" applyFont="1" applyBorder="1" applyAlignment="1">
      <alignment horizontal="left" vertical="top" wrapText="1"/>
    </xf>
    <xf numFmtId="169" fontId="7" fillId="0" borderId="1" xfId="100" quotePrefix="1" applyNumberFormat="1" applyFont="1" applyBorder="1" applyAlignment="1">
      <alignment horizontal="left" vertical="top" wrapText="1"/>
    </xf>
    <xf numFmtId="169" fontId="7" fillId="26" borderId="3" xfId="100" applyNumberFormat="1" applyFont="1" applyFill="1" applyBorder="1" applyAlignment="1">
      <alignment horizontal="right" vertical="top" wrapText="1"/>
    </xf>
    <xf numFmtId="0" fontId="38" fillId="25" borderId="15" xfId="72" quotePrefix="1" applyFont="1" applyFill="1" applyBorder="1" applyAlignment="1">
      <alignment horizontal="left" vertical="top" wrapText="1"/>
    </xf>
    <xf numFmtId="0" fontId="38" fillId="25" borderId="19" xfId="89" quotePrefix="1" applyFont="1" applyFill="1" applyBorder="1" applyAlignment="1">
      <alignment horizontal="center" vertical="top" wrapText="1"/>
    </xf>
    <xf numFmtId="169" fontId="38" fillId="25" borderId="18" xfId="100" applyNumberFormat="1" applyFont="1" applyFill="1" applyBorder="1" applyAlignment="1">
      <alignment horizontal="right" vertical="top" wrapText="1"/>
    </xf>
    <xf numFmtId="0" fontId="38" fillId="25" borderId="22" xfId="90" quotePrefix="1" applyFont="1" applyFill="1" applyBorder="1" applyAlignment="1">
      <alignment horizontal="left" vertical="top" wrapText="1"/>
    </xf>
    <xf numFmtId="0" fontId="38" fillId="25" borderId="23" xfId="90" quotePrefix="1" applyFont="1" applyFill="1" applyBorder="1" applyAlignment="1">
      <alignment horizontal="left" vertical="top" wrapText="1"/>
    </xf>
    <xf numFmtId="0" fontId="38" fillId="25" borderId="23" xfId="89" quotePrefix="1" applyFont="1" applyFill="1" applyBorder="1" applyAlignment="1">
      <alignment horizontal="center" vertical="top" wrapText="1"/>
    </xf>
    <xf numFmtId="169" fontId="38" fillId="25" borderId="23" xfId="100" applyNumberFormat="1" applyFont="1" applyFill="1" applyBorder="1" applyAlignment="1">
      <alignment horizontal="right" vertical="top" wrapText="1"/>
    </xf>
    <xf numFmtId="0" fontId="38" fillId="25" borderId="23" xfId="72" quotePrefix="1" applyFont="1" applyFill="1" applyBorder="1" applyAlignment="1">
      <alignment horizontal="left" vertical="top" wrapText="1"/>
    </xf>
    <xf numFmtId="0" fontId="27" fillId="0" borderId="0" xfId="1" applyFont="1" applyFill="1" applyAlignment="1" applyProtection="1">
      <alignment horizontal="right" wrapText="1"/>
      <protection locked="0"/>
    </xf>
    <xf numFmtId="0" fontId="27" fillId="0" borderId="0" xfId="1" applyFont="1" applyFill="1" applyAlignment="1">
      <alignment horizontal="right" wrapText="1"/>
    </xf>
    <xf numFmtId="0" fontId="30" fillId="0" borderId="0" xfId="1" applyFont="1" applyFill="1" applyAlignment="1" applyProtection="1">
      <alignment horizontal="center"/>
      <protection locked="0"/>
    </xf>
    <xf numFmtId="0" fontId="29" fillId="0" borderId="0" xfId="1" applyFont="1" applyFill="1" applyAlignment="1" applyProtection="1">
      <alignment wrapText="1"/>
      <protection locked="0"/>
    </xf>
    <xf numFmtId="0" fontId="0" fillId="0" borderId="0" xfId="0" applyAlignment="1">
      <alignment wrapText="1"/>
    </xf>
    <xf numFmtId="0" fontId="6" fillId="0" borderId="0" xfId="1" applyFont="1" applyFill="1" applyAlignment="1" applyProtection="1">
      <alignment horizontal="justify" wrapText="1"/>
      <protection locked="0"/>
    </xf>
    <xf numFmtId="0" fontId="0" fillId="0" borderId="0" xfId="0" applyAlignment="1">
      <alignment horizontal="justify"/>
    </xf>
    <xf numFmtId="0" fontId="29" fillId="0" borderId="0" xfId="1" applyFont="1" applyFill="1" applyAlignment="1" applyProtection="1">
      <alignment horizontal="center"/>
      <protection locked="0"/>
    </xf>
  </cellXfs>
  <cellStyles count="101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Euro" xfId="22"/>
    <cellStyle name="S0" xfId="64"/>
    <cellStyle name="S1" xfId="65"/>
    <cellStyle name="S10" xfId="66"/>
    <cellStyle name="S10 2" xfId="86"/>
    <cellStyle name="S11" xfId="67"/>
    <cellStyle name="S11 2" xfId="87"/>
    <cellStyle name="S12" xfId="68"/>
    <cellStyle name="S13" xfId="77"/>
    <cellStyle name="S14" xfId="78"/>
    <cellStyle name="S14 2" xfId="88"/>
    <cellStyle name="S15" xfId="79"/>
    <cellStyle name="S16" xfId="80"/>
    <cellStyle name="S2" xfId="69"/>
    <cellStyle name="S3" xfId="70"/>
    <cellStyle name="S3 2" xfId="81"/>
    <cellStyle name="S4" xfId="71"/>
    <cellStyle name="S4 2" xfId="82"/>
    <cellStyle name="S4 3" xfId="89"/>
    <cellStyle name="S5" xfId="72"/>
    <cellStyle name="S5 2" xfId="83"/>
    <cellStyle name="S6" xfId="73"/>
    <cellStyle name="S6 2" xfId="84"/>
    <cellStyle name="S6 3" xfId="90"/>
    <cellStyle name="S7" xfId="74"/>
    <cellStyle name="S8" xfId="75"/>
    <cellStyle name="S8 2" xfId="85"/>
    <cellStyle name="S8 3" xfId="91"/>
    <cellStyle name="S9" xfId="76"/>
    <cellStyle name="S9 2" xfId="92"/>
    <cellStyle name="Акцент1 2" xfId="23"/>
    <cellStyle name="Акцент2 2" xfId="24"/>
    <cellStyle name="Акцент3 2" xfId="25"/>
    <cellStyle name="Акцент4 2" xfId="26"/>
    <cellStyle name="Акцент5 2" xfId="27"/>
    <cellStyle name="Акцент6 2" xfId="28"/>
    <cellStyle name="Ввод  2" xfId="29"/>
    <cellStyle name="Вывод 2" xfId="30"/>
    <cellStyle name="Вычисление 2" xfId="31"/>
    <cellStyle name="Гиперссылка 2" xfId="32"/>
    <cellStyle name="Заголовок 1 2" xfId="33"/>
    <cellStyle name="Заголовок 2 2" xfId="34"/>
    <cellStyle name="Заголовок 3 2" xfId="35"/>
    <cellStyle name="Заголовок 4 2" xfId="36"/>
    <cellStyle name="Итог 2" xfId="37"/>
    <cellStyle name="Контрольная ячейка 2" xfId="38"/>
    <cellStyle name="Название 2" xfId="39"/>
    <cellStyle name="Нейтральный 2" xfId="40"/>
    <cellStyle name="Обычный" xfId="0" builtinId="0"/>
    <cellStyle name="Обычный 2" xfId="41"/>
    <cellStyle name="Обычный 2 2" xfId="42"/>
    <cellStyle name="Обычный 2 3" xfId="43"/>
    <cellStyle name="Обычный 2 4" xfId="44"/>
    <cellStyle name="Обычный 3" xfId="45"/>
    <cellStyle name="Обычный 3 2" xfId="46"/>
    <cellStyle name="Обычный 3 2 2" xfId="94"/>
    <cellStyle name="Обычный 4" xfId="3"/>
    <cellStyle name="Обычный 5" xfId="95"/>
    <cellStyle name="Обычный 6" xfId="96"/>
    <cellStyle name="Обычный 7" xfId="98"/>
    <cellStyle name="Обычный_I0000709" xfId="1"/>
    <cellStyle name="Обычный_Приложения к Правилам по ИК_рус" xfId="2"/>
    <cellStyle name="Плохой 2" xfId="47"/>
    <cellStyle name="Пояснение 2" xfId="48"/>
    <cellStyle name="Примечание 2" xfId="49"/>
    <cellStyle name="Процентный 2" xfId="50"/>
    <cellStyle name="Процентный 3" xfId="51"/>
    <cellStyle name="Связанная ячейка 2" xfId="52"/>
    <cellStyle name="Стиль 1" xfId="53"/>
    <cellStyle name="Текст предупреждения 2" xfId="54"/>
    <cellStyle name="Финансовый" xfId="100" builtinId="3"/>
    <cellStyle name="Финансовый 10" xfId="99"/>
    <cellStyle name="Финансовый 2" xfId="55"/>
    <cellStyle name="Финансовый 2 2" xfId="56"/>
    <cellStyle name="Финансовый 3" xfId="57"/>
    <cellStyle name="Финансовый 3 2" xfId="58"/>
    <cellStyle name="Финансовый 4" xfId="59"/>
    <cellStyle name="Финансовый 5" xfId="60"/>
    <cellStyle name="Финансовый 6" xfId="61"/>
    <cellStyle name="Финансовый 7" xfId="62"/>
    <cellStyle name="Финансовый 8" xfId="93"/>
    <cellStyle name="Финансовый 9" xfId="97"/>
    <cellStyle name="Хороший 2" xfId="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6"/>
  <sheetViews>
    <sheetView tabSelected="1" topLeftCell="A77" workbookViewId="0">
      <selection activeCell="A117" sqref="A117:D117"/>
    </sheetView>
  </sheetViews>
  <sheetFormatPr defaultRowHeight="12" x14ac:dyDescent="0.2"/>
  <cols>
    <col min="1" max="1" width="67.28515625" style="5" customWidth="1"/>
    <col min="2" max="2" width="12.140625" style="5" customWidth="1"/>
    <col min="3" max="3" width="18.7109375" style="5" customWidth="1"/>
    <col min="4" max="4" width="19.5703125" style="5" customWidth="1"/>
    <col min="5" max="5" width="19" style="5" customWidth="1"/>
    <col min="6" max="6" width="13.5703125" style="5" customWidth="1"/>
    <col min="7" max="7" width="35.28515625" style="5" customWidth="1"/>
    <col min="8" max="8" width="12.140625" style="5" customWidth="1"/>
    <col min="9" max="11" width="9.140625" style="5"/>
    <col min="12" max="12" width="16" style="5" customWidth="1"/>
    <col min="13" max="256" width="9.140625" style="5"/>
    <col min="257" max="257" width="59.85546875" style="5" customWidth="1"/>
    <col min="258" max="258" width="12.140625" style="5" customWidth="1"/>
    <col min="259" max="259" width="15.85546875" style="5" customWidth="1"/>
    <col min="260" max="260" width="17.7109375" style="5" customWidth="1"/>
    <col min="261" max="261" width="19" style="5" customWidth="1"/>
    <col min="262" max="262" width="13.5703125" style="5" customWidth="1"/>
    <col min="263" max="263" width="12" style="5" customWidth="1"/>
    <col min="264" max="512" width="9.140625" style="5"/>
    <col min="513" max="513" width="59.85546875" style="5" customWidth="1"/>
    <col min="514" max="514" width="12.140625" style="5" customWidth="1"/>
    <col min="515" max="515" width="15.85546875" style="5" customWidth="1"/>
    <col min="516" max="516" width="17.7109375" style="5" customWidth="1"/>
    <col min="517" max="517" width="19" style="5" customWidth="1"/>
    <col min="518" max="518" width="13.5703125" style="5" customWidth="1"/>
    <col min="519" max="519" width="12" style="5" customWidth="1"/>
    <col min="520" max="768" width="9.140625" style="5"/>
    <col min="769" max="769" width="59.85546875" style="5" customWidth="1"/>
    <col min="770" max="770" width="12.140625" style="5" customWidth="1"/>
    <col min="771" max="771" width="15.85546875" style="5" customWidth="1"/>
    <col min="772" max="772" width="17.7109375" style="5" customWidth="1"/>
    <col min="773" max="773" width="19" style="5" customWidth="1"/>
    <col min="774" max="774" width="13.5703125" style="5" customWidth="1"/>
    <col min="775" max="775" width="12" style="5" customWidth="1"/>
    <col min="776" max="1024" width="9.140625" style="5"/>
    <col min="1025" max="1025" width="59.85546875" style="5" customWidth="1"/>
    <col min="1026" max="1026" width="12.140625" style="5" customWidth="1"/>
    <col min="1027" max="1027" width="15.85546875" style="5" customWidth="1"/>
    <col min="1028" max="1028" width="17.7109375" style="5" customWidth="1"/>
    <col min="1029" max="1029" width="19" style="5" customWidth="1"/>
    <col min="1030" max="1030" width="13.5703125" style="5" customWidth="1"/>
    <col min="1031" max="1031" width="12" style="5" customWidth="1"/>
    <col min="1032" max="1280" width="9.140625" style="5"/>
    <col min="1281" max="1281" width="59.85546875" style="5" customWidth="1"/>
    <col min="1282" max="1282" width="12.140625" style="5" customWidth="1"/>
    <col min="1283" max="1283" width="15.85546875" style="5" customWidth="1"/>
    <col min="1284" max="1284" width="17.7109375" style="5" customWidth="1"/>
    <col min="1285" max="1285" width="19" style="5" customWidth="1"/>
    <col min="1286" max="1286" width="13.5703125" style="5" customWidth="1"/>
    <col min="1287" max="1287" width="12" style="5" customWidth="1"/>
    <col min="1288" max="1536" width="9.140625" style="5"/>
    <col min="1537" max="1537" width="59.85546875" style="5" customWidth="1"/>
    <col min="1538" max="1538" width="12.140625" style="5" customWidth="1"/>
    <col min="1539" max="1539" width="15.85546875" style="5" customWidth="1"/>
    <col min="1540" max="1540" width="17.7109375" style="5" customWidth="1"/>
    <col min="1541" max="1541" width="19" style="5" customWidth="1"/>
    <col min="1542" max="1542" width="13.5703125" style="5" customWidth="1"/>
    <col min="1543" max="1543" width="12" style="5" customWidth="1"/>
    <col min="1544" max="1792" width="9.140625" style="5"/>
    <col min="1793" max="1793" width="59.85546875" style="5" customWidth="1"/>
    <col min="1794" max="1794" width="12.140625" style="5" customWidth="1"/>
    <col min="1795" max="1795" width="15.85546875" style="5" customWidth="1"/>
    <col min="1796" max="1796" width="17.7109375" style="5" customWidth="1"/>
    <col min="1797" max="1797" width="19" style="5" customWidth="1"/>
    <col min="1798" max="1798" width="13.5703125" style="5" customWidth="1"/>
    <col min="1799" max="1799" width="12" style="5" customWidth="1"/>
    <col min="1800" max="2048" width="9.140625" style="5"/>
    <col min="2049" max="2049" width="59.85546875" style="5" customWidth="1"/>
    <col min="2050" max="2050" width="12.140625" style="5" customWidth="1"/>
    <col min="2051" max="2051" width="15.85546875" style="5" customWidth="1"/>
    <col min="2052" max="2052" width="17.7109375" style="5" customWidth="1"/>
    <col min="2053" max="2053" width="19" style="5" customWidth="1"/>
    <col min="2054" max="2054" width="13.5703125" style="5" customWidth="1"/>
    <col min="2055" max="2055" width="12" style="5" customWidth="1"/>
    <col min="2056" max="2304" width="9.140625" style="5"/>
    <col min="2305" max="2305" width="59.85546875" style="5" customWidth="1"/>
    <col min="2306" max="2306" width="12.140625" style="5" customWidth="1"/>
    <col min="2307" max="2307" width="15.85546875" style="5" customWidth="1"/>
    <col min="2308" max="2308" width="17.7109375" style="5" customWidth="1"/>
    <col min="2309" max="2309" width="19" style="5" customWidth="1"/>
    <col min="2310" max="2310" width="13.5703125" style="5" customWidth="1"/>
    <col min="2311" max="2311" width="12" style="5" customWidth="1"/>
    <col min="2312" max="2560" width="9.140625" style="5"/>
    <col min="2561" max="2561" width="59.85546875" style="5" customWidth="1"/>
    <col min="2562" max="2562" width="12.140625" style="5" customWidth="1"/>
    <col min="2563" max="2563" width="15.85546875" style="5" customWidth="1"/>
    <col min="2564" max="2564" width="17.7109375" style="5" customWidth="1"/>
    <col min="2565" max="2565" width="19" style="5" customWidth="1"/>
    <col min="2566" max="2566" width="13.5703125" style="5" customWidth="1"/>
    <col min="2567" max="2567" width="12" style="5" customWidth="1"/>
    <col min="2568" max="2816" width="9.140625" style="5"/>
    <col min="2817" max="2817" width="59.85546875" style="5" customWidth="1"/>
    <col min="2818" max="2818" width="12.140625" style="5" customWidth="1"/>
    <col min="2819" max="2819" width="15.85546875" style="5" customWidth="1"/>
    <col min="2820" max="2820" width="17.7109375" style="5" customWidth="1"/>
    <col min="2821" max="2821" width="19" style="5" customWidth="1"/>
    <col min="2822" max="2822" width="13.5703125" style="5" customWidth="1"/>
    <col min="2823" max="2823" width="12" style="5" customWidth="1"/>
    <col min="2824" max="3072" width="9.140625" style="5"/>
    <col min="3073" max="3073" width="59.85546875" style="5" customWidth="1"/>
    <col min="3074" max="3074" width="12.140625" style="5" customWidth="1"/>
    <col min="3075" max="3075" width="15.85546875" style="5" customWidth="1"/>
    <col min="3076" max="3076" width="17.7109375" style="5" customWidth="1"/>
    <col min="3077" max="3077" width="19" style="5" customWidth="1"/>
    <col min="3078" max="3078" width="13.5703125" style="5" customWidth="1"/>
    <col min="3079" max="3079" width="12" style="5" customWidth="1"/>
    <col min="3080" max="3328" width="9.140625" style="5"/>
    <col min="3329" max="3329" width="59.85546875" style="5" customWidth="1"/>
    <col min="3330" max="3330" width="12.140625" style="5" customWidth="1"/>
    <col min="3331" max="3331" width="15.85546875" style="5" customWidth="1"/>
    <col min="3332" max="3332" width="17.7109375" style="5" customWidth="1"/>
    <col min="3333" max="3333" width="19" style="5" customWidth="1"/>
    <col min="3334" max="3334" width="13.5703125" style="5" customWidth="1"/>
    <col min="3335" max="3335" width="12" style="5" customWidth="1"/>
    <col min="3336" max="3584" width="9.140625" style="5"/>
    <col min="3585" max="3585" width="59.85546875" style="5" customWidth="1"/>
    <col min="3586" max="3586" width="12.140625" style="5" customWidth="1"/>
    <col min="3587" max="3587" width="15.85546875" style="5" customWidth="1"/>
    <col min="3588" max="3588" width="17.7109375" style="5" customWidth="1"/>
    <col min="3589" max="3589" width="19" style="5" customWidth="1"/>
    <col min="3590" max="3590" width="13.5703125" style="5" customWidth="1"/>
    <col min="3591" max="3591" width="12" style="5" customWidth="1"/>
    <col min="3592" max="3840" width="9.140625" style="5"/>
    <col min="3841" max="3841" width="59.85546875" style="5" customWidth="1"/>
    <col min="3842" max="3842" width="12.140625" style="5" customWidth="1"/>
    <col min="3843" max="3843" width="15.85546875" style="5" customWidth="1"/>
    <col min="3844" max="3844" width="17.7109375" style="5" customWidth="1"/>
    <col min="3845" max="3845" width="19" style="5" customWidth="1"/>
    <col min="3846" max="3846" width="13.5703125" style="5" customWidth="1"/>
    <col min="3847" max="3847" width="12" style="5" customWidth="1"/>
    <col min="3848" max="4096" width="9.140625" style="5"/>
    <col min="4097" max="4097" width="59.85546875" style="5" customWidth="1"/>
    <col min="4098" max="4098" width="12.140625" style="5" customWidth="1"/>
    <col min="4099" max="4099" width="15.85546875" style="5" customWidth="1"/>
    <col min="4100" max="4100" width="17.7109375" style="5" customWidth="1"/>
    <col min="4101" max="4101" width="19" style="5" customWidth="1"/>
    <col min="4102" max="4102" width="13.5703125" style="5" customWidth="1"/>
    <col min="4103" max="4103" width="12" style="5" customWidth="1"/>
    <col min="4104" max="4352" width="9.140625" style="5"/>
    <col min="4353" max="4353" width="59.85546875" style="5" customWidth="1"/>
    <col min="4354" max="4354" width="12.140625" style="5" customWidth="1"/>
    <col min="4355" max="4355" width="15.85546875" style="5" customWidth="1"/>
    <col min="4356" max="4356" width="17.7109375" style="5" customWidth="1"/>
    <col min="4357" max="4357" width="19" style="5" customWidth="1"/>
    <col min="4358" max="4358" width="13.5703125" style="5" customWidth="1"/>
    <col min="4359" max="4359" width="12" style="5" customWidth="1"/>
    <col min="4360" max="4608" width="9.140625" style="5"/>
    <col min="4609" max="4609" width="59.85546875" style="5" customWidth="1"/>
    <col min="4610" max="4610" width="12.140625" style="5" customWidth="1"/>
    <col min="4611" max="4611" width="15.85546875" style="5" customWidth="1"/>
    <col min="4612" max="4612" width="17.7109375" style="5" customWidth="1"/>
    <col min="4613" max="4613" width="19" style="5" customWidth="1"/>
    <col min="4614" max="4614" width="13.5703125" style="5" customWidth="1"/>
    <col min="4615" max="4615" width="12" style="5" customWidth="1"/>
    <col min="4616" max="4864" width="9.140625" style="5"/>
    <col min="4865" max="4865" width="59.85546875" style="5" customWidth="1"/>
    <col min="4866" max="4866" width="12.140625" style="5" customWidth="1"/>
    <col min="4867" max="4867" width="15.85546875" style="5" customWidth="1"/>
    <col min="4868" max="4868" width="17.7109375" style="5" customWidth="1"/>
    <col min="4869" max="4869" width="19" style="5" customWidth="1"/>
    <col min="4870" max="4870" width="13.5703125" style="5" customWidth="1"/>
    <col min="4871" max="4871" width="12" style="5" customWidth="1"/>
    <col min="4872" max="5120" width="9.140625" style="5"/>
    <col min="5121" max="5121" width="59.85546875" style="5" customWidth="1"/>
    <col min="5122" max="5122" width="12.140625" style="5" customWidth="1"/>
    <col min="5123" max="5123" width="15.85546875" style="5" customWidth="1"/>
    <col min="5124" max="5124" width="17.7109375" style="5" customWidth="1"/>
    <col min="5125" max="5125" width="19" style="5" customWidth="1"/>
    <col min="5126" max="5126" width="13.5703125" style="5" customWidth="1"/>
    <col min="5127" max="5127" width="12" style="5" customWidth="1"/>
    <col min="5128" max="5376" width="9.140625" style="5"/>
    <col min="5377" max="5377" width="59.85546875" style="5" customWidth="1"/>
    <col min="5378" max="5378" width="12.140625" style="5" customWidth="1"/>
    <col min="5379" max="5379" width="15.85546875" style="5" customWidth="1"/>
    <col min="5380" max="5380" width="17.7109375" style="5" customWidth="1"/>
    <col min="5381" max="5381" width="19" style="5" customWidth="1"/>
    <col min="5382" max="5382" width="13.5703125" style="5" customWidth="1"/>
    <col min="5383" max="5383" width="12" style="5" customWidth="1"/>
    <col min="5384" max="5632" width="9.140625" style="5"/>
    <col min="5633" max="5633" width="59.85546875" style="5" customWidth="1"/>
    <col min="5634" max="5634" width="12.140625" style="5" customWidth="1"/>
    <col min="5635" max="5635" width="15.85546875" style="5" customWidth="1"/>
    <col min="5636" max="5636" width="17.7109375" style="5" customWidth="1"/>
    <col min="5637" max="5637" width="19" style="5" customWidth="1"/>
    <col min="5638" max="5638" width="13.5703125" style="5" customWidth="1"/>
    <col min="5639" max="5639" width="12" style="5" customWidth="1"/>
    <col min="5640" max="5888" width="9.140625" style="5"/>
    <col min="5889" max="5889" width="59.85546875" style="5" customWidth="1"/>
    <col min="5890" max="5890" width="12.140625" style="5" customWidth="1"/>
    <col min="5891" max="5891" width="15.85546875" style="5" customWidth="1"/>
    <col min="5892" max="5892" width="17.7109375" style="5" customWidth="1"/>
    <col min="5893" max="5893" width="19" style="5" customWidth="1"/>
    <col min="5894" max="5894" width="13.5703125" style="5" customWidth="1"/>
    <col min="5895" max="5895" width="12" style="5" customWidth="1"/>
    <col min="5896" max="6144" width="9.140625" style="5"/>
    <col min="6145" max="6145" width="59.85546875" style="5" customWidth="1"/>
    <col min="6146" max="6146" width="12.140625" style="5" customWidth="1"/>
    <col min="6147" max="6147" width="15.85546875" style="5" customWidth="1"/>
    <col min="6148" max="6148" width="17.7109375" style="5" customWidth="1"/>
    <col min="6149" max="6149" width="19" style="5" customWidth="1"/>
    <col min="6150" max="6150" width="13.5703125" style="5" customWidth="1"/>
    <col min="6151" max="6151" width="12" style="5" customWidth="1"/>
    <col min="6152" max="6400" width="9.140625" style="5"/>
    <col min="6401" max="6401" width="59.85546875" style="5" customWidth="1"/>
    <col min="6402" max="6402" width="12.140625" style="5" customWidth="1"/>
    <col min="6403" max="6403" width="15.85546875" style="5" customWidth="1"/>
    <col min="6404" max="6404" width="17.7109375" style="5" customWidth="1"/>
    <col min="6405" max="6405" width="19" style="5" customWidth="1"/>
    <col min="6406" max="6406" width="13.5703125" style="5" customWidth="1"/>
    <col min="6407" max="6407" width="12" style="5" customWidth="1"/>
    <col min="6408" max="6656" width="9.140625" style="5"/>
    <col min="6657" max="6657" width="59.85546875" style="5" customWidth="1"/>
    <col min="6658" max="6658" width="12.140625" style="5" customWidth="1"/>
    <col min="6659" max="6659" width="15.85546875" style="5" customWidth="1"/>
    <col min="6660" max="6660" width="17.7109375" style="5" customWidth="1"/>
    <col min="6661" max="6661" width="19" style="5" customWidth="1"/>
    <col min="6662" max="6662" width="13.5703125" style="5" customWidth="1"/>
    <col min="6663" max="6663" width="12" style="5" customWidth="1"/>
    <col min="6664" max="6912" width="9.140625" style="5"/>
    <col min="6913" max="6913" width="59.85546875" style="5" customWidth="1"/>
    <col min="6914" max="6914" width="12.140625" style="5" customWidth="1"/>
    <col min="6915" max="6915" width="15.85546875" style="5" customWidth="1"/>
    <col min="6916" max="6916" width="17.7109375" style="5" customWidth="1"/>
    <col min="6917" max="6917" width="19" style="5" customWidth="1"/>
    <col min="6918" max="6918" width="13.5703125" style="5" customWidth="1"/>
    <col min="6919" max="6919" width="12" style="5" customWidth="1"/>
    <col min="6920" max="7168" width="9.140625" style="5"/>
    <col min="7169" max="7169" width="59.85546875" style="5" customWidth="1"/>
    <col min="7170" max="7170" width="12.140625" style="5" customWidth="1"/>
    <col min="7171" max="7171" width="15.85546875" style="5" customWidth="1"/>
    <col min="7172" max="7172" width="17.7109375" style="5" customWidth="1"/>
    <col min="7173" max="7173" width="19" style="5" customWidth="1"/>
    <col min="7174" max="7174" width="13.5703125" style="5" customWidth="1"/>
    <col min="7175" max="7175" width="12" style="5" customWidth="1"/>
    <col min="7176" max="7424" width="9.140625" style="5"/>
    <col min="7425" max="7425" width="59.85546875" style="5" customWidth="1"/>
    <col min="7426" max="7426" width="12.140625" style="5" customWidth="1"/>
    <col min="7427" max="7427" width="15.85546875" style="5" customWidth="1"/>
    <col min="7428" max="7428" width="17.7109375" style="5" customWidth="1"/>
    <col min="7429" max="7429" width="19" style="5" customWidth="1"/>
    <col min="7430" max="7430" width="13.5703125" style="5" customWidth="1"/>
    <col min="7431" max="7431" width="12" style="5" customWidth="1"/>
    <col min="7432" max="7680" width="9.140625" style="5"/>
    <col min="7681" max="7681" width="59.85546875" style="5" customWidth="1"/>
    <col min="7682" max="7682" width="12.140625" style="5" customWidth="1"/>
    <col min="7683" max="7683" width="15.85546875" style="5" customWidth="1"/>
    <col min="7684" max="7684" width="17.7109375" style="5" customWidth="1"/>
    <col min="7685" max="7685" width="19" style="5" customWidth="1"/>
    <col min="7686" max="7686" width="13.5703125" style="5" customWidth="1"/>
    <col min="7687" max="7687" width="12" style="5" customWidth="1"/>
    <col min="7688" max="7936" width="9.140625" style="5"/>
    <col min="7937" max="7937" width="59.85546875" style="5" customWidth="1"/>
    <col min="7938" max="7938" width="12.140625" style="5" customWidth="1"/>
    <col min="7939" max="7939" width="15.85546875" style="5" customWidth="1"/>
    <col min="7940" max="7940" width="17.7109375" style="5" customWidth="1"/>
    <col min="7941" max="7941" width="19" style="5" customWidth="1"/>
    <col min="7942" max="7942" width="13.5703125" style="5" customWidth="1"/>
    <col min="7943" max="7943" width="12" style="5" customWidth="1"/>
    <col min="7944" max="8192" width="9.140625" style="5"/>
    <col min="8193" max="8193" width="59.85546875" style="5" customWidth="1"/>
    <col min="8194" max="8194" width="12.140625" style="5" customWidth="1"/>
    <col min="8195" max="8195" width="15.85546875" style="5" customWidth="1"/>
    <col min="8196" max="8196" width="17.7109375" style="5" customWidth="1"/>
    <col min="8197" max="8197" width="19" style="5" customWidth="1"/>
    <col min="8198" max="8198" width="13.5703125" style="5" customWidth="1"/>
    <col min="8199" max="8199" width="12" style="5" customWidth="1"/>
    <col min="8200" max="8448" width="9.140625" style="5"/>
    <col min="8449" max="8449" width="59.85546875" style="5" customWidth="1"/>
    <col min="8450" max="8450" width="12.140625" style="5" customWidth="1"/>
    <col min="8451" max="8451" width="15.85546875" style="5" customWidth="1"/>
    <col min="8452" max="8452" width="17.7109375" style="5" customWidth="1"/>
    <col min="8453" max="8453" width="19" style="5" customWidth="1"/>
    <col min="8454" max="8454" width="13.5703125" style="5" customWidth="1"/>
    <col min="8455" max="8455" width="12" style="5" customWidth="1"/>
    <col min="8456" max="8704" width="9.140625" style="5"/>
    <col min="8705" max="8705" width="59.85546875" style="5" customWidth="1"/>
    <col min="8706" max="8706" width="12.140625" style="5" customWidth="1"/>
    <col min="8707" max="8707" width="15.85546875" style="5" customWidth="1"/>
    <col min="8708" max="8708" width="17.7109375" style="5" customWidth="1"/>
    <col min="8709" max="8709" width="19" style="5" customWidth="1"/>
    <col min="8710" max="8710" width="13.5703125" style="5" customWidth="1"/>
    <col min="8711" max="8711" width="12" style="5" customWidth="1"/>
    <col min="8712" max="8960" width="9.140625" style="5"/>
    <col min="8961" max="8961" width="59.85546875" style="5" customWidth="1"/>
    <col min="8962" max="8962" width="12.140625" style="5" customWidth="1"/>
    <col min="8963" max="8963" width="15.85546875" style="5" customWidth="1"/>
    <col min="8964" max="8964" width="17.7109375" style="5" customWidth="1"/>
    <col min="8965" max="8965" width="19" style="5" customWidth="1"/>
    <col min="8966" max="8966" width="13.5703125" style="5" customWidth="1"/>
    <col min="8967" max="8967" width="12" style="5" customWidth="1"/>
    <col min="8968" max="9216" width="9.140625" style="5"/>
    <col min="9217" max="9217" width="59.85546875" style="5" customWidth="1"/>
    <col min="9218" max="9218" width="12.140625" style="5" customWidth="1"/>
    <col min="9219" max="9219" width="15.85546875" style="5" customWidth="1"/>
    <col min="9220" max="9220" width="17.7109375" style="5" customWidth="1"/>
    <col min="9221" max="9221" width="19" style="5" customWidth="1"/>
    <col min="9222" max="9222" width="13.5703125" style="5" customWidth="1"/>
    <col min="9223" max="9223" width="12" style="5" customWidth="1"/>
    <col min="9224" max="9472" width="9.140625" style="5"/>
    <col min="9473" max="9473" width="59.85546875" style="5" customWidth="1"/>
    <col min="9474" max="9474" width="12.140625" style="5" customWidth="1"/>
    <col min="9475" max="9475" width="15.85546875" style="5" customWidth="1"/>
    <col min="9476" max="9476" width="17.7109375" style="5" customWidth="1"/>
    <col min="9477" max="9477" width="19" style="5" customWidth="1"/>
    <col min="9478" max="9478" width="13.5703125" style="5" customWidth="1"/>
    <col min="9479" max="9479" width="12" style="5" customWidth="1"/>
    <col min="9480" max="9728" width="9.140625" style="5"/>
    <col min="9729" max="9729" width="59.85546875" style="5" customWidth="1"/>
    <col min="9730" max="9730" width="12.140625" style="5" customWidth="1"/>
    <col min="9731" max="9731" width="15.85546875" style="5" customWidth="1"/>
    <col min="9732" max="9732" width="17.7109375" style="5" customWidth="1"/>
    <col min="9733" max="9733" width="19" style="5" customWidth="1"/>
    <col min="9734" max="9734" width="13.5703125" style="5" customWidth="1"/>
    <col min="9735" max="9735" width="12" style="5" customWidth="1"/>
    <col min="9736" max="9984" width="9.140625" style="5"/>
    <col min="9985" max="9985" width="59.85546875" style="5" customWidth="1"/>
    <col min="9986" max="9986" width="12.140625" style="5" customWidth="1"/>
    <col min="9987" max="9987" width="15.85546875" style="5" customWidth="1"/>
    <col min="9988" max="9988" width="17.7109375" style="5" customWidth="1"/>
    <col min="9989" max="9989" width="19" style="5" customWidth="1"/>
    <col min="9990" max="9990" width="13.5703125" style="5" customWidth="1"/>
    <col min="9991" max="9991" width="12" style="5" customWidth="1"/>
    <col min="9992" max="10240" width="9.140625" style="5"/>
    <col min="10241" max="10241" width="59.85546875" style="5" customWidth="1"/>
    <col min="10242" max="10242" width="12.140625" style="5" customWidth="1"/>
    <col min="10243" max="10243" width="15.85546875" style="5" customWidth="1"/>
    <col min="10244" max="10244" width="17.7109375" style="5" customWidth="1"/>
    <col min="10245" max="10245" width="19" style="5" customWidth="1"/>
    <col min="10246" max="10246" width="13.5703125" style="5" customWidth="1"/>
    <col min="10247" max="10247" width="12" style="5" customWidth="1"/>
    <col min="10248" max="10496" width="9.140625" style="5"/>
    <col min="10497" max="10497" width="59.85546875" style="5" customWidth="1"/>
    <col min="10498" max="10498" width="12.140625" style="5" customWidth="1"/>
    <col min="10499" max="10499" width="15.85546875" style="5" customWidth="1"/>
    <col min="10500" max="10500" width="17.7109375" style="5" customWidth="1"/>
    <col min="10501" max="10501" width="19" style="5" customWidth="1"/>
    <col min="10502" max="10502" width="13.5703125" style="5" customWidth="1"/>
    <col min="10503" max="10503" width="12" style="5" customWidth="1"/>
    <col min="10504" max="10752" width="9.140625" style="5"/>
    <col min="10753" max="10753" width="59.85546875" style="5" customWidth="1"/>
    <col min="10754" max="10754" width="12.140625" style="5" customWidth="1"/>
    <col min="10755" max="10755" width="15.85546875" style="5" customWidth="1"/>
    <col min="10756" max="10756" width="17.7109375" style="5" customWidth="1"/>
    <col min="10757" max="10757" width="19" style="5" customWidth="1"/>
    <col min="10758" max="10758" width="13.5703125" style="5" customWidth="1"/>
    <col min="10759" max="10759" width="12" style="5" customWidth="1"/>
    <col min="10760" max="11008" width="9.140625" style="5"/>
    <col min="11009" max="11009" width="59.85546875" style="5" customWidth="1"/>
    <col min="11010" max="11010" width="12.140625" style="5" customWidth="1"/>
    <col min="11011" max="11011" width="15.85546875" style="5" customWidth="1"/>
    <col min="11012" max="11012" width="17.7109375" style="5" customWidth="1"/>
    <col min="11013" max="11013" width="19" style="5" customWidth="1"/>
    <col min="11014" max="11014" width="13.5703125" style="5" customWidth="1"/>
    <col min="11015" max="11015" width="12" style="5" customWidth="1"/>
    <col min="11016" max="11264" width="9.140625" style="5"/>
    <col min="11265" max="11265" width="59.85546875" style="5" customWidth="1"/>
    <col min="11266" max="11266" width="12.140625" style="5" customWidth="1"/>
    <col min="11267" max="11267" width="15.85546875" style="5" customWidth="1"/>
    <col min="11268" max="11268" width="17.7109375" style="5" customWidth="1"/>
    <col min="11269" max="11269" width="19" style="5" customWidth="1"/>
    <col min="11270" max="11270" width="13.5703125" style="5" customWidth="1"/>
    <col min="11271" max="11271" width="12" style="5" customWidth="1"/>
    <col min="11272" max="11520" width="9.140625" style="5"/>
    <col min="11521" max="11521" width="59.85546875" style="5" customWidth="1"/>
    <col min="11522" max="11522" width="12.140625" style="5" customWidth="1"/>
    <col min="11523" max="11523" width="15.85546875" style="5" customWidth="1"/>
    <col min="11524" max="11524" width="17.7109375" style="5" customWidth="1"/>
    <col min="11525" max="11525" width="19" style="5" customWidth="1"/>
    <col min="11526" max="11526" width="13.5703125" style="5" customWidth="1"/>
    <col min="11527" max="11527" width="12" style="5" customWidth="1"/>
    <col min="11528" max="11776" width="9.140625" style="5"/>
    <col min="11777" max="11777" width="59.85546875" style="5" customWidth="1"/>
    <col min="11778" max="11778" width="12.140625" style="5" customWidth="1"/>
    <col min="11779" max="11779" width="15.85546875" style="5" customWidth="1"/>
    <col min="11780" max="11780" width="17.7109375" style="5" customWidth="1"/>
    <col min="11781" max="11781" width="19" style="5" customWidth="1"/>
    <col min="11782" max="11782" width="13.5703125" style="5" customWidth="1"/>
    <col min="11783" max="11783" width="12" style="5" customWidth="1"/>
    <col min="11784" max="12032" width="9.140625" style="5"/>
    <col min="12033" max="12033" width="59.85546875" style="5" customWidth="1"/>
    <col min="12034" max="12034" width="12.140625" style="5" customWidth="1"/>
    <col min="12035" max="12035" width="15.85546875" style="5" customWidth="1"/>
    <col min="12036" max="12036" width="17.7109375" style="5" customWidth="1"/>
    <col min="12037" max="12037" width="19" style="5" customWidth="1"/>
    <col min="12038" max="12038" width="13.5703125" style="5" customWidth="1"/>
    <col min="12039" max="12039" width="12" style="5" customWidth="1"/>
    <col min="12040" max="12288" width="9.140625" style="5"/>
    <col min="12289" max="12289" width="59.85546875" style="5" customWidth="1"/>
    <col min="12290" max="12290" width="12.140625" style="5" customWidth="1"/>
    <col min="12291" max="12291" width="15.85546875" style="5" customWidth="1"/>
    <col min="12292" max="12292" width="17.7109375" style="5" customWidth="1"/>
    <col min="12293" max="12293" width="19" style="5" customWidth="1"/>
    <col min="12294" max="12294" width="13.5703125" style="5" customWidth="1"/>
    <col min="12295" max="12295" width="12" style="5" customWidth="1"/>
    <col min="12296" max="12544" width="9.140625" style="5"/>
    <col min="12545" max="12545" width="59.85546875" style="5" customWidth="1"/>
    <col min="12546" max="12546" width="12.140625" style="5" customWidth="1"/>
    <col min="12547" max="12547" width="15.85546875" style="5" customWidth="1"/>
    <col min="12548" max="12548" width="17.7109375" style="5" customWidth="1"/>
    <col min="12549" max="12549" width="19" style="5" customWidth="1"/>
    <col min="12550" max="12550" width="13.5703125" style="5" customWidth="1"/>
    <col min="12551" max="12551" width="12" style="5" customWidth="1"/>
    <col min="12552" max="12800" width="9.140625" style="5"/>
    <col min="12801" max="12801" width="59.85546875" style="5" customWidth="1"/>
    <col min="12802" max="12802" width="12.140625" style="5" customWidth="1"/>
    <col min="12803" max="12803" width="15.85546875" style="5" customWidth="1"/>
    <col min="12804" max="12804" width="17.7109375" style="5" customWidth="1"/>
    <col min="12805" max="12805" width="19" style="5" customWidth="1"/>
    <col min="12806" max="12806" width="13.5703125" style="5" customWidth="1"/>
    <col min="12807" max="12807" width="12" style="5" customWidth="1"/>
    <col min="12808" max="13056" width="9.140625" style="5"/>
    <col min="13057" max="13057" width="59.85546875" style="5" customWidth="1"/>
    <col min="13058" max="13058" width="12.140625" style="5" customWidth="1"/>
    <col min="13059" max="13059" width="15.85546875" style="5" customWidth="1"/>
    <col min="13060" max="13060" width="17.7109375" style="5" customWidth="1"/>
    <col min="13061" max="13061" width="19" style="5" customWidth="1"/>
    <col min="13062" max="13062" width="13.5703125" style="5" customWidth="1"/>
    <col min="13063" max="13063" width="12" style="5" customWidth="1"/>
    <col min="13064" max="13312" width="9.140625" style="5"/>
    <col min="13313" max="13313" width="59.85546875" style="5" customWidth="1"/>
    <col min="13314" max="13314" width="12.140625" style="5" customWidth="1"/>
    <col min="13315" max="13315" width="15.85546875" style="5" customWidth="1"/>
    <col min="13316" max="13316" width="17.7109375" style="5" customWidth="1"/>
    <col min="13317" max="13317" width="19" style="5" customWidth="1"/>
    <col min="13318" max="13318" width="13.5703125" style="5" customWidth="1"/>
    <col min="13319" max="13319" width="12" style="5" customWidth="1"/>
    <col min="13320" max="13568" width="9.140625" style="5"/>
    <col min="13569" max="13569" width="59.85546875" style="5" customWidth="1"/>
    <col min="13570" max="13570" width="12.140625" style="5" customWidth="1"/>
    <col min="13571" max="13571" width="15.85546875" style="5" customWidth="1"/>
    <col min="13572" max="13572" width="17.7109375" style="5" customWidth="1"/>
    <col min="13573" max="13573" width="19" style="5" customWidth="1"/>
    <col min="13574" max="13574" width="13.5703125" style="5" customWidth="1"/>
    <col min="13575" max="13575" width="12" style="5" customWidth="1"/>
    <col min="13576" max="13824" width="9.140625" style="5"/>
    <col min="13825" max="13825" width="59.85546875" style="5" customWidth="1"/>
    <col min="13826" max="13826" width="12.140625" style="5" customWidth="1"/>
    <col min="13827" max="13827" width="15.85546875" style="5" customWidth="1"/>
    <col min="13828" max="13828" width="17.7109375" style="5" customWidth="1"/>
    <col min="13829" max="13829" width="19" style="5" customWidth="1"/>
    <col min="13830" max="13830" width="13.5703125" style="5" customWidth="1"/>
    <col min="13831" max="13831" width="12" style="5" customWidth="1"/>
    <col min="13832" max="14080" width="9.140625" style="5"/>
    <col min="14081" max="14081" width="59.85546875" style="5" customWidth="1"/>
    <col min="14082" max="14082" width="12.140625" style="5" customWidth="1"/>
    <col min="14083" max="14083" width="15.85546875" style="5" customWidth="1"/>
    <col min="14084" max="14084" width="17.7109375" style="5" customWidth="1"/>
    <col min="14085" max="14085" width="19" style="5" customWidth="1"/>
    <col min="14086" max="14086" width="13.5703125" style="5" customWidth="1"/>
    <col min="14087" max="14087" width="12" style="5" customWidth="1"/>
    <col min="14088" max="14336" width="9.140625" style="5"/>
    <col min="14337" max="14337" width="59.85546875" style="5" customWidth="1"/>
    <col min="14338" max="14338" width="12.140625" style="5" customWidth="1"/>
    <col min="14339" max="14339" width="15.85546875" style="5" customWidth="1"/>
    <col min="14340" max="14340" width="17.7109375" style="5" customWidth="1"/>
    <col min="14341" max="14341" width="19" style="5" customWidth="1"/>
    <col min="14342" max="14342" width="13.5703125" style="5" customWidth="1"/>
    <col min="14343" max="14343" width="12" style="5" customWidth="1"/>
    <col min="14344" max="14592" width="9.140625" style="5"/>
    <col min="14593" max="14593" width="59.85546875" style="5" customWidth="1"/>
    <col min="14594" max="14594" width="12.140625" style="5" customWidth="1"/>
    <col min="14595" max="14595" width="15.85546875" style="5" customWidth="1"/>
    <col min="14596" max="14596" width="17.7109375" style="5" customWidth="1"/>
    <col min="14597" max="14597" width="19" style="5" customWidth="1"/>
    <col min="14598" max="14598" width="13.5703125" style="5" customWidth="1"/>
    <col min="14599" max="14599" width="12" style="5" customWidth="1"/>
    <col min="14600" max="14848" width="9.140625" style="5"/>
    <col min="14849" max="14849" width="59.85546875" style="5" customWidth="1"/>
    <col min="14850" max="14850" width="12.140625" style="5" customWidth="1"/>
    <col min="14851" max="14851" width="15.85546875" style="5" customWidth="1"/>
    <col min="14852" max="14852" width="17.7109375" style="5" customWidth="1"/>
    <col min="14853" max="14853" width="19" style="5" customWidth="1"/>
    <col min="14854" max="14854" width="13.5703125" style="5" customWidth="1"/>
    <col min="14855" max="14855" width="12" style="5" customWidth="1"/>
    <col min="14856" max="15104" width="9.140625" style="5"/>
    <col min="15105" max="15105" width="59.85546875" style="5" customWidth="1"/>
    <col min="15106" max="15106" width="12.140625" style="5" customWidth="1"/>
    <col min="15107" max="15107" width="15.85546875" style="5" customWidth="1"/>
    <col min="15108" max="15108" width="17.7109375" style="5" customWidth="1"/>
    <col min="15109" max="15109" width="19" style="5" customWidth="1"/>
    <col min="15110" max="15110" width="13.5703125" style="5" customWidth="1"/>
    <col min="15111" max="15111" width="12" style="5" customWidth="1"/>
    <col min="15112" max="15360" width="9.140625" style="5"/>
    <col min="15361" max="15361" width="59.85546875" style="5" customWidth="1"/>
    <col min="15362" max="15362" width="12.140625" style="5" customWidth="1"/>
    <col min="15363" max="15363" width="15.85546875" style="5" customWidth="1"/>
    <col min="15364" max="15364" width="17.7109375" style="5" customWidth="1"/>
    <col min="15365" max="15365" width="19" style="5" customWidth="1"/>
    <col min="15366" max="15366" width="13.5703125" style="5" customWidth="1"/>
    <col min="15367" max="15367" width="12" style="5" customWidth="1"/>
    <col min="15368" max="15616" width="9.140625" style="5"/>
    <col min="15617" max="15617" width="59.85546875" style="5" customWidth="1"/>
    <col min="15618" max="15618" width="12.140625" style="5" customWidth="1"/>
    <col min="15619" max="15619" width="15.85546875" style="5" customWidth="1"/>
    <col min="15620" max="15620" width="17.7109375" style="5" customWidth="1"/>
    <col min="15621" max="15621" width="19" style="5" customWidth="1"/>
    <col min="15622" max="15622" width="13.5703125" style="5" customWidth="1"/>
    <col min="15623" max="15623" width="12" style="5" customWidth="1"/>
    <col min="15624" max="15872" width="9.140625" style="5"/>
    <col min="15873" max="15873" width="59.85546875" style="5" customWidth="1"/>
    <col min="15874" max="15874" width="12.140625" style="5" customWidth="1"/>
    <col min="15875" max="15875" width="15.85546875" style="5" customWidth="1"/>
    <col min="15876" max="15876" width="17.7109375" style="5" customWidth="1"/>
    <col min="15877" max="15877" width="19" style="5" customWidth="1"/>
    <col min="15878" max="15878" width="13.5703125" style="5" customWidth="1"/>
    <col min="15879" max="15879" width="12" style="5" customWidth="1"/>
    <col min="15880" max="16128" width="9.140625" style="5"/>
    <col min="16129" max="16129" width="59.85546875" style="5" customWidth="1"/>
    <col min="16130" max="16130" width="12.140625" style="5" customWidth="1"/>
    <col min="16131" max="16131" width="15.85546875" style="5" customWidth="1"/>
    <col min="16132" max="16132" width="17.7109375" style="5" customWidth="1"/>
    <col min="16133" max="16133" width="19" style="5" customWidth="1"/>
    <col min="16134" max="16134" width="13.5703125" style="5" customWidth="1"/>
    <col min="16135" max="16135" width="12" style="5" customWidth="1"/>
    <col min="16136" max="16384" width="9.140625" style="5"/>
  </cols>
  <sheetData>
    <row r="1" spans="1:12" ht="43.5" customHeight="1" x14ac:dyDescent="0.2">
      <c r="C1" s="114" t="s">
        <v>325</v>
      </c>
      <c r="D1" s="115"/>
    </row>
    <row r="2" spans="1:12" s="6" customFormat="1" x14ac:dyDescent="0.2">
      <c r="A2" s="116" t="s">
        <v>15</v>
      </c>
      <c r="B2" s="116"/>
      <c r="C2" s="116"/>
      <c r="D2" s="116"/>
    </row>
    <row r="3" spans="1:12" s="6" customFormat="1" x14ac:dyDescent="0.2">
      <c r="A3" s="116" t="s">
        <v>14</v>
      </c>
      <c r="B3" s="116"/>
      <c r="C3" s="116"/>
      <c r="D3" s="116"/>
    </row>
    <row r="4" spans="1:12" s="6" customFormat="1" x14ac:dyDescent="0.2">
      <c r="A4" s="116" t="s">
        <v>329</v>
      </c>
      <c r="B4" s="116"/>
      <c r="C4" s="116"/>
      <c r="D4" s="116"/>
    </row>
    <row r="5" spans="1:12" s="7" customFormat="1" x14ac:dyDescent="0.2">
      <c r="D5" s="8" t="s">
        <v>16</v>
      </c>
    </row>
    <row r="6" spans="1:12" ht="24" x14ac:dyDescent="0.2">
      <c r="A6" s="9" t="s">
        <v>17</v>
      </c>
      <c r="B6" s="9" t="s">
        <v>18</v>
      </c>
      <c r="C6" s="9" t="s">
        <v>19</v>
      </c>
      <c r="D6" s="9" t="s">
        <v>20</v>
      </c>
    </row>
    <row r="7" spans="1:12" x14ac:dyDescent="0.2">
      <c r="A7" s="10">
        <v>1</v>
      </c>
      <c r="B7" s="10">
        <v>2</v>
      </c>
      <c r="C7" s="10">
        <v>3</v>
      </c>
      <c r="D7" s="10">
        <v>4</v>
      </c>
    </row>
    <row r="8" spans="1:12" x14ac:dyDescent="0.2">
      <c r="A8" s="19" t="s">
        <v>96</v>
      </c>
      <c r="B8" s="20" t="s">
        <v>77</v>
      </c>
      <c r="C8" s="21" t="s">
        <v>77</v>
      </c>
      <c r="D8" s="22" t="s">
        <v>77</v>
      </c>
    </row>
    <row r="9" spans="1:12" x14ac:dyDescent="0.2">
      <c r="A9" s="23" t="s">
        <v>21</v>
      </c>
      <c r="B9" s="20" t="s">
        <v>97</v>
      </c>
      <c r="C9" s="32">
        <v>140514</v>
      </c>
      <c r="D9" s="32">
        <f>D11+D12</f>
        <v>164027</v>
      </c>
    </row>
    <row r="10" spans="1:12" x14ac:dyDescent="0.2">
      <c r="A10" s="23" t="s">
        <v>59</v>
      </c>
      <c r="B10" s="20" t="s">
        <v>77</v>
      </c>
      <c r="C10" s="33" t="s">
        <v>77</v>
      </c>
      <c r="D10" s="33" t="s">
        <v>77</v>
      </c>
      <c r="J10" s="11"/>
      <c r="K10" s="11"/>
    </row>
    <row r="11" spans="1:12" x14ac:dyDescent="0.2">
      <c r="A11" s="23" t="s">
        <v>98</v>
      </c>
      <c r="B11" s="20" t="s">
        <v>1</v>
      </c>
      <c r="C11" s="32">
        <v>78718</v>
      </c>
      <c r="D11" s="32">
        <v>35009</v>
      </c>
      <c r="J11" s="11"/>
      <c r="K11" s="11"/>
    </row>
    <row r="12" spans="1:12" ht="22.5" x14ac:dyDescent="0.2">
      <c r="A12" s="23" t="s">
        <v>99</v>
      </c>
      <c r="B12" s="20" t="s">
        <v>2</v>
      </c>
      <c r="C12" s="32">
        <v>61796</v>
      </c>
      <c r="D12" s="32">
        <v>129018</v>
      </c>
      <c r="J12" s="11"/>
      <c r="K12" s="11"/>
      <c r="L12" s="11"/>
    </row>
    <row r="13" spans="1:12" x14ac:dyDescent="0.2">
      <c r="A13" s="23" t="s">
        <v>22</v>
      </c>
      <c r="B13" s="20" t="s">
        <v>100</v>
      </c>
      <c r="C13" s="32">
        <v>0</v>
      </c>
      <c r="D13" s="34">
        <v>0</v>
      </c>
      <c r="J13" s="11"/>
      <c r="K13" s="11"/>
    </row>
    <row r="14" spans="1:12" x14ac:dyDescent="0.2">
      <c r="A14" s="23" t="s">
        <v>30</v>
      </c>
      <c r="B14" s="20" t="s">
        <v>101</v>
      </c>
      <c r="C14" s="32">
        <v>1004</v>
      </c>
      <c r="D14" s="34">
        <v>0</v>
      </c>
      <c r="H14" s="11"/>
      <c r="J14" s="11"/>
      <c r="K14" s="11"/>
      <c r="L14" s="11"/>
    </row>
    <row r="15" spans="1:12" x14ac:dyDescent="0.2">
      <c r="A15" s="23" t="s">
        <v>59</v>
      </c>
      <c r="B15" s="20" t="s">
        <v>77</v>
      </c>
      <c r="C15" s="33" t="s">
        <v>77</v>
      </c>
      <c r="D15" s="35" t="s">
        <v>77</v>
      </c>
      <c r="H15" s="11"/>
      <c r="J15" s="11"/>
      <c r="K15" s="11"/>
      <c r="L15" s="11"/>
    </row>
    <row r="16" spans="1:12" ht="15" customHeight="1" x14ac:dyDescent="0.2">
      <c r="A16" s="23" t="s">
        <v>102</v>
      </c>
      <c r="B16" s="20" t="s">
        <v>6</v>
      </c>
      <c r="C16" s="32">
        <v>4</v>
      </c>
      <c r="D16" s="34">
        <v>0</v>
      </c>
      <c r="H16" s="11"/>
      <c r="J16" s="11"/>
      <c r="K16" s="11"/>
      <c r="L16" s="11"/>
    </row>
    <row r="17" spans="1:12" x14ac:dyDescent="0.2">
      <c r="A17" s="23" t="s">
        <v>29</v>
      </c>
      <c r="B17" s="20" t="s">
        <v>23</v>
      </c>
      <c r="C17" s="46">
        <v>106000</v>
      </c>
      <c r="D17" s="34">
        <v>0</v>
      </c>
      <c r="J17" s="11"/>
      <c r="K17" s="11"/>
    </row>
    <row r="18" spans="1:12" x14ac:dyDescent="0.2">
      <c r="A18" s="23" t="s">
        <v>59</v>
      </c>
      <c r="B18" s="20" t="s">
        <v>77</v>
      </c>
      <c r="C18" s="47" t="s">
        <v>77</v>
      </c>
      <c r="D18" s="35" t="s">
        <v>77</v>
      </c>
      <c r="H18" s="11"/>
      <c r="J18" s="11"/>
      <c r="K18" s="11"/>
      <c r="L18" s="11"/>
    </row>
    <row r="19" spans="1:12" x14ac:dyDescent="0.2">
      <c r="A19" s="23" t="s">
        <v>102</v>
      </c>
      <c r="B19" s="20" t="s">
        <v>7</v>
      </c>
      <c r="C19" s="46">
        <v>0</v>
      </c>
      <c r="D19" s="34">
        <v>0</v>
      </c>
      <c r="H19" s="11"/>
      <c r="J19" s="11"/>
      <c r="K19" s="11"/>
      <c r="L19" s="11"/>
    </row>
    <row r="20" spans="1:12" ht="22.5" x14ac:dyDescent="0.2">
      <c r="A20" s="23" t="s">
        <v>13</v>
      </c>
      <c r="B20" s="20" t="s">
        <v>103</v>
      </c>
      <c r="C20" s="46">
        <v>34718</v>
      </c>
      <c r="D20" s="34">
        <v>0</v>
      </c>
      <c r="H20" s="11"/>
      <c r="J20" s="11"/>
      <c r="K20" s="11"/>
      <c r="L20" s="11"/>
    </row>
    <row r="21" spans="1:12" x14ac:dyDescent="0.2">
      <c r="A21" s="23" t="s">
        <v>59</v>
      </c>
      <c r="B21" s="20"/>
      <c r="C21" s="46"/>
      <c r="D21" s="34"/>
      <c r="H21" s="11"/>
      <c r="J21" s="11"/>
      <c r="K21" s="11"/>
      <c r="L21" s="11"/>
    </row>
    <row r="22" spans="1:12" x14ac:dyDescent="0.2">
      <c r="A22" s="23" t="s">
        <v>102</v>
      </c>
      <c r="B22" s="20" t="s">
        <v>8</v>
      </c>
      <c r="C22" s="46">
        <v>895</v>
      </c>
      <c r="D22" s="34">
        <v>0</v>
      </c>
      <c r="H22" s="11"/>
      <c r="J22" s="11"/>
      <c r="K22" s="11"/>
      <c r="L22" s="11"/>
    </row>
    <row r="23" spans="1:12" ht="15" customHeight="1" x14ac:dyDescent="0.2">
      <c r="A23" s="23" t="s">
        <v>24</v>
      </c>
      <c r="B23" s="20" t="s">
        <v>104</v>
      </c>
      <c r="C23" s="46">
        <v>111093</v>
      </c>
      <c r="D23" s="32">
        <v>182623</v>
      </c>
      <c r="H23" s="11"/>
      <c r="J23" s="11"/>
      <c r="K23" s="11"/>
      <c r="L23" s="11"/>
    </row>
    <row r="24" spans="1:12" x14ac:dyDescent="0.2">
      <c r="A24" s="23" t="s">
        <v>59</v>
      </c>
      <c r="B24" s="20" t="s">
        <v>77</v>
      </c>
      <c r="C24" s="47" t="s">
        <v>77</v>
      </c>
      <c r="D24" s="35" t="s">
        <v>77</v>
      </c>
      <c r="H24" s="11"/>
      <c r="J24" s="11"/>
      <c r="K24" s="11"/>
      <c r="L24" s="11"/>
    </row>
    <row r="25" spans="1:12" x14ac:dyDescent="0.2">
      <c r="A25" s="23" t="s">
        <v>105</v>
      </c>
      <c r="B25" s="20" t="s">
        <v>9</v>
      </c>
      <c r="C25" s="46">
        <v>102</v>
      </c>
      <c r="D25" s="34">
        <v>0</v>
      </c>
      <c r="L25" s="11"/>
    </row>
    <row r="26" spans="1:12" x14ac:dyDescent="0.2">
      <c r="A26" s="23" t="s">
        <v>28</v>
      </c>
      <c r="B26" s="20" t="s">
        <v>106</v>
      </c>
      <c r="C26" s="32">
        <v>0</v>
      </c>
      <c r="D26" s="34">
        <v>0</v>
      </c>
      <c r="L26" s="11"/>
    </row>
    <row r="27" spans="1:12" x14ac:dyDescent="0.2">
      <c r="A27" s="23" t="s">
        <v>59</v>
      </c>
      <c r="B27" s="20" t="s">
        <v>77</v>
      </c>
      <c r="C27" s="33" t="s">
        <v>77</v>
      </c>
      <c r="D27" s="35" t="s">
        <v>77</v>
      </c>
    </row>
    <row r="28" spans="1:12" x14ac:dyDescent="0.2">
      <c r="A28" s="23" t="s">
        <v>105</v>
      </c>
      <c r="B28" s="20" t="s">
        <v>26</v>
      </c>
      <c r="C28" s="32">
        <v>0</v>
      </c>
      <c r="D28" s="34">
        <v>0</v>
      </c>
    </row>
    <row r="29" spans="1:12" x14ac:dyDescent="0.2">
      <c r="A29" s="23" t="s">
        <v>31</v>
      </c>
      <c r="B29" s="20" t="s">
        <v>107</v>
      </c>
      <c r="C29" s="32">
        <v>0</v>
      </c>
      <c r="D29" s="34">
        <v>0</v>
      </c>
    </row>
    <row r="30" spans="1:12" x14ac:dyDescent="0.2">
      <c r="A30" s="23" t="s">
        <v>32</v>
      </c>
      <c r="B30" s="20" t="s">
        <v>108</v>
      </c>
      <c r="C30" s="32">
        <v>0</v>
      </c>
      <c r="D30" s="34">
        <v>0</v>
      </c>
    </row>
    <row r="31" spans="1:12" x14ac:dyDescent="0.2">
      <c r="A31" s="23" t="s">
        <v>33</v>
      </c>
      <c r="B31" s="20" t="s">
        <v>109</v>
      </c>
      <c r="C31" s="32">
        <v>42</v>
      </c>
      <c r="D31" s="34">
        <v>0</v>
      </c>
    </row>
    <row r="32" spans="1:12" x14ac:dyDescent="0.2">
      <c r="A32" s="23" t="s">
        <v>34</v>
      </c>
      <c r="B32" s="20" t="s">
        <v>110</v>
      </c>
      <c r="C32" s="32">
        <v>0</v>
      </c>
      <c r="D32" s="34">
        <v>0</v>
      </c>
    </row>
    <row r="33" spans="1:5" x14ac:dyDescent="0.2">
      <c r="A33" s="23" t="s">
        <v>36</v>
      </c>
      <c r="B33" s="20" t="s">
        <v>111</v>
      </c>
      <c r="C33" s="32">
        <v>12356</v>
      </c>
      <c r="D33" s="34">
        <v>15744</v>
      </c>
    </row>
    <row r="34" spans="1:5" x14ac:dyDescent="0.2">
      <c r="A34" s="23" t="s">
        <v>35</v>
      </c>
      <c r="B34" s="20" t="s">
        <v>74</v>
      </c>
      <c r="C34" s="32">
        <v>1406</v>
      </c>
      <c r="D34" s="34">
        <v>1787</v>
      </c>
    </row>
    <row r="35" spans="1:5" x14ac:dyDescent="0.2">
      <c r="A35" s="23" t="s">
        <v>25</v>
      </c>
      <c r="B35" s="20" t="s">
        <v>76</v>
      </c>
      <c r="C35" s="32">
        <v>0</v>
      </c>
      <c r="D35" s="34">
        <v>71</v>
      </c>
    </row>
    <row r="36" spans="1:5" x14ac:dyDescent="0.2">
      <c r="A36" s="23" t="s">
        <v>112</v>
      </c>
      <c r="B36" s="20" t="s">
        <v>85</v>
      </c>
      <c r="C36" s="34">
        <v>40832</v>
      </c>
      <c r="D36" s="34">
        <f>D38+D41+D42+D43+D44+D45+D46+D47+D48</f>
        <v>82408</v>
      </c>
    </row>
    <row r="37" spans="1:5" x14ac:dyDescent="0.2">
      <c r="A37" s="23" t="s">
        <v>59</v>
      </c>
      <c r="B37" s="20" t="s">
        <v>77</v>
      </c>
      <c r="C37" s="33" t="s">
        <v>77</v>
      </c>
      <c r="D37" s="35" t="s">
        <v>77</v>
      </c>
    </row>
    <row r="38" spans="1:5" x14ac:dyDescent="0.2">
      <c r="A38" s="23" t="s">
        <v>113</v>
      </c>
      <c r="B38" s="20" t="s">
        <v>114</v>
      </c>
      <c r="C38" s="36">
        <f>C39+C40</f>
        <v>30000</v>
      </c>
      <c r="D38" s="36">
        <f>D39+D40</f>
        <v>76500</v>
      </c>
      <c r="E38" s="12"/>
    </row>
    <row r="39" spans="1:5" x14ac:dyDescent="0.2">
      <c r="A39" s="23" t="s">
        <v>115</v>
      </c>
      <c r="B39" s="24" t="s">
        <v>116</v>
      </c>
      <c r="C39" s="32">
        <v>0</v>
      </c>
      <c r="D39" s="37">
        <v>0</v>
      </c>
      <c r="E39" s="12"/>
    </row>
    <row r="40" spans="1:5" x14ac:dyDescent="0.2">
      <c r="A40" s="23" t="s">
        <v>117</v>
      </c>
      <c r="B40" s="25" t="s">
        <v>118</v>
      </c>
      <c r="C40" s="32">
        <v>30000</v>
      </c>
      <c r="D40" s="37">
        <v>76500</v>
      </c>
    </row>
    <row r="41" spans="1:5" x14ac:dyDescent="0.2">
      <c r="A41" s="23" t="s">
        <v>119</v>
      </c>
      <c r="B41" s="25" t="s">
        <v>120</v>
      </c>
      <c r="C41" s="32">
        <v>2200</v>
      </c>
      <c r="D41" s="37">
        <v>2329</v>
      </c>
    </row>
    <row r="42" spans="1:5" x14ac:dyDescent="0.2">
      <c r="A42" s="23" t="s">
        <v>121</v>
      </c>
      <c r="B42" s="25" t="s">
        <v>122</v>
      </c>
      <c r="C42" s="32">
        <v>0</v>
      </c>
      <c r="D42" s="37">
        <v>0</v>
      </c>
    </row>
    <row r="43" spans="1:5" x14ac:dyDescent="0.2">
      <c r="A43" s="23" t="s">
        <v>123</v>
      </c>
      <c r="B43" s="25" t="s">
        <v>124</v>
      </c>
      <c r="C43" s="32">
        <v>5696</v>
      </c>
      <c r="D43" s="37">
        <v>1852</v>
      </c>
    </row>
    <row r="44" spans="1:5" x14ac:dyDescent="0.2">
      <c r="A44" s="23" t="s">
        <v>125</v>
      </c>
      <c r="B44" s="25" t="s">
        <v>126</v>
      </c>
      <c r="C44" s="32">
        <v>1209</v>
      </c>
      <c r="D44" s="37">
        <v>0</v>
      </c>
    </row>
    <row r="45" spans="1:5" x14ac:dyDescent="0.2">
      <c r="A45" s="23" t="s">
        <v>127</v>
      </c>
      <c r="B45" s="25" t="s">
        <v>128</v>
      </c>
      <c r="C45" s="32">
        <v>1727</v>
      </c>
      <c r="D45" s="37">
        <v>1727</v>
      </c>
    </row>
    <row r="46" spans="1:5" x14ac:dyDescent="0.2">
      <c r="A46" s="23" t="s">
        <v>129</v>
      </c>
      <c r="B46" s="25" t="s">
        <v>130</v>
      </c>
      <c r="C46" s="32">
        <v>0</v>
      </c>
      <c r="D46" s="37">
        <v>0</v>
      </c>
    </row>
    <row r="47" spans="1:5" x14ac:dyDescent="0.2">
      <c r="A47" s="23" t="s">
        <v>27</v>
      </c>
      <c r="B47" s="25" t="s">
        <v>131</v>
      </c>
      <c r="C47" s="32">
        <v>0</v>
      </c>
      <c r="D47" s="37">
        <v>0</v>
      </c>
    </row>
    <row r="48" spans="1:5" x14ac:dyDescent="0.2">
      <c r="A48" s="23" t="s">
        <v>132</v>
      </c>
      <c r="B48" s="25" t="s">
        <v>133</v>
      </c>
      <c r="C48" s="32">
        <v>0</v>
      </c>
      <c r="D48" s="37">
        <v>0</v>
      </c>
    </row>
    <row r="49" spans="1:5" x14ac:dyDescent="0.2">
      <c r="A49" s="23" t="s">
        <v>134</v>
      </c>
      <c r="B49" s="25" t="s">
        <v>87</v>
      </c>
      <c r="C49" s="32">
        <v>0</v>
      </c>
      <c r="D49" s="37">
        <v>0</v>
      </c>
    </row>
    <row r="50" spans="1:5" x14ac:dyDescent="0.2">
      <c r="A50" s="23" t="s">
        <v>59</v>
      </c>
      <c r="B50" s="25" t="s">
        <v>77</v>
      </c>
      <c r="C50" s="33" t="s">
        <v>77</v>
      </c>
      <c r="D50" s="38" t="s">
        <v>77</v>
      </c>
    </row>
    <row r="51" spans="1:5" x14ac:dyDescent="0.2">
      <c r="A51" s="23" t="s">
        <v>135</v>
      </c>
      <c r="B51" s="25" t="s">
        <v>136</v>
      </c>
      <c r="C51" s="32">
        <v>0</v>
      </c>
      <c r="D51" s="37">
        <v>0</v>
      </c>
      <c r="E51" s="12"/>
    </row>
    <row r="52" spans="1:5" x14ac:dyDescent="0.2">
      <c r="A52" s="23" t="s">
        <v>137</v>
      </c>
      <c r="B52" s="25" t="s">
        <v>138</v>
      </c>
      <c r="C52" s="32">
        <v>0</v>
      </c>
      <c r="D52" s="37">
        <v>0</v>
      </c>
    </row>
    <row r="53" spans="1:5" x14ac:dyDescent="0.2">
      <c r="A53" s="23" t="s">
        <v>139</v>
      </c>
      <c r="B53" s="25" t="s">
        <v>140</v>
      </c>
      <c r="C53" s="32">
        <v>0</v>
      </c>
      <c r="D53" s="37">
        <v>0</v>
      </c>
    </row>
    <row r="54" spans="1:5" x14ac:dyDescent="0.2">
      <c r="A54" s="23" t="s">
        <v>141</v>
      </c>
      <c r="B54" s="25" t="s">
        <v>142</v>
      </c>
      <c r="C54" s="32">
        <v>0</v>
      </c>
      <c r="D54" s="37">
        <v>0</v>
      </c>
    </row>
    <row r="55" spans="1:5" x14ac:dyDescent="0.2">
      <c r="A55" s="23" t="s">
        <v>37</v>
      </c>
      <c r="B55" s="25" t="s">
        <v>88</v>
      </c>
      <c r="C55" s="32">
        <v>105</v>
      </c>
      <c r="D55" s="37">
        <v>85</v>
      </c>
    </row>
    <row r="56" spans="1:5" x14ac:dyDescent="0.2">
      <c r="A56" s="23" t="s">
        <v>38</v>
      </c>
      <c r="B56" s="25" t="s">
        <v>89</v>
      </c>
      <c r="C56" s="32">
        <v>0</v>
      </c>
      <c r="D56" s="37">
        <v>0</v>
      </c>
    </row>
    <row r="57" spans="1:5" x14ac:dyDescent="0.2">
      <c r="A57" s="23" t="s">
        <v>143</v>
      </c>
      <c r="B57" s="25" t="s">
        <v>90</v>
      </c>
      <c r="C57" s="32">
        <v>376</v>
      </c>
      <c r="D57" s="37">
        <v>625</v>
      </c>
    </row>
    <row r="58" spans="1:5" x14ac:dyDescent="0.2">
      <c r="A58" s="23" t="s">
        <v>39</v>
      </c>
      <c r="B58" s="25" t="s">
        <v>144</v>
      </c>
      <c r="C58" s="32">
        <f>170000+3103</f>
        <v>173103</v>
      </c>
      <c r="D58" s="37">
        <v>170000</v>
      </c>
    </row>
    <row r="59" spans="1:5" x14ac:dyDescent="0.2">
      <c r="A59" s="106" t="s">
        <v>145</v>
      </c>
      <c r="B59" s="107" t="s">
        <v>146</v>
      </c>
      <c r="C59" s="108">
        <f>C9+C13+C14+C17+C20+C23+C26+C29+C30+C31+C32+C33+C34+C35+C36+C49+C55+C56+C57+C58</f>
        <v>621549</v>
      </c>
      <c r="D59" s="108">
        <f>D9+D13+D14+D17+D20+D23+D26+D29+D30+D31+D32+D33+D34+D35+D36+D49+D55+D56+D57+D58</f>
        <v>617370</v>
      </c>
    </row>
    <row r="60" spans="1:5" x14ac:dyDescent="0.2">
      <c r="A60" s="23" t="s">
        <v>77</v>
      </c>
      <c r="B60" s="25" t="s">
        <v>77</v>
      </c>
      <c r="C60" s="33" t="s">
        <v>77</v>
      </c>
      <c r="D60" s="38" t="s">
        <v>77</v>
      </c>
    </row>
    <row r="61" spans="1:5" x14ac:dyDescent="0.2">
      <c r="A61" s="19" t="s">
        <v>40</v>
      </c>
      <c r="B61" s="25" t="s">
        <v>77</v>
      </c>
      <c r="C61" s="33" t="s">
        <v>77</v>
      </c>
      <c r="D61" s="38" t="s">
        <v>77</v>
      </c>
    </row>
    <row r="62" spans="1:5" x14ac:dyDescent="0.2">
      <c r="A62" s="23" t="s">
        <v>42</v>
      </c>
      <c r="B62" s="25" t="s">
        <v>147</v>
      </c>
      <c r="C62" s="32">
        <v>0</v>
      </c>
      <c r="D62" s="37">
        <v>0</v>
      </c>
    </row>
    <row r="63" spans="1:5" x14ac:dyDescent="0.2">
      <c r="A63" s="23" t="s">
        <v>41</v>
      </c>
      <c r="B63" s="25" t="s">
        <v>148</v>
      </c>
      <c r="C63" s="32">
        <v>0</v>
      </c>
      <c r="D63" s="37">
        <v>0</v>
      </c>
    </row>
    <row r="64" spans="1:5" x14ac:dyDescent="0.2">
      <c r="A64" s="23" t="s">
        <v>149</v>
      </c>
      <c r="B64" s="25" t="s">
        <v>150</v>
      </c>
      <c r="C64" s="32">
        <v>0</v>
      </c>
      <c r="D64" s="37">
        <v>0</v>
      </c>
    </row>
    <row r="65" spans="1:7" x14ac:dyDescent="0.2">
      <c r="A65" s="23" t="s">
        <v>45</v>
      </c>
      <c r="B65" s="25" t="s">
        <v>151</v>
      </c>
      <c r="C65" s="32">
        <v>0</v>
      </c>
      <c r="D65" s="37">
        <v>0</v>
      </c>
      <c r="E65" s="12"/>
    </row>
    <row r="66" spans="1:7" x14ac:dyDescent="0.2">
      <c r="A66" s="23" t="s">
        <v>44</v>
      </c>
      <c r="B66" s="25" t="s">
        <v>152</v>
      </c>
      <c r="C66" s="32">
        <v>2682</v>
      </c>
      <c r="D66" s="37">
        <v>4584</v>
      </c>
      <c r="E66" s="12"/>
    </row>
    <row r="67" spans="1:7" x14ac:dyDescent="0.2">
      <c r="A67" s="23" t="s">
        <v>153</v>
      </c>
      <c r="B67" s="25" t="s">
        <v>154</v>
      </c>
      <c r="C67" s="32">
        <v>0</v>
      </c>
      <c r="D67" s="37">
        <v>0</v>
      </c>
      <c r="E67" s="12"/>
      <c r="G67" s="11"/>
    </row>
    <row r="68" spans="1:7" x14ac:dyDescent="0.2">
      <c r="A68" s="23" t="s">
        <v>43</v>
      </c>
      <c r="B68" s="25" t="s">
        <v>155</v>
      </c>
      <c r="C68" s="32">
        <f>2231-807</f>
        <v>1424</v>
      </c>
      <c r="D68" s="37">
        <v>977</v>
      </c>
      <c r="E68" s="12"/>
    </row>
    <row r="69" spans="1:7" x14ac:dyDescent="0.2">
      <c r="A69" s="23" t="s">
        <v>156</v>
      </c>
      <c r="B69" s="25" t="s">
        <v>157</v>
      </c>
      <c r="C69" s="37">
        <f>SUM(C71:C82)</f>
        <v>807</v>
      </c>
      <c r="D69" s="37">
        <f>SUM(D71:D82)</f>
        <v>963</v>
      </c>
    </row>
    <row r="70" spans="1:7" x14ac:dyDescent="0.2">
      <c r="A70" s="23" t="s">
        <v>59</v>
      </c>
      <c r="B70" s="25" t="s">
        <v>77</v>
      </c>
      <c r="C70" s="33" t="s">
        <v>77</v>
      </c>
      <c r="D70" s="39" t="s">
        <v>77</v>
      </c>
    </row>
    <row r="71" spans="1:7" x14ac:dyDescent="0.2">
      <c r="A71" s="23" t="s">
        <v>158</v>
      </c>
      <c r="B71" s="26" t="s">
        <v>159</v>
      </c>
      <c r="C71" s="32">
        <v>0</v>
      </c>
      <c r="D71" s="37">
        <v>0</v>
      </c>
    </row>
    <row r="72" spans="1:7" x14ac:dyDescent="0.2">
      <c r="A72" s="27" t="s">
        <v>160</v>
      </c>
      <c r="B72" s="25" t="s">
        <v>161</v>
      </c>
      <c r="C72" s="44">
        <v>0</v>
      </c>
      <c r="D72" s="37">
        <v>0</v>
      </c>
    </row>
    <row r="73" spans="1:7" x14ac:dyDescent="0.2">
      <c r="A73" s="27" t="s">
        <v>162</v>
      </c>
      <c r="B73" s="25" t="s">
        <v>163</v>
      </c>
      <c r="C73" s="44">
        <v>0</v>
      </c>
      <c r="D73" s="37">
        <v>0</v>
      </c>
    </row>
    <row r="74" spans="1:7" x14ac:dyDescent="0.2">
      <c r="A74" s="27" t="s">
        <v>164</v>
      </c>
      <c r="B74" s="25" t="s">
        <v>165</v>
      </c>
      <c r="C74" s="44">
        <v>0</v>
      </c>
      <c r="D74" s="37">
        <v>0</v>
      </c>
    </row>
    <row r="75" spans="1:7" x14ac:dyDescent="0.2">
      <c r="A75" s="27" t="s">
        <v>166</v>
      </c>
      <c r="B75" s="25" t="s">
        <v>167</v>
      </c>
      <c r="C75" s="44">
        <v>0</v>
      </c>
      <c r="D75" s="37">
        <v>0</v>
      </c>
    </row>
    <row r="76" spans="1:7" ht="11.25" customHeight="1" x14ac:dyDescent="0.2">
      <c r="A76" s="27" t="s">
        <v>168</v>
      </c>
      <c r="B76" s="25" t="s">
        <v>169</v>
      </c>
      <c r="C76" s="44">
        <v>0</v>
      </c>
      <c r="D76" s="37">
        <v>0</v>
      </c>
    </row>
    <row r="77" spans="1:7" s="3" customFormat="1" ht="12" customHeight="1" x14ac:dyDescent="0.2">
      <c r="A77" s="27" t="s">
        <v>170</v>
      </c>
      <c r="B77" s="25" t="s">
        <v>171</v>
      </c>
      <c r="C77" s="44">
        <v>3</v>
      </c>
      <c r="D77" s="37">
        <v>542</v>
      </c>
    </row>
    <row r="78" spans="1:7" s="3" customFormat="1" ht="11.25" x14ac:dyDescent="0.2">
      <c r="A78" s="27" t="s">
        <v>172</v>
      </c>
      <c r="B78" s="25" t="s">
        <v>173</v>
      </c>
      <c r="C78" s="44">
        <v>292</v>
      </c>
      <c r="D78" s="37">
        <v>13</v>
      </c>
    </row>
    <row r="79" spans="1:7" s="3" customFormat="1" ht="11.25" x14ac:dyDescent="0.2">
      <c r="A79" s="27" t="s">
        <v>174</v>
      </c>
      <c r="B79" s="25" t="s">
        <v>175</v>
      </c>
      <c r="C79" s="44">
        <v>0</v>
      </c>
      <c r="D79" s="37">
        <v>3</v>
      </c>
    </row>
    <row r="80" spans="1:7" s="3" customFormat="1" ht="11.25" x14ac:dyDescent="0.2">
      <c r="A80" s="27" t="s">
        <v>176</v>
      </c>
      <c r="B80" s="25" t="s">
        <v>177</v>
      </c>
      <c r="C80" s="44">
        <v>512</v>
      </c>
      <c r="D80" s="37">
        <v>405</v>
      </c>
    </row>
    <row r="81" spans="1:4" s="3" customFormat="1" ht="11.25" x14ac:dyDescent="0.2">
      <c r="A81" s="27" t="s">
        <v>178</v>
      </c>
      <c r="B81" s="25" t="s">
        <v>179</v>
      </c>
      <c r="C81" s="44">
        <v>0</v>
      </c>
      <c r="D81" s="37">
        <v>0</v>
      </c>
    </row>
    <row r="82" spans="1:4" s="3" customFormat="1" ht="11.25" x14ac:dyDescent="0.2">
      <c r="A82" s="27" t="s">
        <v>180</v>
      </c>
      <c r="B82" s="25" t="s">
        <v>181</v>
      </c>
      <c r="C82" s="44">
        <v>0</v>
      </c>
      <c r="D82" s="37">
        <v>0</v>
      </c>
    </row>
    <row r="83" spans="1:4" s="3" customFormat="1" ht="11.25" x14ac:dyDescent="0.2">
      <c r="A83" s="27" t="s">
        <v>134</v>
      </c>
      <c r="B83" s="25" t="s">
        <v>182</v>
      </c>
      <c r="C83" s="44">
        <v>0</v>
      </c>
      <c r="D83" s="37">
        <v>0</v>
      </c>
    </row>
    <row r="84" spans="1:4" s="3" customFormat="1" ht="11.25" x14ac:dyDescent="0.2">
      <c r="A84" s="27" t="s">
        <v>59</v>
      </c>
      <c r="B84" s="25" t="s">
        <v>77</v>
      </c>
      <c r="C84" s="45" t="s">
        <v>77</v>
      </c>
      <c r="D84" s="38" t="s">
        <v>77</v>
      </c>
    </row>
    <row r="85" spans="1:4" x14ac:dyDescent="0.2">
      <c r="A85" s="27" t="s">
        <v>183</v>
      </c>
      <c r="B85" s="25" t="s">
        <v>184</v>
      </c>
      <c r="C85" s="44">
        <v>0</v>
      </c>
      <c r="D85" s="37">
        <v>0</v>
      </c>
    </row>
    <row r="86" spans="1:4" x14ac:dyDescent="0.2">
      <c r="A86" s="27" t="s">
        <v>185</v>
      </c>
      <c r="B86" s="25" t="s">
        <v>186</v>
      </c>
      <c r="C86" s="44">
        <v>0</v>
      </c>
      <c r="D86" s="37">
        <v>0</v>
      </c>
    </row>
    <row r="87" spans="1:4" x14ac:dyDescent="0.2">
      <c r="A87" s="27" t="s">
        <v>187</v>
      </c>
      <c r="B87" s="25" t="s">
        <v>188</v>
      </c>
      <c r="C87" s="44">
        <v>0</v>
      </c>
      <c r="D87" s="37">
        <v>0</v>
      </c>
    </row>
    <row r="88" spans="1:4" x14ac:dyDescent="0.2">
      <c r="A88" s="27" t="s">
        <v>189</v>
      </c>
      <c r="B88" s="25" t="s">
        <v>190</v>
      </c>
      <c r="C88" s="44">
        <v>0</v>
      </c>
      <c r="D88" s="37">
        <v>0</v>
      </c>
    </row>
    <row r="89" spans="1:4" x14ac:dyDescent="0.2">
      <c r="A89" s="27" t="s">
        <v>46</v>
      </c>
      <c r="B89" s="25" t="s">
        <v>191</v>
      </c>
      <c r="C89" s="44">
        <v>1452</v>
      </c>
      <c r="D89" s="37">
        <v>0</v>
      </c>
    </row>
    <row r="90" spans="1:4" x14ac:dyDescent="0.2">
      <c r="A90" s="27" t="s">
        <v>48</v>
      </c>
      <c r="B90" s="25" t="s">
        <v>47</v>
      </c>
      <c r="C90" s="44">
        <v>0</v>
      </c>
      <c r="D90" s="37">
        <v>0</v>
      </c>
    </row>
    <row r="91" spans="1:4" x14ac:dyDescent="0.2">
      <c r="A91" s="27" t="s">
        <v>192</v>
      </c>
      <c r="B91" s="25" t="s">
        <v>49</v>
      </c>
      <c r="C91" s="44">
        <v>2500</v>
      </c>
      <c r="D91" s="37">
        <v>2932</v>
      </c>
    </row>
    <row r="92" spans="1:4" x14ac:dyDescent="0.2">
      <c r="A92" s="27" t="s">
        <v>193</v>
      </c>
      <c r="B92" s="25" t="s">
        <v>51</v>
      </c>
      <c r="C92" s="44">
        <v>0</v>
      </c>
      <c r="D92" s="37">
        <v>0</v>
      </c>
    </row>
    <row r="93" spans="1:4" x14ac:dyDescent="0.2">
      <c r="A93" s="27" t="s">
        <v>50</v>
      </c>
      <c r="B93" s="25" t="s">
        <v>194</v>
      </c>
      <c r="C93" s="44">
        <f>20+26</f>
        <v>46</v>
      </c>
      <c r="D93" s="37">
        <v>0</v>
      </c>
    </row>
    <row r="94" spans="1:4" x14ac:dyDescent="0.2">
      <c r="A94" s="109" t="s">
        <v>52</v>
      </c>
      <c r="B94" s="107" t="s">
        <v>195</v>
      </c>
      <c r="C94" s="108">
        <f>C62+C63+C64+C65+C66+C67+C68+C69+C83+C89+C90+C91+C92+C93</f>
        <v>8911</v>
      </c>
      <c r="D94" s="108">
        <f>D62+D63+D64+D65+D66+D67+D68+D69+D83+D89+D90+D91+D92+D93</f>
        <v>9456</v>
      </c>
    </row>
    <row r="95" spans="1:4" x14ac:dyDescent="0.2">
      <c r="A95" s="27" t="s">
        <v>77</v>
      </c>
      <c r="B95" s="25" t="s">
        <v>77</v>
      </c>
      <c r="C95" s="45" t="s">
        <v>77</v>
      </c>
      <c r="D95" s="38" t="s">
        <v>77</v>
      </c>
    </row>
    <row r="96" spans="1:4" x14ac:dyDescent="0.2">
      <c r="A96" s="28" t="s">
        <v>53</v>
      </c>
      <c r="B96" s="25" t="s">
        <v>77</v>
      </c>
      <c r="C96" s="45" t="s">
        <v>77</v>
      </c>
      <c r="D96" s="38" t="s">
        <v>77</v>
      </c>
    </row>
    <row r="97" spans="1:4" x14ac:dyDescent="0.2">
      <c r="A97" s="27" t="s">
        <v>54</v>
      </c>
      <c r="B97" s="25" t="s">
        <v>196</v>
      </c>
      <c r="C97" s="37">
        <v>700000</v>
      </c>
      <c r="D97" s="37">
        <v>700000</v>
      </c>
    </row>
    <row r="98" spans="1:4" x14ac:dyDescent="0.2">
      <c r="A98" s="27" t="s">
        <v>59</v>
      </c>
      <c r="B98" s="25" t="s">
        <v>77</v>
      </c>
      <c r="C98" s="45" t="s">
        <v>77</v>
      </c>
      <c r="D98" s="38" t="s">
        <v>77</v>
      </c>
    </row>
    <row r="99" spans="1:4" x14ac:dyDescent="0.2">
      <c r="A99" s="27" t="s">
        <v>197</v>
      </c>
      <c r="B99" s="25" t="s">
        <v>198</v>
      </c>
      <c r="C99" s="37">
        <v>700000</v>
      </c>
      <c r="D99" s="37">
        <v>700000</v>
      </c>
    </row>
    <row r="100" spans="1:4" x14ac:dyDescent="0.2">
      <c r="A100" s="27" t="s">
        <v>199</v>
      </c>
      <c r="B100" s="25" t="s">
        <v>200</v>
      </c>
      <c r="C100" s="44">
        <v>0</v>
      </c>
      <c r="D100" s="37">
        <v>0</v>
      </c>
    </row>
    <row r="101" spans="1:4" x14ac:dyDescent="0.2">
      <c r="A101" s="27" t="s">
        <v>55</v>
      </c>
      <c r="B101" s="25" t="s">
        <v>201</v>
      </c>
      <c r="C101" s="44">
        <v>0</v>
      </c>
      <c r="D101" s="40">
        <v>0</v>
      </c>
    </row>
    <row r="102" spans="1:4" x14ac:dyDescent="0.2">
      <c r="A102" s="27" t="s">
        <v>56</v>
      </c>
      <c r="B102" s="26" t="s">
        <v>202</v>
      </c>
      <c r="C102" s="44">
        <v>0</v>
      </c>
      <c r="D102" s="41">
        <v>0</v>
      </c>
    </row>
    <row r="103" spans="1:4" x14ac:dyDescent="0.2">
      <c r="A103" s="29" t="s">
        <v>57</v>
      </c>
      <c r="B103" s="30" t="s">
        <v>203</v>
      </c>
      <c r="C103" s="41">
        <f>C104+C105</f>
        <v>-23740</v>
      </c>
      <c r="D103" s="41">
        <f>D104+D105</f>
        <v>-35501</v>
      </c>
    </row>
    <row r="104" spans="1:4" x14ac:dyDescent="0.2">
      <c r="A104" s="31" t="s">
        <v>59</v>
      </c>
      <c r="B104" s="30" t="s">
        <v>77</v>
      </c>
      <c r="C104" s="42">
        <v>0</v>
      </c>
      <c r="D104" s="42">
        <v>0</v>
      </c>
    </row>
    <row r="105" spans="1:4" x14ac:dyDescent="0.2">
      <c r="A105" s="31" t="s">
        <v>204</v>
      </c>
      <c r="B105" s="30" t="s">
        <v>205</v>
      </c>
      <c r="C105" s="41">
        <v>-23740</v>
      </c>
      <c r="D105" s="41">
        <v>-35501</v>
      </c>
    </row>
    <row r="106" spans="1:4" x14ac:dyDescent="0.2">
      <c r="A106" s="31" t="s">
        <v>206</v>
      </c>
      <c r="B106" s="30" t="s">
        <v>207</v>
      </c>
      <c r="C106" s="41">
        <v>0</v>
      </c>
      <c r="D106" s="41">
        <v>0</v>
      </c>
    </row>
    <row r="107" spans="1:4" x14ac:dyDescent="0.2">
      <c r="A107" s="31" t="s">
        <v>58</v>
      </c>
      <c r="B107" s="30" t="s">
        <v>208</v>
      </c>
      <c r="C107" s="41">
        <v>0</v>
      </c>
      <c r="D107" s="41">
        <v>0</v>
      </c>
    </row>
    <row r="108" spans="1:4" x14ac:dyDescent="0.2">
      <c r="A108" s="31" t="s">
        <v>209</v>
      </c>
      <c r="B108" s="30" t="s">
        <v>210</v>
      </c>
      <c r="C108" s="41">
        <f>SUM(C110:C111)</f>
        <v>-63622</v>
      </c>
      <c r="D108" s="41">
        <f>SUM(D110:D111)</f>
        <v>-56585</v>
      </c>
    </row>
    <row r="109" spans="1:4" x14ac:dyDescent="0.2">
      <c r="A109" s="31" t="s">
        <v>59</v>
      </c>
      <c r="B109" s="30" t="s">
        <v>77</v>
      </c>
      <c r="C109" s="42" t="s">
        <v>77</v>
      </c>
      <c r="D109" s="42" t="s">
        <v>77</v>
      </c>
    </row>
    <row r="110" spans="1:4" x14ac:dyDescent="0.2">
      <c r="A110" s="31" t="s">
        <v>60</v>
      </c>
      <c r="B110" s="30" t="s">
        <v>211</v>
      </c>
      <c r="C110" s="41">
        <v>-56585</v>
      </c>
      <c r="D110" s="41">
        <v>-93207</v>
      </c>
    </row>
    <row r="111" spans="1:4" x14ac:dyDescent="0.2">
      <c r="A111" s="31" t="s">
        <v>61</v>
      </c>
      <c r="B111" s="30" t="s">
        <v>212</v>
      </c>
      <c r="C111" s="41">
        <v>-7037</v>
      </c>
      <c r="D111" s="41">
        <v>36622</v>
      </c>
    </row>
    <row r="112" spans="1:4" x14ac:dyDescent="0.2">
      <c r="A112" s="110" t="s">
        <v>62</v>
      </c>
      <c r="B112" s="111" t="s">
        <v>213</v>
      </c>
      <c r="C112" s="112">
        <f>C97+C101+C102+C103+C107+C108</f>
        <v>612638</v>
      </c>
      <c r="D112" s="112">
        <f>D97+D101+D102+D103+D107+D108</f>
        <v>607914</v>
      </c>
    </row>
    <row r="113" spans="1:4" x14ac:dyDescent="0.2">
      <c r="A113" s="31" t="s">
        <v>77</v>
      </c>
      <c r="B113" s="30" t="s">
        <v>77</v>
      </c>
      <c r="C113" s="42" t="s">
        <v>77</v>
      </c>
      <c r="D113" s="42" t="s">
        <v>77</v>
      </c>
    </row>
    <row r="114" spans="1:4" x14ac:dyDescent="0.2">
      <c r="A114" s="113" t="s">
        <v>214</v>
      </c>
      <c r="B114" s="111" t="s">
        <v>215</v>
      </c>
      <c r="C114" s="112">
        <f>C94+C112</f>
        <v>621549</v>
      </c>
      <c r="D114" s="112">
        <f>D94+D112</f>
        <v>617370</v>
      </c>
    </row>
    <row r="116" spans="1:4" x14ac:dyDescent="0.2">
      <c r="A116" s="6" t="s">
        <v>328</v>
      </c>
    </row>
    <row r="117" spans="1:4" ht="40.5" customHeight="1" x14ac:dyDescent="0.25">
      <c r="A117" s="117" t="s">
        <v>331</v>
      </c>
      <c r="B117" s="118"/>
      <c r="C117" s="118"/>
      <c r="D117" s="118"/>
    </row>
    <row r="119" spans="1:4" s="3" customFormat="1" ht="21.75" customHeight="1" x14ac:dyDescent="0.2">
      <c r="A119" s="13" t="s">
        <v>93</v>
      </c>
      <c r="B119" s="3" t="s">
        <v>330</v>
      </c>
      <c r="C119" s="18">
        <f>C59-C114</f>
        <v>0</v>
      </c>
    </row>
    <row r="120" spans="1:4" s="3" customFormat="1" ht="11.25" x14ac:dyDescent="0.2">
      <c r="A120" s="4"/>
    </row>
    <row r="121" spans="1:4" s="3" customFormat="1" ht="11.25" x14ac:dyDescent="0.2">
      <c r="A121" s="2" t="s">
        <v>10</v>
      </c>
      <c r="B121" s="3" t="s">
        <v>327</v>
      </c>
      <c r="C121" s="18"/>
    </row>
    <row r="122" spans="1:4" s="3" customFormat="1" ht="11.25" x14ac:dyDescent="0.2">
      <c r="A122" s="4"/>
    </row>
    <row r="123" spans="1:4" s="3" customFormat="1" ht="11.25" x14ac:dyDescent="0.2">
      <c r="A123" s="4" t="s">
        <v>11</v>
      </c>
      <c r="B123" s="3" t="s">
        <v>327</v>
      </c>
    </row>
    <row r="124" spans="1:4" s="3" customFormat="1" ht="11.25" x14ac:dyDescent="0.2">
      <c r="A124" s="4"/>
    </row>
    <row r="125" spans="1:4" s="3" customFormat="1" ht="11.25" x14ac:dyDescent="0.2">
      <c r="A125" s="3" t="s">
        <v>95</v>
      </c>
    </row>
    <row r="126" spans="1:4" s="3" customFormat="1" ht="11.25" x14ac:dyDescent="0.2">
      <c r="A126" s="4" t="s">
        <v>12</v>
      </c>
    </row>
  </sheetData>
  <mergeCells count="5">
    <mergeCell ref="C1:D1"/>
    <mergeCell ref="A2:D2"/>
    <mergeCell ref="A3:D3"/>
    <mergeCell ref="A4:D4"/>
    <mergeCell ref="A117:D117"/>
  </mergeCells>
  <pageMargins left="0.70866141732283472" right="0.70866141732283472" top="0.74803149606299213" bottom="0.74803149606299213" header="0.31496062992125984" footer="0.31496062992125984"/>
  <pageSetup scale="4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8"/>
  <sheetViews>
    <sheetView workbookViewId="0">
      <selection activeCell="A106" sqref="A106"/>
    </sheetView>
  </sheetViews>
  <sheetFormatPr defaultRowHeight="12.75" x14ac:dyDescent="0.2"/>
  <cols>
    <col min="1" max="1" width="70.7109375" style="1" customWidth="1"/>
    <col min="2" max="2" width="8" style="1" customWidth="1"/>
    <col min="3" max="6" width="16.140625" style="1" customWidth="1"/>
    <col min="7" max="7" width="11.42578125" style="1" customWidth="1"/>
    <col min="8" max="8" width="9.140625" style="1"/>
    <col min="9" max="9" width="12.85546875" style="1" customWidth="1"/>
    <col min="10" max="10" width="14.28515625" style="1" customWidth="1"/>
    <col min="11" max="256" width="9.140625" style="1"/>
    <col min="257" max="257" width="57.85546875" style="1" customWidth="1"/>
    <col min="258" max="258" width="10.85546875" style="1" customWidth="1"/>
    <col min="259" max="259" width="15.28515625" style="1" customWidth="1"/>
    <col min="260" max="260" width="15.42578125" style="1" customWidth="1"/>
    <col min="261" max="261" width="16" style="1" customWidth="1"/>
    <col min="262" max="262" width="21.42578125" style="1" customWidth="1"/>
    <col min="263" max="263" width="11.42578125" style="1" customWidth="1"/>
    <col min="264" max="512" width="9.140625" style="1"/>
    <col min="513" max="513" width="57.85546875" style="1" customWidth="1"/>
    <col min="514" max="514" width="10.85546875" style="1" customWidth="1"/>
    <col min="515" max="515" width="15.28515625" style="1" customWidth="1"/>
    <col min="516" max="516" width="15.42578125" style="1" customWidth="1"/>
    <col min="517" max="517" width="16" style="1" customWidth="1"/>
    <col min="518" max="518" width="21.42578125" style="1" customWidth="1"/>
    <col min="519" max="519" width="11.42578125" style="1" customWidth="1"/>
    <col min="520" max="768" width="9.140625" style="1"/>
    <col min="769" max="769" width="57.85546875" style="1" customWidth="1"/>
    <col min="770" max="770" width="10.85546875" style="1" customWidth="1"/>
    <col min="771" max="771" width="15.28515625" style="1" customWidth="1"/>
    <col min="772" max="772" width="15.42578125" style="1" customWidth="1"/>
    <col min="773" max="773" width="16" style="1" customWidth="1"/>
    <col min="774" max="774" width="21.42578125" style="1" customWidth="1"/>
    <col min="775" max="775" width="11.42578125" style="1" customWidth="1"/>
    <col min="776" max="1024" width="9.140625" style="1"/>
    <col min="1025" max="1025" width="57.85546875" style="1" customWidth="1"/>
    <col min="1026" max="1026" width="10.85546875" style="1" customWidth="1"/>
    <col min="1027" max="1027" width="15.28515625" style="1" customWidth="1"/>
    <col min="1028" max="1028" width="15.42578125" style="1" customWidth="1"/>
    <col min="1029" max="1029" width="16" style="1" customWidth="1"/>
    <col min="1030" max="1030" width="21.42578125" style="1" customWidth="1"/>
    <col min="1031" max="1031" width="11.42578125" style="1" customWidth="1"/>
    <col min="1032" max="1280" width="9.140625" style="1"/>
    <col min="1281" max="1281" width="57.85546875" style="1" customWidth="1"/>
    <col min="1282" max="1282" width="10.85546875" style="1" customWidth="1"/>
    <col min="1283" max="1283" width="15.28515625" style="1" customWidth="1"/>
    <col min="1284" max="1284" width="15.42578125" style="1" customWidth="1"/>
    <col min="1285" max="1285" width="16" style="1" customWidth="1"/>
    <col min="1286" max="1286" width="21.42578125" style="1" customWidth="1"/>
    <col min="1287" max="1287" width="11.42578125" style="1" customWidth="1"/>
    <col min="1288" max="1536" width="9.140625" style="1"/>
    <col min="1537" max="1537" width="57.85546875" style="1" customWidth="1"/>
    <col min="1538" max="1538" width="10.85546875" style="1" customWidth="1"/>
    <col min="1539" max="1539" width="15.28515625" style="1" customWidth="1"/>
    <col min="1540" max="1540" width="15.42578125" style="1" customWidth="1"/>
    <col min="1541" max="1541" width="16" style="1" customWidth="1"/>
    <col min="1542" max="1542" width="21.42578125" style="1" customWidth="1"/>
    <col min="1543" max="1543" width="11.42578125" style="1" customWidth="1"/>
    <col min="1544" max="1792" width="9.140625" style="1"/>
    <col min="1793" max="1793" width="57.85546875" style="1" customWidth="1"/>
    <col min="1794" max="1794" width="10.85546875" style="1" customWidth="1"/>
    <col min="1795" max="1795" width="15.28515625" style="1" customWidth="1"/>
    <col min="1796" max="1796" width="15.42578125" style="1" customWidth="1"/>
    <col min="1797" max="1797" width="16" style="1" customWidth="1"/>
    <col min="1798" max="1798" width="21.42578125" style="1" customWidth="1"/>
    <col min="1799" max="1799" width="11.42578125" style="1" customWidth="1"/>
    <col min="1800" max="2048" width="9.140625" style="1"/>
    <col min="2049" max="2049" width="57.85546875" style="1" customWidth="1"/>
    <col min="2050" max="2050" width="10.85546875" style="1" customWidth="1"/>
    <col min="2051" max="2051" width="15.28515625" style="1" customWidth="1"/>
    <col min="2052" max="2052" width="15.42578125" style="1" customWidth="1"/>
    <col min="2053" max="2053" width="16" style="1" customWidth="1"/>
    <col min="2054" max="2054" width="21.42578125" style="1" customWidth="1"/>
    <col min="2055" max="2055" width="11.42578125" style="1" customWidth="1"/>
    <col min="2056" max="2304" width="9.140625" style="1"/>
    <col min="2305" max="2305" width="57.85546875" style="1" customWidth="1"/>
    <col min="2306" max="2306" width="10.85546875" style="1" customWidth="1"/>
    <col min="2307" max="2307" width="15.28515625" style="1" customWidth="1"/>
    <col min="2308" max="2308" width="15.42578125" style="1" customWidth="1"/>
    <col min="2309" max="2309" width="16" style="1" customWidth="1"/>
    <col min="2310" max="2310" width="21.42578125" style="1" customWidth="1"/>
    <col min="2311" max="2311" width="11.42578125" style="1" customWidth="1"/>
    <col min="2312" max="2560" width="9.140625" style="1"/>
    <col min="2561" max="2561" width="57.85546875" style="1" customWidth="1"/>
    <col min="2562" max="2562" width="10.85546875" style="1" customWidth="1"/>
    <col min="2563" max="2563" width="15.28515625" style="1" customWidth="1"/>
    <col min="2564" max="2564" width="15.42578125" style="1" customWidth="1"/>
    <col min="2565" max="2565" width="16" style="1" customWidth="1"/>
    <col min="2566" max="2566" width="21.42578125" style="1" customWidth="1"/>
    <col min="2567" max="2567" width="11.42578125" style="1" customWidth="1"/>
    <col min="2568" max="2816" width="9.140625" style="1"/>
    <col min="2817" max="2817" width="57.85546875" style="1" customWidth="1"/>
    <col min="2818" max="2818" width="10.85546875" style="1" customWidth="1"/>
    <col min="2819" max="2819" width="15.28515625" style="1" customWidth="1"/>
    <col min="2820" max="2820" width="15.42578125" style="1" customWidth="1"/>
    <col min="2821" max="2821" width="16" style="1" customWidth="1"/>
    <col min="2822" max="2822" width="21.42578125" style="1" customWidth="1"/>
    <col min="2823" max="2823" width="11.42578125" style="1" customWidth="1"/>
    <col min="2824" max="3072" width="9.140625" style="1"/>
    <col min="3073" max="3073" width="57.85546875" style="1" customWidth="1"/>
    <col min="3074" max="3074" width="10.85546875" style="1" customWidth="1"/>
    <col min="3075" max="3075" width="15.28515625" style="1" customWidth="1"/>
    <col min="3076" max="3076" width="15.42578125" style="1" customWidth="1"/>
    <col min="3077" max="3077" width="16" style="1" customWidth="1"/>
    <col min="3078" max="3078" width="21.42578125" style="1" customWidth="1"/>
    <col min="3079" max="3079" width="11.42578125" style="1" customWidth="1"/>
    <col min="3080" max="3328" width="9.140625" style="1"/>
    <col min="3329" max="3329" width="57.85546875" style="1" customWidth="1"/>
    <col min="3330" max="3330" width="10.85546875" style="1" customWidth="1"/>
    <col min="3331" max="3331" width="15.28515625" style="1" customWidth="1"/>
    <col min="3332" max="3332" width="15.42578125" style="1" customWidth="1"/>
    <col min="3333" max="3333" width="16" style="1" customWidth="1"/>
    <col min="3334" max="3334" width="21.42578125" style="1" customWidth="1"/>
    <col min="3335" max="3335" width="11.42578125" style="1" customWidth="1"/>
    <col min="3336" max="3584" width="9.140625" style="1"/>
    <col min="3585" max="3585" width="57.85546875" style="1" customWidth="1"/>
    <col min="3586" max="3586" width="10.85546875" style="1" customWidth="1"/>
    <col min="3587" max="3587" width="15.28515625" style="1" customWidth="1"/>
    <col min="3588" max="3588" width="15.42578125" style="1" customWidth="1"/>
    <col min="3589" max="3589" width="16" style="1" customWidth="1"/>
    <col min="3590" max="3590" width="21.42578125" style="1" customWidth="1"/>
    <col min="3591" max="3591" width="11.42578125" style="1" customWidth="1"/>
    <col min="3592" max="3840" width="9.140625" style="1"/>
    <col min="3841" max="3841" width="57.85546875" style="1" customWidth="1"/>
    <col min="3842" max="3842" width="10.85546875" style="1" customWidth="1"/>
    <col min="3843" max="3843" width="15.28515625" style="1" customWidth="1"/>
    <col min="3844" max="3844" width="15.42578125" style="1" customWidth="1"/>
    <col min="3845" max="3845" width="16" style="1" customWidth="1"/>
    <col min="3846" max="3846" width="21.42578125" style="1" customWidth="1"/>
    <col min="3847" max="3847" width="11.42578125" style="1" customWidth="1"/>
    <col min="3848" max="4096" width="9.140625" style="1"/>
    <col min="4097" max="4097" width="57.85546875" style="1" customWidth="1"/>
    <col min="4098" max="4098" width="10.85546875" style="1" customWidth="1"/>
    <col min="4099" max="4099" width="15.28515625" style="1" customWidth="1"/>
    <col min="4100" max="4100" width="15.42578125" style="1" customWidth="1"/>
    <col min="4101" max="4101" width="16" style="1" customWidth="1"/>
    <col min="4102" max="4102" width="21.42578125" style="1" customWidth="1"/>
    <col min="4103" max="4103" width="11.42578125" style="1" customWidth="1"/>
    <col min="4104" max="4352" width="9.140625" style="1"/>
    <col min="4353" max="4353" width="57.85546875" style="1" customWidth="1"/>
    <col min="4354" max="4354" width="10.85546875" style="1" customWidth="1"/>
    <col min="4355" max="4355" width="15.28515625" style="1" customWidth="1"/>
    <col min="4356" max="4356" width="15.42578125" style="1" customWidth="1"/>
    <col min="4357" max="4357" width="16" style="1" customWidth="1"/>
    <col min="4358" max="4358" width="21.42578125" style="1" customWidth="1"/>
    <col min="4359" max="4359" width="11.42578125" style="1" customWidth="1"/>
    <col min="4360" max="4608" width="9.140625" style="1"/>
    <col min="4609" max="4609" width="57.85546875" style="1" customWidth="1"/>
    <col min="4610" max="4610" width="10.85546875" style="1" customWidth="1"/>
    <col min="4611" max="4611" width="15.28515625" style="1" customWidth="1"/>
    <col min="4612" max="4612" width="15.42578125" style="1" customWidth="1"/>
    <col min="4613" max="4613" width="16" style="1" customWidth="1"/>
    <col min="4614" max="4614" width="21.42578125" style="1" customWidth="1"/>
    <col min="4615" max="4615" width="11.42578125" style="1" customWidth="1"/>
    <col min="4616" max="4864" width="9.140625" style="1"/>
    <col min="4865" max="4865" width="57.85546875" style="1" customWidth="1"/>
    <col min="4866" max="4866" width="10.85546875" style="1" customWidth="1"/>
    <col min="4867" max="4867" width="15.28515625" style="1" customWidth="1"/>
    <col min="4868" max="4868" width="15.42578125" style="1" customWidth="1"/>
    <col min="4869" max="4869" width="16" style="1" customWidth="1"/>
    <col min="4870" max="4870" width="21.42578125" style="1" customWidth="1"/>
    <col min="4871" max="4871" width="11.42578125" style="1" customWidth="1"/>
    <col min="4872" max="5120" width="9.140625" style="1"/>
    <col min="5121" max="5121" width="57.85546875" style="1" customWidth="1"/>
    <col min="5122" max="5122" width="10.85546875" style="1" customWidth="1"/>
    <col min="5123" max="5123" width="15.28515625" style="1" customWidth="1"/>
    <col min="5124" max="5124" width="15.42578125" style="1" customWidth="1"/>
    <col min="5125" max="5125" width="16" style="1" customWidth="1"/>
    <col min="5126" max="5126" width="21.42578125" style="1" customWidth="1"/>
    <col min="5127" max="5127" width="11.42578125" style="1" customWidth="1"/>
    <col min="5128" max="5376" width="9.140625" style="1"/>
    <col min="5377" max="5377" width="57.85546875" style="1" customWidth="1"/>
    <col min="5378" max="5378" width="10.85546875" style="1" customWidth="1"/>
    <col min="5379" max="5379" width="15.28515625" style="1" customWidth="1"/>
    <col min="5380" max="5380" width="15.42578125" style="1" customWidth="1"/>
    <col min="5381" max="5381" width="16" style="1" customWidth="1"/>
    <col min="5382" max="5382" width="21.42578125" style="1" customWidth="1"/>
    <col min="5383" max="5383" width="11.42578125" style="1" customWidth="1"/>
    <col min="5384" max="5632" width="9.140625" style="1"/>
    <col min="5633" max="5633" width="57.85546875" style="1" customWidth="1"/>
    <col min="5634" max="5634" width="10.85546875" style="1" customWidth="1"/>
    <col min="5635" max="5635" width="15.28515625" style="1" customWidth="1"/>
    <col min="5636" max="5636" width="15.42578125" style="1" customWidth="1"/>
    <col min="5637" max="5637" width="16" style="1" customWidth="1"/>
    <col min="5638" max="5638" width="21.42578125" style="1" customWidth="1"/>
    <col min="5639" max="5639" width="11.42578125" style="1" customWidth="1"/>
    <col min="5640" max="5888" width="9.140625" style="1"/>
    <col min="5889" max="5889" width="57.85546875" style="1" customWidth="1"/>
    <col min="5890" max="5890" width="10.85546875" style="1" customWidth="1"/>
    <col min="5891" max="5891" width="15.28515625" style="1" customWidth="1"/>
    <col min="5892" max="5892" width="15.42578125" style="1" customWidth="1"/>
    <col min="5893" max="5893" width="16" style="1" customWidth="1"/>
    <col min="5894" max="5894" width="21.42578125" style="1" customWidth="1"/>
    <col min="5895" max="5895" width="11.42578125" style="1" customWidth="1"/>
    <col min="5896" max="6144" width="9.140625" style="1"/>
    <col min="6145" max="6145" width="57.85546875" style="1" customWidth="1"/>
    <col min="6146" max="6146" width="10.85546875" style="1" customWidth="1"/>
    <col min="6147" max="6147" width="15.28515625" style="1" customWidth="1"/>
    <col min="6148" max="6148" width="15.42578125" style="1" customWidth="1"/>
    <col min="6149" max="6149" width="16" style="1" customWidth="1"/>
    <col min="6150" max="6150" width="21.42578125" style="1" customWidth="1"/>
    <col min="6151" max="6151" width="11.42578125" style="1" customWidth="1"/>
    <col min="6152" max="6400" width="9.140625" style="1"/>
    <col min="6401" max="6401" width="57.85546875" style="1" customWidth="1"/>
    <col min="6402" max="6402" width="10.85546875" style="1" customWidth="1"/>
    <col min="6403" max="6403" width="15.28515625" style="1" customWidth="1"/>
    <col min="6404" max="6404" width="15.42578125" style="1" customWidth="1"/>
    <col min="6405" max="6405" width="16" style="1" customWidth="1"/>
    <col min="6406" max="6406" width="21.42578125" style="1" customWidth="1"/>
    <col min="6407" max="6407" width="11.42578125" style="1" customWidth="1"/>
    <col min="6408" max="6656" width="9.140625" style="1"/>
    <col min="6657" max="6657" width="57.85546875" style="1" customWidth="1"/>
    <col min="6658" max="6658" width="10.85546875" style="1" customWidth="1"/>
    <col min="6659" max="6659" width="15.28515625" style="1" customWidth="1"/>
    <col min="6660" max="6660" width="15.42578125" style="1" customWidth="1"/>
    <col min="6661" max="6661" width="16" style="1" customWidth="1"/>
    <col min="6662" max="6662" width="21.42578125" style="1" customWidth="1"/>
    <col min="6663" max="6663" width="11.42578125" style="1" customWidth="1"/>
    <col min="6664" max="6912" width="9.140625" style="1"/>
    <col min="6913" max="6913" width="57.85546875" style="1" customWidth="1"/>
    <col min="6914" max="6914" width="10.85546875" style="1" customWidth="1"/>
    <col min="6915" max="6915" width="15.28515625" style="1" customWidth="1"/>
    <col min="6916" max="6916" width="15.42578125" style="1" customWidth="1"/>
    <col min="6917" max="6917" width="16" style="1" customWidth="1"/>
    <col min="6918" max="6918" width="21.42578125" style="1" customWidth="1"/>
    <col min="6919" max="6919" width="11.42578125" style="1" customWidth="1"/>
    <col min="6920" max="7168" width="9.140625" style="1"/>
    <col min="7169" max="7169" width="57.85546875" style="1" customWidth="1"/>
    <col min="7170" max="7170" width="10.85546875" style="1" customWidth="1"/>
    <col min="7171" max="7171" width="15.28515625" style="1" customWidth="1"/>
    <col min="7172" max="7172" width="15.42578125" style="1" customWidth="1"/>
    <col min="7173" max="7173" width="16" style="1" customWidth="1"/>
    <col min="7174" max="7174" width="21.42578125" style="1" customWidth="1"/>
    <col min="7175" max="7175" width="11.42578125" style="1" customWidth="1"/>
    <col min="7176" max="7424" width="9.140625" style="1"/>
    <col min="7425" max="7425" width="57.85546875" style="1" customWidth="1"/>
    <col min="7426" max="7426" width="10.85546875" style="1" customWidth="1"/>
    <col min="7427" max="7427" width="15.28515625" style="1" customWidth="1"/>
    <col min="7428" max="7428" width="15.42578125" style="1" customWidth="1"/>
    <col min="7429" max="7429" width="16" style="1" customWidth="1"/>
    <col min="7430" max="7430" width="21.42578125" style="1" customWidth="1"/>
    <col min="7431" max="7431" width="11.42578125" style="1" customWidth="1"/>
    <col min="7432" max="7680" width="9.140625" style="1"/>
    <col min="7681" max="7681" width="57.85546875" style="1" customWidth="1"/>
    <col min="7682" max="7682" width="10.85546875" style="1" customWidth="1"/>
    <col min="7683" max="7683" width="15.28515625" style="1" customWidth="1"/>
    <col min="7684" max="7684" width="15.42578125" style="1" customWidth="1"/>
    <col min="7685" max="7685" width="16" style="1" customWidth="1"/>
    <col min="7686" max="7686" width="21.42578125" style="1" customWidth="1"/>
    <col min="7687" max="7687" width="11.42578125" style="1" customWidth="1"/>
    <col min="7688" max="7936" width="9.140625" style="1"/>
    <col min="7937" max="7937" width="57.85546875" style="1" customWidth="1"/>
    <col min="7938" max="7938" width="10.85546875" style="1" customWidth="1"/>
    <col min="7939" max="7939" width="15.28515625" style="1" customWidth="1"/>
    <col min="7940" max="7940" width="15.42578125" style="1" customWidth="1"/>
    <col min="7941" max="7941" width="16" style="1" customWidth="1"/>
    <col min="7942" max="7942" width="21.42578125" style="1" customWidth="1"/>
    <col min="7943" max="7943" width="11.42578125" style="1" customWidth="1"/>
    <col min="7944" max="8192" width="9.140625" style="1"/>
    <col min="8193" max="8193" width="57.85546875" style="1" customWidth="1"/>
    <col min="8194" max="8194" width="10.85546875" style="1" customWidth="1"/>
    <col min="8195" max="8195" width="15.28515625" style="1" customWidth="1"/>
    <col min="8196" max="8196" width="15.42578125" style="1" customWidth="1"/>
    <col min="8197" max="8197" width="16" style="1" customWidth="1"/>
    <col min="8198" max="8198" width="21.42578125" style="1" customWidth="1"/>
    <col min="8199" max="8199" width="11.42578125" style="1" customWidth="1"/>
    <col min="8200" max="8448" width="9.140625" style="1"/>
    <col min="8449" max="8449" width="57.85546875" style="1" customWidth="1"/>
    <col min="8450" max="8450" width="10.85546875" style="1" customWidth="1"/>
    <col min="8451" max="8451" width="15.28515625" style="1" customWidth="1"/>
    <col min="8452" max="8452" width="15.42578125" style="1" customWidth="1"/>
    <col min="8453" max="8453" width="16" style="1" customWidth="1"/>
    <col min="8454" max="8454" width="21.42578125" style="1" customWidth="1"/>
    <col min="8455" max="8455" width="11.42578125" style="1" customWidth="1"/>
    <col min="8456" max="8704" width="9.140625" style="1"/>
    <col min="8705" max="8705" width="57.85546875" style="1" customWidth="1"/>
    <col min="8706" max="8706" width="10.85546875" style="1" customWidth="1"/>
    <col min="8707" max="8707" width="15.28515625" style="1" customWidth="1"/>
    <col min="8708" max="8708" width="15.42578125" style="1" customWidth="1"/>
    <col min="8709" max="8709" width="16" style="1" customWidth="1"/>
    <col min="8710" max="8710" width="21.42578125" style="1" customWidth="1"/>
    <col min="8711" max="8711" width="11.42578125" style="1" customWidth="1"/>
    <col min="8712" max="8960" width="9.140625" style="1"/>
    <col min="8961" max="8961" width="57.85546875" style="1" customWidth="1"/>
    <col min="8962" max="8962" width="10.85546875" style="1" customWidth="1"/>
    <col min="8963" max="8963" width="15.28515625" style="1" customWidth="1"/>
    <col min="8964" max="8964" width="15.42578125" style="1" customWidth="1"/>
    <col min="8965" max="8965" width="16" style="1" customWidth="1"/>
    <col min="8966" max="8966" width="21.42578125" style="1" customWidth="1"/>
    <col min="8967" max="8967" width="11.42578125" style="1" customWidth="1"/>
    <col min="8968" max="9216" width="9.140625" style="1"/>
    <col min="9217" max="9217" width="57.85546875" style="1" customWidth="1"/>
    <col min="9218" max="9218" width="10.85546875" style="1" customWidth="1"/>
    <col min="9219" max="9219" width="15.28515625" style="1" customWidth="1"/>
    <col min="9220" max="9220" width="15.42578125" style="1" customWidth="1"/>
    <col min="9221" max="9221" width="16" style="1" customWidth="1"/>
    <col min="9222" max="9222" width="21.42578125" style="1" customWidth="1"/>
    <col min="9223" max="9223" width="11.42578125" style="1" customWidth="1"/>
    <col min="9224" max="9472" width="9.140625" style="1"/>
    <col min="9473" max="9473" width="57.85546875" style="1" customWidth="1"/>
    <col min="9474" max="9474" width="10.85546875" style="1" customWidth="1"/>
    <col min="9475" max="9475" width="15.28515625" style="1" customWidth="1"/>
    <col min="9476" max="9476" width="15.42578125" style="1" customWidth="1"/>
    <col min="9477" max="9477" width="16" style="1" customWidth="1"/>
    <col min="9478" max="9478" width="21.42578125" style="1" customWidth="1"/>
    <col min="9479" max="9479" width="11.42578125" style="1" customWidth="1"/>
    <col min="9480" max="9728" width="9.140625" style="1"/>
    <col min="9729" max="9729" width="57.85546875" style="1" customWidth="1"/>
    <col min="9730" max="9730" width="10.85546875" style="1" customWidth="1"/>
    <col min="9731" max="9731" width="15.28515625" style="1" customWidth="1"/>
    <col min="9732" max="9732" width="15.42578125" style="1" customWidth="1"/>
    <col min="9733" max="9733" width="16" style="1" customWidth="1"/>
    <col min="9734" max="9734" width="21.42578125" style="1" customWidth="1"/>
    <col min="9735" max="9735" width="11.42578125" style="1" customWidth="1"/>
    <col min="9736" max="9984" width="9.140625" style="1"/>
    <col min="9985" max="9985" width="57.85546875" style="1" customWidth="1"/>
    <col min="9986" max="9986" width="10.85546875" style="1" customWidth="1"/>
    <col min="9987" max="9987" width="15.28515625" style="1" customWidth="1"/>
    <col min="9988" max="9988" width="15.42578125" style="1" customWidth="1"/>
    <col min="9989" max="9989" width="16" style="1" customWidth="1"/>
    <col min="9990" max="9990" width="21.42578125" style="1" customWidth="1"/>
    <col min="9991" max="9991" width="11.42578125" style="1" customWidth="1"/>
    <col min="9992" max="10240" width="9.140625" style="1"/>
    <col min="10241" max="10241" width="57.85546875" style="1" customWidth="1"/>
    <col min="10242" max="10242" width="10.85546875" style="1" customWidth="1"/>
    <col min="10243" max="10243" width="15.28515625" style="1" customWidth="1"/>
    <col min="10244" max="10244" width="15.42578125" style="1" customWidth="1"/>
    <col min="10245" max="10245" width="16" style="1" customWidth="1"/>
    <col min="10246" max="10246" width="21.42578125" style="1" customWidth="1"/>
    <col min="10247" max="10247" width="11.42578125" style="1" customWidth="1"/>
    <col min="10248" max="10496" width="9.140625" style="1"/>
    <col min="10497" max="10497" width="57.85546875" style="1" customWidth="1"/>
    <col min="10498" max="10498" width="10.85546875" style="1" customWidth="1"/>
    <col min="10499" max="10499" width="15.28515625" style="1" customWidth="1"/>
    <col min="10500" max="10500" width="15.42578125" style="1" customWidth="1"/>
    <col min="10501" max="10501" width="16" style="1" customWidth="1"/>
    <col min="10502" max="10502" width="21.42578125" style="1" customWidth="1"/>
    <col min="10503" max="10503" width="11.42578125" style="1" customWidth="1"/>
    <col min="10504" max="10752" width="9.140625" style="1"/>
    <col min="10753" max="10753" width="57.85546875" style="1" customWidth="1"/>
    <col min="10754" max="10754" width="10.85546875" style="1" customWidth="1"/>
    <col min="10755" max="10755" width="15.28515625" style="1" customWidth="1"/>
    <col min="10756" max="10756" width="15.42578125" style="1" customWidth="1"/>
    <col min="10757" max="10757" width="16" style="1" customWidth="1"/>
    <col min="10758" max="10758" width="21.42578125" style="1" customWidth="1"/>
    <col min="10759" max="10759" width="11.42578125" style="1" customWidth="1"/>
    <col min="10760" max="11008" width="9.140625" style="1"/>
    <col min="11009" max="11009" width="57.85546875" style="1" customWidth="1"/>
    <col min="11010" max="11010" width="10.85546875" style="1" customWidth="1"/>
    <col min="11011" max="11011" width="15.28515625" style="1" customWidth="1"/>
    <col min="11012" max="11012" width="15.42578125" style="1" customWidth="1"/>
    <col min="11013" max="11013" width="16" style="1" customWidth="1"/>
    <col min="11014" max="11014" width="21.42578125" style="1" customWidth="1"/>
    <col min="11015" max="11015" width="11.42578125" style="1" customWidth="1"/>
    <col min="11016" max="11264" width="9.140625" style="1"/>
    <col min="11265" max="11265" width="57.85546875" style="1" customWidth="1"/>
    <col min="11266" max="11266" width="10.85546875" style="1" customWidth="1"/>
    <col min="11267" max="11267" width="15.28515625" style="1" customWidth="1"/>
    <col min="11268" max="11268" width="15.42578125" style="1" customWidth="1"/>
    <col min="11269" max="11269" width="16" style="1" customWidth="1"/>
    <col min="11270" max="11270" width="21.42578125" style="1" customWidth="1"/>
    <col min="11271" max="11271" width="11.42578125" style="1" customWidth="1"/>
    <col min="11272" max="11520" width="9.140625" style="1"/>
    <col min="11521" max="11521" width="57.85546875" style="1" customWidth="1"/>
    <col min="11522" max="11522" width="10.85546875" style="1" customWidth="1"/>
    <col min="11523" max="11523" width="15.28515625" style="1" customWidth="1"/>
    <col min="11524" max="11524" width="15.42578125" style="1" customWidth="1"/>
    <col min="11525" max="11525" width="16" style="1" customWidth="1"/>
    <col min="11526" max="11526" width="21.42578125" style="1" customWidth="1"/>
    <col min="11527" max="11527" width="11.42578125" style="1" customWidth="1"/>
    <col min="11528" max="11776" width="9.140625" style="1"/>
    <col min="11777" max="11777" width="57.85546875" style="1" customWidth="1"/>
    <col min="11778" max="11778" width="10.85546875" style="1" customWidth="1"/>
    <col min="11779" max="11779" width="15.28515625" style="1" customWidth="1"/>
    <col min="11780" max="11780" width="15.42578125" style="1" customWidth="1"/>
    <col min="11781" max="11781" width="16" style="1" customWidth="1"/>
    <col min="11782" max="11782" width="21.42578125" style="1" customWidth="1"/>
    <col min="11783" max="11783" width="11.42578125" style="1" customWidth="1"/>
    <col min="11784" max="12032" width="9.140625" style="1"/>
    <col min="12033" max="12033" width="57.85546875" style="1" customWidth="1"/>
    <col min="12034" max="12034" width="10.85546875" style="1" customWidth="1"/>
    <col min="12035" max="12035" width="15.28515625" style="1" customWidth="1"/>
    <col min="12036" max="12036" width="15.42578125" style="1" customWidth="1"/>
    <col min="12037" max="12037" width="16" style="1" customWidth="1"/>
    <col min="12038" max="12038" width="21.42578125" style="1" customWidth="1"/>
    <col min="12039" max="12039" width="11.42578125" style="1" customWidth="1"/>
    <col min="12040" max="12288" width="9.140625" style="1"/>
    <col min="12289" max="12289" width="57.85546875" style="1" customWidth="1"/>
    <col min="12290" max="12290" width="10.85546875" style="1" customWidth="1"/>
    <col min="12291" max="12291" width="15.28515625" style="1" customWidth="1"/>
    <col min="12292" max="12292" width="15.42578125" style="1" customWidth="1"/>
    <col min="12293" max="12293" width="16" style="1" customWidth="1"/>
    <col min="12294" max="12294" width="21.42578125" style="1" customWidth="1"/>
    <col min="12295" max="12295" width="11.42578125" style="1" customWidth="1"/>
    <col min="12296" max="12544" width="9.140625" style="1"/>
    <col min="12545" max="12545" width="57.85546875" style="1" customWidth="1"/>
    <col min="12546" max="12546" width="10.85546875" style="1" customWidth="1"/>
    <col min="12547" max="12547" width="15.28515625" style="1" customWidth="1"/>
    <col min="12548" max="12548" width="15.42578125" style="1" customWidth="1"/>
    <col min="12549" max="12549" width="16" style="1" customWidth="1"/>
    <col min="12550" max="12550" width="21.42578125" style="1" customWidth="1"/>
    <col min="12551" max="12551" width="11.42578125" style="1" customWidth="1"/>
    <col min="12552" max="12800" width="9.140625" style="1"/>
    <col min="12801" max="12801" width="57.85546875" style="1" customWidth="1"/>
    <col min="12802" max="12802" width="10.85546875" style="1" customWidth="1"/>
    <col min="12803" max="12803" width="15.28515625" style="1" customWidth="1"/>
    <col min="12804" max="12804" width="15.42578125" style="1" customWidth="1"/>
    <col min="12805" max="12805" width="16" style="1" customWidth="1"/>
    <col min="12806" max="12806" width="21.42578125" style="1" customWidth="1"/>
    <col min="12807" max="12807" width="11.42578125" style="1" customWidth="1"/>
    <col min="12808" max="13056" width="9.140625" style="1"/>
    <col min="13057" max="13057" width="57.85546875" style="1" customWidth="1"/>
    <col min="13058" max="13058" width="10.85546875" style="1" customWidth="1"/>
    <col min="13059" max="13059" width="15.28515625" style="1" customWidth="1"/>
    <col min="13060" max="13060" width="15.42578125" style="1" customWidth="1"/>
    <col min="13061" max="13061" width="16" style="1" customWidth="1"/>
    <col min="13062" max="13062" width="21.42578125" style="1" customWidth="1"/>
    <col min="13063" max="13063" width="11.42578125" style="1" customWidth="1"/>
    <col min="13064" max="13312" width="9.140625" style="1"/>
    <col min="13313" max="13313" width="57.85546875" style="1" customWidth="1"/>
    <col min="13314" max="13314" width="10.85546875" style="1" customWidth="1"/>
    <col min="13315" max="13315" width="15.28515625" style="1" customWidth="1"/>
    <col min="13316" max="13316" width="15.42578125" style="1" customWidth="1"/>
    <col min="13317" max="13317" width="16" style="1" customWidth="1"/>
    <col min="13318" max="13318" width="21.42578125" style="1" customWidth="1"/>
    <col min="13319" max="13319" width="11.42578125" style="1" customWidth="1"/>
    <col min="13320" max="13568" width="9.140625" style="1"/>
    <col min="13569" max="13569" width="57.85546875" style="1" customWidth="1"/>
    <col min="13570" max="13570" width="10.85546875" style="1" customWidth="1"/>
    <col min="13571" max="13571" width="15.28515625" style="1" customWidth="1"/>
    <col min="13572" max="13572" width="15.42578125" style="1" customWidth="1"/>
    <col min="13573" max="13573" width="16" style="1" customWidth="1"/>
    <col min="13574" max="13574" width="21.42578125" style="1" customWidth="1"/>
    <col min="13575" max="13575" width="11.42578125" style="1" customWidth="1"/>
    <col min="13576" max="13824" width="9.140625" style="1"/>
    <col min="13825" max="13825" width="57.85546875" style="1" customWidth="1"/>
    <col min="13826" max="13826" width="10.85546875" style="1" customWidth="1"/>
    <col min="13827" max="13827" width="15.28515625" style="1" customWidth="1"/>
    <col min="13828" max="13828" width="15.42578125" style="1" customWidth="1"/>
    <col min="13829" max="13829" width="16" style="1" customWidth="1"/>
    <col min="13830" max="13830" width="21.42578125" style="1" customWidth="1"/>
    <col min="13831" max="13831" width="11.42578125" style="1" customWidth="1"/>
    <col min="13832" max="14080" width="9.140625" style="1"/>
    <col min="14081" max="14081" width="57.85546875" style="1" customWidth="1"/>
    <col min="14082" max="14082" width="10.85546875" style="1" customWidth="1"/>
    <col min="14083" max="14083" width="15.28515625" style="1" customWidth="1"/>
    <col min="14084" max="14084" width="15.42578125" style="1" customWidth="1"/>
    <col min="14085" max="14085" width="16" style="1" customWidth="1"/>
    <col min="14086" max="14086" width="21.42578125" style="1" customWidth="1"/>
    <col min="14087" max="14087" width="11.42578125" style="1" customWidth="1"/>
    <col min="14088" max="14336" width="9.140625" style="1"/>
    <col min="14337" max="14337" width="57.85546875" style="1" customWidth="1"/>
    <col min="14338" max="14338" width="10.85546875" style="1" customWidth="1"/>
    <col min="14339" max="14339" width="15.28515625" style="1" customWidth="1"/>
    <col min="14340" max="14340" width="15.42578125" style="1" customWidth="1"/>
    <col min="14341" max="14341" width="16" style="1" customWidth="1"/>
    <col min="14342" max="14342" width="21.42578125" style="1" customWidth="1"/>
    <col min="14343" max="14343" width="11.42578125" style="1" customWidth="1"/>
    <col min="14344" max="14592" width="9.140625" style="1"/>
    <col min="14593" max="14593" width="57.85546875" style="1" customWidth="1"/>
    <col min="14594" max="14594" width="10.85546875" style="1" customWidth="1"/>
    <col min="14595" max="14595" width="15.28515625" style="1" customWidth="1"/>
    <col min="14596" max="14596" width="15.42578125" style="1" customWidth="1"/>
    <col min="14597" max="14597" width="16" style="1" customWidth="1"/>
    <col min="14598" max="14598" width="21.42578125" style="1" customWidth="1"/>
    <col min="14599" max="14599" width="11.42578125" style="1" customWidth="1"/>
    <col min="14600" max="14848" width="9.140625" style="1"/>
    <col min="14849" max="14849" width="57.85546875" style="1" customWidth="1"/>
    <col min="14850" max="14850" width="10.85546875" style="1" customWidth="1"/>
    <col min="14851" max="14851" width="15.28515625" style="1" customWidth="1"/>
    <col min="14852" max="14852" width="15.42578125" style="1" customWidth="1"/>
    <col min="14853" max="14853" width="16" style="1" customWidth="1"/>
    <col min="14854" max="14854" width="21.42578125" style="1" customWidth="1"/>
    <col min="14855" max="14855" width="11.42578125" style="1" customWidth="1"/>
    <col min="14856" max="15104" width="9.140625" style="1"/>
    <col min="15105" max="15105" width="57.85546875" style="1" customWidth="1"/>
    <col min="15106" max="15106" width="10.85546875" style="1" customWidth="1"/>
    <col min="15107" max="15107" width="15.28515625" style="1" customWidth="1"/>
    <col min="15108" max="15108" width="15.42578125" style="1" customWidth="1"/>
    <col min="15109" max="15109" width="16" style="1" customWidth="1"/>
    <col min="15110" max="15110" width="21.42578125" style="1" customWidth="1"/>
    <col min="15111" max="15111" width="11.42578125" style="1" customWidth="1"/>
    <col min="15112" max="15360" width="9.140625" style="1"/>
    <col min="15361" max="15361" width="57.85546875" style="1" customWidth="1"/>
    <col min="15362" max="15362" width="10.85546875" style="1" customWidth="1"/>
    <col min="15363" max="15363" width="15.28515625" style="1" customWidth="1"/>
    <col min="15364" max="15364" width="15.42578125" style="1" customWidth="1"/>
    <col min="15365" max="15365" width="16" style="1" customWidth="1"/>
    <col min="15366" max="15366" width="21.42578125" style="1" customWidth="1"/>
    <col min="15367" max="15367" width="11.42578125" style="1" customWidth="1"/>
    <col min="15368" max="15616" width="9.140625" style="1"/>
    <col min="15617" max="15617" width="57.85546875" style="1" customWidth="1"/>
    <col min="15618" max="15618" width="10.85546875" style="1" customWidth="1"/>
    <col min="15619" max="15619" width="15.28515625" style="1" customWidth="1"/>
    <col min="15620" max="15620" width="15.42578125" style="1" customWidth="1"/>
    <col min="15621" max="15621" width="16" style="1" customWidth="1"/>
    <col min="15622" max="15622" width="21.42578125" style="1" customWidth="1"/>
    <col min="15623" max="15623" width="11.42578125" style="1" customWidth="1"/>
    <col min="15624" max="15872" width="9.140625" style="1"/>
    <col min="15873" max="15873" width="57.85546875" style="1" customWidth="1"/>
    <col min="15874" max="15874" width="10.85546875" style="1" customWidth="1"/>
    <col min="15875" max="15875" width="15.28515625" style="1" customWidth="1"/>
    <col min="15876" max="15876" width="15.42578125" style="1" customWidth="1"/>
    <col min="15877" max="15877" width="16" style="1" customWidth="1"/>
    <col min="15878" max="15878" width="21.42578125" style="1" customWidth="1"/>
    <col min="15879" max="15879" width="11.42578125" style="1" customWidth="1"/>
    <col min="15880" max="16128" width="9.140625" style="1"/>
    <col min="16129" max="16129" width="57.85546875" style="1" customWidth="1"/>
    <col min="16130" max="16130" width="10.85546875" style="1" customWidth="1"/>
    <col min="16131" max="16131" width="15.28515625" style="1" customWidth="1"/>
    <col min="16132" max="16132" width="15.42578125" style="1" customWidth="1"/>
    <col min="16133" max="16133" width="16" style="1" customWidth="1"/>
    <col min="16134" max="16134" width="21.42578125" style="1" customWidth="1"/>
    <col min="16135" max="16135" width="11.42578125" style="1" customWidth="1"/>
    <col min="16136" max="16384" width="9.140625" style="1"/>
  </cols>
  <sheetData>
    <row r="1" spans="1:8" ht="33" customHeight="1" x14ac:dyDescent="0.25">
      <c r="D1" s="119" t="s">
        <v>326</v>
      </c>
      <c r="E1" s="120"/>
      <c r="F1" s="120"/>
    </row>
    <row r="2" spans="1:8" s="5" customFormat="1" ht="12" x14ac:dyDescent="0.2">
      <c r="A2" s="116" t="s">
        <v>63</v>
      </c>
      <c r="B2" s="116"/>
      <c r="C2" s="116"/>
      <c r="D2" s="116"/>
      <c r="E2" s="116"/>
      <c r="F2" s="116"/>
    </row>
    <row r="3" spans="1:8" s="5" customFormat="1" ht="12" x14ac:dyDescent="0.2">
      <c r="A3" s="121" t="s">
        <v>14</v>
      </c>
      <c r="B3" s="121"/>
      <c r="C3" s="121"/>
      <c r="D3" s="121"/>
      <c r="E3" s="121"/>
      <c r="F3" s="121"/>
    </row>
    <row r="4" spans="1:8" s="5" customFormat="1" ht="12" x14ac:dyDescent="0.2">
      <c r="A4" s="121" t="s">
        <v>329</v>
      </c>
      <c r="B4" s="121"/>
      <c r="C4" s="121"/>
      <c r="D4" s="121"/>
      <c r="E4" s="121"/>
      <c r="F4" s="121"/>
    </row>
    <row r="5" spans="1:8" s="7" customFormat="1" ht="12" x14ac:dyDescent="0.2">
      <c r="F5" s="8" t="s">
        <v>0</v>
      </c>
    </row>
    <row r="6" spans="1:8" s="5" customFormat="1" ht="69" customHeight="1" x14ac:dyDescent="0.2">
      <c r="A6" s="9" t="s">
        <v>17</v>
      </c>
      <c r="B6" s="9" t="s">
        <v>18</v>
      </c>
      <c r="C6" s="9" t="s">
        <v>64</v>
      </c>
      <c r="D6" s="9" t="s">
        <v>65</v>
      </c>
      <c r="E6" s="9" t="s">
        <v>66</v>
      </c>
      <c r="F6" s="9" t="s">
        <v>67</v>
      </c>
      <c r="G6" s="15"/>
      <c r="H6" s="16"/>
    </row>
    <row r="7" spans="1:8" s="5" customFormat="1" ht="12" x14ac:dyDescent="0.2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</row>
    <row r="8" spans="1:8" s="5" customFormat="1" ht="15" customHeight="1" x14ac:dyDescent="0.2">
      <c r="A8" s="48" t="s">
        <v>216</v>
      </c>
      <c r="B8" s="49" t="s">
        <v>97</v>
      </c>
      <c r="C8" s="43">
        <f>C10+C11+C12+C22+C23</f>
        <v>1969</v>
      </c>
      <c r="D8" s="100">
        <f>D10+D11+D12+D22+D23</f>
        <v>13051</v>
      </c>
      <c r="E8" s="100">
        <f>E10+E11+E12+E22+E23</f>
        <v>2833</v>
      </c>
      <c r="F8" s="100">
        <f>F10+F11+F12+F22+F23</f>
        <v>4947</v>
      </c>
    </row>
    <row r="9" spans="1:8" s="5" customFormat="1" ht="15.75" customHeight="1" x14ac:dyDescent="0.2">
      <c r="A9" s="19" t="s">
        <v>217</v>
      </c>
      <c r="B9" s="49" t="s">
        <v>77</v>
      </c>
      <c r="C9" s="57" t="s">
        <v>77</v>
      </c>
      <c r="D9" s="58" t="s">
        <v>77</v>
      </c>
      <c r="E9" s="57" t="s">
        <v>77</v>
      </c>
      <c r="F9" s="59" t="s">
        <v>77</v>
      </c>
      <c r="G9" s="17"/>
      <c r="H9" s="12"/>
    </row>
    <row r="10" spans="1:8" s="5" customFormat="1" ht="12" x14ac:dyDescent="0.2">
      <c r="A10" s="50" t="s">
        <v>218</v>
      </c>
      <c r="B10" s="49" t="s">
        <v>1</v>
      </c>
      <c r="C10" s="32">
        <v>0</v>
      </c>
      <c r="D10" s="56">
        <v>0</v>
      </c>
      <c r="E10" s="32">
        <v>0</v>
      </c>
      <c r="F10" s="34">
        <v>0</v>
      </c>
    </row>
    <row r="11" spans="1:8" s="5" customFormat="1" ht="12" x14ac:dyDescent="0.2">
      <c r="A11" s="50" t="s">
        <v>68</v>
      </c>
      <c r="B11" s="49" t="s">
        <v>2</v>
      </c>
      <c r="C11" s="32">
        <v>19</v>
      </c>
      <c r="D11" s="56">
        <v>137</v>
      </c>
      <c r="E11" s="32">
        <v>0</v>
      </c>
      <c r="F11" s="34">
        <v>0</v>
      </c>
    </row>
    <row r="12" spans="1:8" s="5" customFormat="1" ht="12" x14ac:dyDescent="0.2">
      <c r="A12" s="50" t="s">
        <v>69</v>
      </c>
      <c r="B12" s="49" t="s">
        <v>3</v>
      </c>
      <c r="C12" s="32">
        <f>C14+C17+C20</f>
        <v>197</v>
      </c>
      <c r="D12" s="32">
        <f>D14+D17+D20</f>
        <v>3431</v>
      </c>
      <c r="E12" s="32">
        <f>E14+E17+E20</f>
        <v>2643</v>
      </c>
      <c r="F12" s="32">
        <f>F14+F17+F20</f>
        <v>3539</v>
      </c>
    </row>
    <row r="13" spans="1:8" s="5" customFormat="1" ht="12" x14ac:dyDescent="0.2">
      <c r="A13" s="19" t="s">
        <v>217</v>
      </c>
      <c r="B13" s="49" t="s">
        <v>77</v>
      </c>
      <c r="C13" s="57" t="s">
        <v>77</v>
      </c>
      <c r="D13" s="58" t="s">
        <v>77</v>
      </c>
      <c r="E13" s="57" t="s">
        <v>77</v>
      </c>
      <c r="F13" s="104" t="s">
        <v>77</v>
      </c>
    </row>
    <row r="14" spans="1:8" s="5" customFormat="1" ht="12.75" customHeight="1" x14ac:dyDescent="0.2">
      <c r="A14" s="85" t="s">
        <v>219</v>
      </c>
      <c r="B14" s="86" t="s">
        <v>220</v>
      </c>
      <c r="C14" s="87">
        <f>C15+C16</f>
        <v>6</v>
      </c>
      <c r="D14" s="88">
        <f>345+D15+D16</f>
        <v>3121</v>
      </c>
      <c r="E14" s="88">
        <f>E15+E16</f>
        <v>2643</v>
      </c>
      <c r="F14" s="105">
        <f>F15+F16</f>
        <v>3539</v>
      </c>
      <c r="G14" s="17"/>
      <c r="H14" s="12"/>
    </row>
    <row r="15" spans="1:8" s="5" customFormat="1" ht="22.5" x14ac:dyDescent="0.2">
      <c r="A15" s="50" t="s">
        <v>221</v>
      </c>
      <c r="B15" s="49" t="s">
        <v>222</v>
      </c>
      <c r="C15" s="32">
        <v>6</v>
      </c>
      <c r="D15" s="56">
        <v>2776</v>
      </c>
      <c r="E15" s="32">
        <v>2643</v>
      </c>
      <c r="F15" s="34">
        <v>3539</v>
      </c>
    </row>
    <row r="16" spans="1:8" s="5" customFormat="1" ht="22.5" x14ac:dyDescent="0.2">
      <c r="A16" s="50" t="s">
        <v>223</v>
      </c>
      <c r="B16" s="49" t="s">
        <v>224</v>
      </c>
      <c r="C16" s="32">
        <v>0</v>
      </c>
      <c r="D16" s="56">
        <v>0</v>
      </c>
      <c r="E16" s="32">
        <v>0</v>
      </c>
      <c r="F16" s="34">
        <v>0</v>
      </c>
    </row>
    <row r="17" spans="1:6" s="5" customFormat="1" ht="22.5" x14ac:dyDescent="0.2">
      <c r="A17" s="85" t="s">
        <v>225</v>
      </c>
      <c r="B17" s="86" t="s">
        <v>226</v>
      </c>
      <c r="C17" s="87">
        <v>191</v>
      </c>
      <c r="D17" s="88">
        <v>310</v>
      </c>
      <c r="E17" s="87">
        <v>0</v>
      </c>
      <c r="F17" s="89">
        <v>0</v>
      </c>
    </row>
    <row r="18" spans="1:6" s="5" customFormat="1" ht="22.5" x14ac:dyDescent="0.2">
      <c r="A18" s="50" t="s">
        <v>227</v>
      </c>
      <c r="B18" s="49" t="s">
        <v>228</v>
      </c>
      <c r="C18" s="32">
        <v>0</v>
      </c>
      <c r="D18" s="56">
        <v>0</v>
      </c>
      <c r="E18" s="32">
        <v>0</v>
      </c>
      <c r="F18" s="34">
        <v>0</v>
      </c>
    </row>
    <row r="19" spans="1:6" s="5" customFormat="1" ht="22.5" x14ac:dyDescent="0.2">
      <c r="A19" s="50" t="s">
        <v>229</v>
      </c>
      <c r="B19" s="49" t="s">
        <v>230</v>
      </c>
      <c r="C19" s="32">
        <v>0</v>
      </c>
      <c r="D19" s="56">
        <v>0</v>
      </c>
      <c r="E19" s="32">
        <v>0</v>
      </c>
      <c r="F19" s="34">
        <v>0</v>
      </c>
    </row>
    <row r="20" spans="1:6" s="5" customFormat="1" ht="12" x14ac:dyDescent="0.2">
      <c r="A20" s="85" t="s">
        <v>231</v>
      </c>
      <c r="B20" s="86" t="s">
        <v>232</v>
      </c>
      <c r="C20" s="87">
        <v>0</v>
      </c>
      <c r="D20" s="88">
        <v>0</v>
      </c>
      <c r="E20" s="87">
        <v>0</v>
      </c>
      <c r="F20" s="89">
        <v>0</v>
      </c>
    </row>
    <row r="21" spans="1:6" s="5" customFormat="1" ht="12" x14ac:dyDescent="0.2">
      <c r="A21" s="50" t="s">
        <v>233</v>
      </c>
      <c r="B21" s="49" t="s">
        <v>234</v>
      </c>
      <c r="C21" s="32">
        <v>0</v>
      </c>
      <c r="D21" s="56">
        <v>0</v>
      </c>
      <c r="E21" s="32">
        <v>0</v>
      </c>
      <c r="F21" s="34">
        <v>0</v>
      </c>
    </row>
    <row r="22" spans="1:6" s="5" customFormat="1" ht="12" x14ac:dyDescent="0.2">
      <c r="A22" s="50" t="s">
        <v>235</v>
      </c>
      <c r="B22" s="49" t="s">
        <v>4</v>
      </c>
      <c r="C22" s="32">
        <v>1753</v>
      </c>
      <c r="D22" s="56">
        <v>9483</v>
      </c>
      <c r="E22" s="32">
        <v>0</v>
      </c>
      <c r="F22" s="34">
        <v>261</v>
      </c>
    </row>
    <row r="23" spans="1:6" s="5" customFormat="1" ht="12" x14ac:dyDescent="0.2">
      <c r="A23" s="50" t="s">
        <v>236</v>
      </c>
      <c r="B23" s="49" t="s">
        <v>5</v>
      </c>
      <c r="C23" s="32">
        <v>0</v>
      </c>
      <c r="D23" s="56">
        <v>0</v>
      </c>
      <c r="E23" s="32">
        <v>190</v>
      </c>
      <c r="F23" s="34">
        <v>1147</v>
      </c>
    </row>
    <row r="24" spans="1:6" s="5" customFormat="1" ht="12" x14ac:dyDescent="0.2">
      <c r="A24" s="71" t="s">
        <v>237</v>
      </c>
      <c r="B24" s="72" t="s">
        <v>100</v>
      </c>
      <c r="C24" s="73">
        <f>C26+C30+C31+C32+C33+C34+C35+C36+C37</f>
        <v>6552</v>
      </c>
      <c r="D24" s="101">
        <f>D26+D30+D31+D32+D33+D34+D35+D36+D37</f>
        <v>29936</v>
      </c>
      <c r="E24" s="101">
        <f>E26+E30+E31+E32+E33+E34+E35+E36+E37</f>
        <v>3273</v>
      </c>
      <c r="F24" s="101">
        <f>F26+F30+F31+F32+F33+F34+F35+F36+F37</f>
        <v>49878</v>
      </c>
    </row>
    <row r="25" spans="1:6" s="5" customFormat="1" ht="12" x14ac:dyDescent="0.2">
      <c r="A25" s="19" t="s">
        <v>59</v>
      </c>
      <c r="B25" s="49" t="s">
        <v>77</v>
      </c>
      <c r="C25" s="57" t="s">
        <v>77</v>
      </c>
      <c r="D25" s="58" t="s">
        <v>77</v>
      </c>
      <c r="E25" s="58" t="s">
        <v>77</v>
      </c>
      <c r="F25" s="103" t="s">
        <v>77</v>
      </c>
    </row>
    <row r="26" spans="1:6" s="5" customFormat="1" ht="12" x14ac:dyDescent="0.2">
      <c r="A26" s="50" t="s">
        <v>238</v>
      </c>
      <c r="B26" s="49" t="s">
        <v>70</v>
      </c>
      <c r="C26" s="32">
        <f>C28+C29</f>
        <v>0</v>
      </c>
      <c r="D26" s="32">
        <f>D28+D29</f>
        <v>3832</v>
      </c>
      <c r="E26" s="32">
        <f>E28+E29</f>
        <v>0</v>
      </c>
      <c r="F26" s="32">
        <f>F28+F29</f>
        <v>37000</v>
      </c>
    </row>
    <row r="27" spans="1:6" s="5" customFormat="1" ht="12" x14ac:dyDescent="0.2">
      <c r="A27" s="19" t="s">
        <v>59</v>
      </c>
      <c r="B27" s="51" t="s">
        <v>77</v>
      </c>
      <c r="C27" s="57" t="s">
        <v>77</v>
      </c>
      <c r="D27" s="60" t="s">
        <v>77</v>
      </c>
      <c r="E27" s="57" t="s">
        <v>77</v>
      </c>
      <c r="F27" s="61" t="s">
        <v>77</v>
      </c>
    </row>
    <row r="28" spans="1:6" s="5" customFormat="1" ht="12" x14ac:dyDescent="0.2">
      <c r="A28" s="50" t="s">
        <v>239</v>
      </c>
      <c r="B28" s="52" t="s">
        <v>240</v>
      </c>
      <c r="C28" s="32">
        <v>0</v>
      </c>
      <c r="D28" s="62">
        <v>0</v>
      </c>
      <c r="E28" s="32">
        <v>0</v>
      </c>
      <c r="F28" s="37">
        <v>0</v>
      </c>
    </row>
    <row r="29" spans="1:6" s="5" customFormat="1" ht="12" x14ac:dyDescent="0.2">
      <c r="A29" s="50" t="s">
        <v>241</v>
      </c>
      <c r="B29" s="52" t="s">
        <v>242</v>
      </c>
      <c r="C29" s="32">
        <v>0</v>
      </c>
      <c r="D29" s="62">
        <v>3832</v>
      </c>
      <c r="E29" s="32">
        <v>0</v>
      </c>
      <c r="F29" s="37">
        <v>37000</v>
      </c>
    </row>
    <row r="30" spans="1:6" s="5" customFormat="1" ht="12" x14ac:dyDescent="0.2">
      <c r="A30" s="50" t="s">
        <v>243</v>
      </c>
      <c r="B30" s="52" t="s">
        <v>71</v>
      </c>
      <c r="C30" s="32">
        <v>1125</v>
      </c>
      <c r="D30" s="62">
        <v>4525</v>
      </c>
      <c r="E30" s="32">
        <v>1679</v>
      </c>
      <c r="F30" s="37">
        <v>4142</v>
      </c>
    </row>
    <row r="31" spans="1:6" s="5" customFormat="1" ht="12" x14ac:dyDescent="0.2">
      <c r="A31" s="50" t="s">
        <v>244</v>
      </c>
      <c r="B31" s="52" t="s">
        <v>245</v>
      </c>
      <c r="C31" s="32">
        <v>0</v>
      </c>
      <c r="D31" s="62">
        <v>0</v>
      </c>
      <c r="E31" s="32">
        <v>0</v>
      </c>
      <c r="F31" s="37">
        <v>0</v>
      </c>
    </row>
    <row r="32" spans="1:6" s="5" customFormat="1" ht="27.75" customHeight="1" x14ac:dyDescent="0.2">
      <c r="A32" s="50" t="s">
        <v>246</v>
      </c>
      <c r="B32" s="52" t="s">
        <v>247</v>
      </c>
      <c r="C32" s="32">
        <v>1200</v>
      </c>
      <c r="D32" s="62">
        <v>8916</v>
      </c>
      <c r="E32" s="32">
        <v>940</v>
      </c>
      <c r="F32" s="37">
        <v>5640</v>
      </c>
    </row>
    <row r="33" spans="1:6" s="5" customFormat="1" ht="12" x14ac:dyDescent="0.2">
      <c r="A33" s="50" t="s">
        <v>248</v>
      </c>
      <c r="B33" s="52" t="s">
        <v>249</v>
      </c>
      <c r="C33" s="32">
        <v>3106</v>
      </c>
      <c r="D33" s="62">
        <v>7812</v>
      </c>
      <c r="E33" s="32">
        <v>9</v>
      </c>
      <c r="F33" s="37">
        <v>280</v>
      </c>
    </row>
    <row r="34" spans="1:6" s="5" customFormat="1" ht="12" x14ac:dyDescent="0.2">
      <c r="A34" s="50" t="s">
        <v>250</v>
      </c>
      <c r="B34" s="52" t="s">
        <v>251</v>
      </c>
      <c r="C34" s="32">
        <v>17</v>
      </c>
      <c r="D34" s="62">
        <v>231</v>
      </c>
      <c r="E34" s="32">
        <v>270</v>
      </c>
      <c r="F34" s="37">
        <v>1620</v>
      </c>
    </row>
    <row r="35" spans="1:6" s="5" customFormat="1" ht="12" x14ac:dyDescent="0.2">
      <c r="A35" s="50" t="s">
        <v>252</v>
      </c>
      <c r="B35" s="52" t="s">
        <v>253</v>
      </c>
      <c r="C35" s="32">
        <v>1104</v>
      </c>
      <c r="D35" s="62">
        <v>4620</v>
      </c>
      <c r="E35" s="32">
        <v>375</v>
      </c>
      <c r="F35" s="37">
        <v>1196</v>
      </c>
    </row>
    <row r="36" spans="1:6" s="5" customFormat="1" ht="12" x14ac:dyDescent="0.2">
      <c r="A36" s="50" t="s">
        <v>254</v>
      </c>
      <c r="B36" s="52" t="s">
        <v>255</v>
      </c>
      <c r="C36" s="32">
        <v>0</v>
      </c>
      <c r="D36" s="62">
        <v>0</v>
      </c>
      <c r="E36" s="32">
        <v>0</v>
      </c>
      <c r="F36" s="37">
        <v>0</v>
      </c>
    </row>
    <row r="37" spans="1:6" s="5" customFormat="1" ht="12" x14ac:dyDescent="0.2">
      <c r="A37" s="50" t="s">
        <v>27</v>
      </c>
      <c r="B37" s="52" t="s">
        <v>256</v>
      </c>
      <c r="C37" s="32">
        <v>0</v>
      </c>
      <c r="D37" s="62">
        <v>0</v>
      </c>
      <c r="E37" s="32">
        <v>0</v>
      </c>
      <c r="F37" s="37">
        <v>0</v>
      </c>
    </row>
    <row r="38" spans="1:6" s="5" customFormat="1" ht="12" x14ac:dyDescent="0.2">
      <c r="A38" s="71" t="s">
        <v>257</v>
      </c>
      <c r="B38" s="74" t="s">
        <v>101</v>
      </c>
      <c r="C38" s="73">
        <v>0</v>
      </c>
      <c r="D38" s="75">
        <v>0</v>
      </c>
      <c r="E38" s="73">
        <v>0</v>
      </c>
      <c r="F38" s="76">
        <v>0</v>
      </c>
    </row>
    <row r="39" spans="1:6" s="5" customFormat="1" ht="24" x14ac:dyDescent="0.2">
      <c r="A39" s="71" t="s">
        <v>258</v>
      </c>
      <c r="B39" s="74" t="s">
        <v>23</v>
      </c>
      <c r="C39" s="73">
        <v>215</v>
      </c>
      <c r="D39" s="75">
        <v>4506</v>
      </c>
      <c r="E39" s="73">
        <v>0</v>
      </c>
      <c r="F39" s="76">
        <v>0</v>
      </c>
    </row>
    <row r="40" spans="1:6" s="5" customFormat="1" ht="12" x14ac:dyDescent="0.2">
      <c r="A40" s="71" t="s">
        <v>259</v>
      </c>
      <c r="B40" s="74" t="s">
        <v>103</v>
      </c>
      <c r="C40" s="73">
        <v>0</v>
      </c>
      <c r="D40" s="75">
        <v>3424</v>
      </c>
      <c r="E40" s="73">
        <v>0</v>
      </c>
      <c r="F40" s="76">
        <v>0</v>
      </c>
    </row>
    <row r="41" spans="1:6" s="5" customFormat="1" ht="12" x14ac:dyDescent="0.2">
      <c r="A41" s="71" t="s">
        <v>260</v>
      </c>
      <c r="B41" s="74" t="s">
        <v>104</v>
      </c>
      <c r="C41" s="73">
        <v>0</v>
      </c>
      <c r="D41" s="102">
        <v>16667</v>
      </c>
      <c r="E41" s="73">
        <v>55</v>
      </c>
      <c r="F41" s="76">
        <v>999</v>
      </c>
    </row>
    <row r="42" spans="1:6" s="5" customFormat="1" ht="12" x14ac:dyDescent="0.2">
      <c r="A42" s="71" t="s">
        <v>261</v>
      </c>
      <c r="B42" s="74" t="s">
        <v>106</v>
      </c>
      <c r="C42" s="73">
        <v>0</v>
      </c>
      <c r="D42" s="75">
        <v>0</v>
      </c>
      <c r="E42" s="73">
        <v>0</v>
      </c>
      <c r="F42" s="76">
        <v>0</v>
      </c>
    </row>
    <row r="43" spans="1:6" s="5" customFormat="1" ht="12" x14ac:dyDescent="0.2">
      <c r="A43" s="71" t="s">
        <v>262</v>
      </c>
      <c r="B43" s="74" t="s">
        <v>107</v>
      </c>
      <c r="C43" s="73">
        <v>0</v>
      </c>
      <c r="D43" s="75">
        <v>0</v>
      </c>
      <c r="E43" s="73">
        <v>0</v>
      </c>
      <c r="F43" s="76">
        <v>0</v>
      </c>
    </row>
    <row r="44" spans="1:6" s="5" customFormat="1" ht="12" x14ac:dyDescent="0.2">
      <c r="A44" s="71" t="s">
        <v>263</v>
      </c>
      <c r="B44" s="74" t="s">
        <v>108</v>
      </c>
      <c r="C44" s="73">
        <v>0</v>
      </c>
      <c r="D44" s="75">
        <v>0</v>
      </c>
      <c r="E44" s="73">
        <v>0</v>
      </c>
      <c r="F44" s="76">
        <v>0</v>
      </c>
    </row>
    <row r="45" spans="1:6" s="5" customFormat="1" ht="12" x14ac:dyDescent="0.2">
      <c r="A45" s="71" t="s">
        <v>264</v>
      </c>
      <c r="B45" s="74" t="s">
        <v>109</v>
      </c>
      <c r="C45" s="73">
        <v>0</v>
      </c>
      <c r="D45" s="75">
        <v>0</v>
      </c>
      <c r="E45" s="73">
        <v>0</v>
      </c>
      <c r="F45" s="76">
        <v>0</v>
      </c>
    </row>
    <row r="46" spans="1:6" s="5" customFormat="1" ht="12" x14ac:dyDescent="0.2">
      <c r="A46" s="19" t="s">
        <v>59</v>
      </c>
      <c r="B46" s="52" t="s">
        <v>77</v>
      </c>
      <c r="C46" s="57" t="s">
        <v>77</v>
      </c>
      <c r="D46" s="63" t="s">
        <v>77</v>
      </c>
      <c r="E46" s="57" t="s">
        <v>77</v>
      </c>
      <c r="F46" s="61" t="s">
        <v>77</v>
      </c>
    </row>
    <row r="47" spans="1:6" s="5" customFormat="1" ht="12" x14ac:dyDescent="0.2">
      <c r="A47" s="50" t="s">
        <v>265</v>
      </c>
      <c r="B47" s="52" t="s">
        <v>266</v>
      </c>
      <c r="C47" s="32">
        <v>0</v>
      </c>
      <c r="D47" s="62">
        <v>0</v>
      </c>
      <c r="E47" s="32">
        <v>0</v>
      </c>
      <c r="F47" s="37">
        <v>0</v>
      </c>
    </row>
    <row r="48" spans="1:6" s="5" customFormat="1" ht="12" x14ac:dyDescent="0.2">
      <c r="A48" s="50" t="s">
        <v>267</v>
      </c>
      <c r="B48" s="53" t="s">
        <v>268</v>
      </c>
      <c r="C48" s="32">
        <v>0</v>
      </c>
      <c r="D48" s="64">
        <v>0</v>
      </c>
      <c r="E48" s="32">
        <v>0</v>
      </c>
      <c r="F48" s="40">
        <v>0</v>
      </c>
    </row>
    <row r="49" spans="1:6" s="5" customFormat="1" ht="12" x14ac:dyDescent="0.2">
      <c r="A49" s="50" t="s">
        <v>269</v>
      </c>
      <c r="B49" s="52" t="s">
        <v>270</v>
      </c>
      <c r="C49" s="32">
        <v>0</v>
      </c>
      <c r="D49" s="62">
        <v>0</v>
      </c>
      <c r="E49" s="32">
        <v>0</v>
      </c>
      <c r="F49" s="37">
        <v>0</v>
      </c>
    </row>
    <row r="50" spans="1:6" s="5" customFormat="1" ht="12" x14ac:dyDescent="0.2">
      <c r="A50" s="50" t="s">
        <v>271</v>
      </c>
      <c r="B50" s="52" t="s">
        <v>272</v>
      </c>
      <c r="C50" s="32">
        <v>0</v>
      </c>
      <c r="D50" s="62">
        <v>0</v>
      </c>
      <c r="E50" s="32">
        <v>0</v>
      </c>
      <c r="F50" s="37">
        <v>0</v>
      </c>
    </row>
    <row r="51" spans="1:6" s="5" customFormat="1" ht="25.5" x14ac:dyDescent="0.2">
      <c r="A51" s="77" t="s">
        <v>273</v>
      </c>
      <c r="B51" s="78" t="s">
        <v>110</v>
      </c>
      <c r="C51" s="79">
        <v>0</v>
      </c>
      <c r="D51" s="80">
        <v>419</v>
      </c>
      <c r="E51" s="79">
        <v>0</v>
      </c>
      <c r="F51" s="81">
        <v>3124</v>
      </c>
    </row>
    <row r="52" spans="1:6" s="5" customFormat="1" ht="14.25" customHeight="1" x14ac:dyDescent="0.2">
      <c r="A52" s="77" t="s">
        <v>274</v>
      </c>
      <c r="B52" s="78" t="s">
        <v>111</v>
      </c>
      <c r="C52" s="79">
        <v>0</v>
      </c>
      <c r="D52" s="80">
        <v>0</v>
      </c>
      <c r="E52" s="79">
        <v>0</v>
      </c>
      <c r="F52" s="81">
        <v>0</v>
      </c>
    </row>
    <row r="53" spans="1:6" s="5" customFormat="1" x14ac:dyDescent="0.2">
      <c r="A53" s="82" t="s">
        <v>275</v>
      </c>
      <c r="B53" s="83" t="s">
        <v>74</v>
      </c>
      <c r="C53" s="84">
        <f>C8+C24+C38+C39+C40+C41+C42+C43+C44+C45+C51+C52</f>
        <v>8736</v>
      </c>
      <c r="D53" s="84">
        <f>D8+D24+D38+D39+D40+D41+D42+D43+D44+D45+D51+D52</f>
        <v>68003</v>
      </c>
      <c r="E53" s="84">
        <f>E8+E24+E38+E39+E40+E41+E42+E43+E44+E45+E51+E52</f>
        <v>6161</v>
      </c>
      <c r="F53" s="84">
        <f>F8+F24+F38+F39+F40+F41+F42+F43+F44+F45+F51+F52</f>
        <v>58948</v>
      </c>
    </row>
    <row r="54" spans="1:6" s="5" customFormat="1" ht="12" x14ac:dyDescent="0.2">
      <c r="A54" s="50" t="s">
        <v>77</v>
      </c>
      <c r="B54" s="52" t="s">
        <v>77</v>
      </c>
      <c r="C54" s="57" t="s">
        <v>77</v>
      </c>
      <c r="D54" s="63" t="s">
        <v>77</v>
      </c>
      <c r="E54" s="57" t="s">
        <v>77</v>
      </c>
      <c r="F54" s="61" t="s">
        <v>77</v>
      </c>
    </row>
    <row r="55" spans="1:6" s="5" customFormat="1" ht="12" x14ac:dyDescent="0.2">
      <c r="A55" s="71" t="s">
        <v>276</v>
      </c>
      <c r="B55" s="74" t="s">
        <v>76</v>
      </c>
      <c r="C55" s="73">
        <v>0</v>
      </c>
      <c r="D55" s="75">
        <v>0</v>
      </c>
      <c r="E55" s="73">
        <v>0</v>
      </c>
      <c r="F55" s="76">
        <v>0</v>
      </c>
    </row>
    <row r="56" spans="1:6" s="5" customFormat="1" ht="12" x14ac:dyDescent="0.2">
      <c r="A56" s="19" t="s">
        <v>217</v>
      </c>
      <c r="B56" s="52" t="s">
        <v>77</v>
      </c>
      <c r="C56" s="57" t="s">
        <v>77</v>
      </c>
      <c r="D56" s="63" t="s">
        <v>77</v>
      </c>
      <c r="E56" s="57" t="s">
        <v>77</v>
      </c>
      <c r="F56" s="61" t="s">
        <v>77</v>
      </c>
    </row>
    <row r="57" spans="1:6" s="5" customFormat="1" ht="12" x14ac:dyDescent="0.2">
      <c r="A57" s="50" t="s">
        <v>277</v>
      </c>
      <c r="B57" s="52" t="s">
        <v>79</v>
      </c>
      <c r="C57" s="32">
        <v>0</v>
      </c>
      <c r="D57" s="62">
        <v>0</v>
      </c>
      <c r="E57" s="32">
        <v>0</v>
      </c>
      <c r="F57" s="37">
        <v>0</v>
      </c>
    </row>
    <row r="58" spans="1:6" s="5" customFormat="1" ht="12" x14ac:dyDescent="0.2">
      <c r="A58" s="50" t="s">
        <v>72</v>
      </c>
      <c r="B58" s="52" t="s">
        <v>81</v>
      </c>
      <c r="C58" s="32">
        <v>0</v>
      </c>
      <c r="D58" s="62">
        <v>0</v>
      </c>
      <c r="E58" s="32">
        <v>0</v>
      </c>
      <c r="F58" s="37">
        <v>0</v>
      </c>
    </row>
    <row r="59" spans="1:6" s="5" customFormat="1" ht="12" x14ac:dyDescent="0.2">
      <c r="A59" s="50" t="s">
        <v>73</v>
      </c>
      <c r="B59" s="52" t="s">
        <v>82</v>
      </c>
      <c r="C59" s="32">
        <v>0</v>
      </c>
      <c r="D59" s="62">
        <v>0</v>
      </c>
      <c r="E59" s="32">
        <v>0</v>
      </c>
      <c r="F59" s="37">
        <v>0</v>
      </c>
    </row>
    <row r="60" spans="1:6" s="5" customFormat="1" ht="12" x14ac:dyDescent="0.2">
      <c r="A60" s="50" t="s">
        <v>278</v>
      </c>
      <c r="B60" s="52" t="s">
        <v>83</v>
      </c>
      <c r="C60" s="32">
        <v>0</v>
      </c>
      <c r="D60" s="62">
        <v>0</v>
      </c>
      <c r="E60" s="32">
        <v>0</v>
      </c>
      <c r="F60" s="37">
        <v>0</v>
      </c>
    </row>
    <row r="61" spans="1:6" s="5" customFormat="1" ht="12" x14ac:dyDescent="0.2">
      <c r="A61" s="71" t="s">
        <v>279</v>
      </c>
      <c r="B61" s="74" t="s">
        <v>85</v>
      </c>
      <c r="C61" s="73">
        <f>SUM(C63:C68)</f>
        <v>923</v>
      </c>
      <c r="D61" s="73">
        <f>SUM(D63:D68)</f>
        <v>3994</v>
      </c>
      <c r="E61" s="73">
        <f>SUM(E63:E68)</f>
        <v>257</v>
      </c>
      <c r="F61" s="73">
        <f>SUM(F63:F68)</f>
        <v>973</v>
      </c>
    </row>
    <row r="62" spans="1:6" s="5" customFormat="1" ht="12" x14ac:dyDescent="0.2">
      <c r="A62" s="19" t="s">
        <v>59</v>
      </c>
      <c r="B62" s="52" t="s">
        <v>77</v>
      </c>
      <c r="C62" s="57" t="s">
        <v>77</v>
      </c>
      <c r="D62" s="63" t="s">
        <v>77</v>
      </c>
      <c r="E62" s="57" t="s">
        <v>77</v>
      </c>
      <c r="F62" s="61" t="s">
        <v>77</v>
      </c>
    </row>
    <row r="63" spans="1:6" s="5" customFormat="1" ht="12" x14ac:dyDescent="0.2">
      <c r="A63" s="50" t="s">
        <v>280</v>
      </c>
      <c r="B63" s="52" t="s">
        <v>114</v>
      </c>
      <c r="C63" s="32">
        <v>0</v>
      </c>
      <c r="D63" s="62">
        <v>0</v>
      </c>
      <c r="E63" s="32">
        <v>0</v>
      </c>
      <c r="F63" s="37">
        <v>0</v>
      </c>
    </row>
    <row r="64" spans="1:6" s="5" customFormat="1" ht="12" x14ac:dyDescent="0.2">
      <c r="A64" s="50" t="s">
        <v>281</v>
      </c>
      <c r="B64" s="52" t="s">
        <v>120</v>
      </c>
      <c r="C64" s="32">
        <v>408</v>
      </c>
      <c r="D64" s="62">
        <v>518</v>
      </c>
      <c r="E64" s="32">
        <v>11</v>
      </c>
      <c r="F64" s="37">
        <v>105</v>
      </c>
    </row>
    <row r="65" spans="1:10" s="5" customFormat="1" ht="12" x14ac:dyDescent="0.2">
      <c r="A65" s="50" t="s">
        <v>282</v>
      </c>
      <c r="B65" s="52" t="s">
        <v>122</v>
      </c>
      <c r="C65" s="32">
        <v>3</v>
      </c>
      <c r="D65" s="62">
        <v>306</v>
      </c>
      <c r="E65" s="32">
        <v>4</v>
      </c>
      <c r="F65" s="37">
        <v>21</v>
      </c>
      <c r="J65" s="11"/>
    </row>
    <row r="66" spans="1:10" s="5" customFormat="1" ht="12" x14ac:dyDescent="0.2">
      <c r="A66" s="50" t="s">
        <v>283</v>
      </c>
      <c r="B66" s="52" t="s">
        <v>124</v>
      </c>
      <c r="C66" s="32">
        <v>0</v>
      </c>
      <c r="D66" s="62">
        <v>0</v>
      </c>
      <c r="E66" s="32">
        <v>0</v>
      </c>
      <c r="F66" s="37">
        <v>0</v>
      </c>
      <c r="J66" s="11"/>
    </row>
    <row r="67" spans="1:10" s="5" customFormat="1" ht="12" x14ac:dyDescent="0.2">
      <c r="A67" s="50" t="s">
        <v>284</v>
      </c>
      <c r="B67" s="52" t="s">
        <v>126</v>
      </c>
      <c r="C67" s="32">
        <v>0</v>
      </c>
      <c r="D67" s="62">
        <v>226</v>
      </c>
      <c r="E67" s="32">
        <v>0</v>
      </c>
      <c r="F67" s="37">
        <v>0</v>
      </c>
      <c r="J67" s="11"/>
    </row>
    <row r="68" spans="1:10" s="5" customFormat="1" ht="12" x14ac:dyDescent="0.2">
      <c r="A68" s="50" t="s">
        <v>285</v>
      </c>
      <c r="B68" s="52" t="s">
        <v>128</v>
      </c>
      <c r="C68" s="32">
        <v>512</v>
      </c>
      <c r="D68" s="62">
        <v>2944</v>
      </c>
      <c r="E68" s="32">
        <v>242</v>
      </c>
      <c r="F68" s="37">
        <v>847</v>
      </c>
      <c r="J68" s="11"/>
    </row>
    <row r="69" spans="1:10" s="5" customFormat="1" ht="12" x14ac:dyDescent="0.2">
      <c r="A69" s="71" t="s">
        <v>286</v>
      </c>
      <c r="B69" s="74" t="s">
        <v>87</v>
      </c>
      <c r="C69" s="73">
        <v>0</v>
      </c>
      <c r="D69" s="90">
        <v>0</v>
      </c>
      <c r="E69" s="73">
        <v>0</v>
      </c>
      <c r="F69" s="91">
        <v>0</v>
      </c>
      <c r="J69" s="11"/>
    </row>
    <row r="70" spans="1:10" s="5" customFormat="1" ht="12" x14ac:dyDescent="0.2">
      <c r="A70" s="19" t="s">
        <v>59</v>
      </c>
      <c r="B70" s="53" t="s">
        <v>77</v>
      </c>
      <c r="C70" s="57" t="s">
        <v>77</v>
      </c>
      <c r="D70" s="63" t="s">
        <v>77</v>
      </c>
      <c r="E70" s="57" t="s">
        <v>77</v>
      </c>
      <c r="F70" s="61" t="s">
        <v>77</v>
      </c>
      <c r="J70" s="11"/>
    </row>
    <row r="71" spans="1:10" s="5" customFormat="1" ht="12" x14ac:dyDescent="0.2">
      <c r="A71" s="50" t="s">
        <v>287</v>
      </c>
      <c r="B71" s="52" t="s">
        <v>136</v>
      </c>
      <c r="C71" s="32">
        <v>0</v>
      </c>
      <c r="D71" s="62">
        <v>0</v>
      </c>
      <c r="E71" s="32">
        <v>0</v>
      </c>
      <c r="F71" s="37">
        <v>0</v>
      </c>
      <c r="J71" s="11"/>
    </row>
    <row r="72" spans="1:10" s="5" customFormat="1" ht="12" x14ac:dyDescent="0.2">
      <c r="A72" s="50" t="s">
        <v>288</v>
      </c>
      <c r="B72" s="52" t="s">
        <v>138</v>
      </c>
      <c r="C72" s="32">
        <v>0</v>
      </c>
      <c r="D72" s="62">
        <v>0</v>
      </c>
      <c r="E72" s="32">
        <v>0</v>
      </c>
      <c r="F72" s="37">
        <v>0</v>
      </c>
      <c r="J72" s="11"/>
    </row>
    <row r="73" spans="1:10" s="5" customFormat="1" ht="12" customHeight="1" x14ac:dyDescent="0.2">
      <c r="A73" s="50" t="s">
        <v>289</v>
      </c>
      <c r="B73" s="52" t="s">
        <v>140</v>
      </c>
      <c r="C73" s="32">
        <v>0</v>
      </c>
      <c r="D73" s="62">
        <v>0</v>
      </c>
      <c r="E73" s="32">
        <v>0</v>
      </c>
      <c r="F73" s="37">
        <v>0</v>
      </c>
      <c r="J73" s="11"/>
    </row>
    <row r="74" spans="1:10" s="5" customFormat="1" ht="12" x14ac:dyDescent="0.2">
      <c r="A74" s="50" t="s">
        <v>290</v>
      </c>
      <c r="B74" s="52" t="s">
        <v>142</v>
      </c>
      <c r="C74" s="32">
        <v>0</v>
      </c>
      <c r="D74" s="62">
        <v>0</v>
      </c>
      <c r="E74" s="32">
        <v>0</v>
      </c>
      <c r="F74" s="37">
        <v>0</v>
      </c>
      <c r="I74" s="11"/>
    </row>
    <row r="75" spans="1:10" s="5" customFormat="1" ht="12" x14ac:dyDescent="0.2">
      <c r="A75" s="50" t="s">
        <v>291</v>
      </c>
      <c r="B75" s="52" t="s">
        <v>292</v>
      </c>
      <c r="C75" s="32">
        <v>0</v>
      </c>
      <c r="D75" s="62">
        <v>0</v>
      </c>
      <c r="E75" s="32">
        <v>0</v>
      </c>
      <c r="F75" s="37">
        <v>0</v>
      </c>
      <c r="I75" s="11"/>
    </row>
    <row r="76" spans="1:10" s="5" customFormat="1" ht="12" x14ac:dyDescent="0.2">
      <c r="A76" s="71" t="s">
        <v>293</v>
      </c>
      <c r="B76" s="74" t="s">
        <v>88</v>
      </c>
      <c r="C76" s="73">
        <v>0</v>
      </c>
      <c r="D76" s="75">
        <v>957</v>
      </c>
      <c r="E76" s="73">
        <v>0</v>
      </c>
      <c r="F76" s="76">
        <v>992</v>
      </c>
      <c r="I76" s="11"/>
    </row>
    <row r="77" spans="1:10" s="5" customFormat="1" ht="24" x14ac:dyDescent="0.2">
      <c r="A77" s="71" t="s">
        <v>294</v>
      </c>
      <c r="B77" s="74" t="s">
        <v>89</v>
      </c>
      <c r="C77" s="73">
        <v>125</v>
      </c>
      <c r="D77" s="75">
        <v>595</v>
      </c>
      <c r="E77" s="73">
        <v>0</v>
      </c>
      <c r="F77" s="76">
        <v>0</v>
      </c>
      <c r="I77" s="11"/>
    </row>
    <row r="78" spans="1:10" s="5" customFormat="1" ht="12" x14ac:dyDescent="0.2">
      <c r="A78" s="71" t="s">
        <v>295</v>
      </c>
      <c r="B78" s="74" t="s">
        <v>90</v>
      </c>
      <c r="C78" s="73">
        <v>212</v>
      </c>
      <c r="D78" s="75">
        <v>1397</v>
      </c>
      <c r="E78" s="73">
        <v>39</v>
      </c>
      <c r="F78" s="76">
        <v>71</v>
      </c>
      <c r="I78" s="11"/>
    </row>
    <row r="79" spans="1:10" s="5" customFormat="1" ht="12" x14ac:dyDescent="0.2">
      <c r="A79" s="71" t="s">
        <v>296</v>
      </c>
      <c r="B79" s="74" t="s">
        <v>144</v>
      </c>
      <c r="C79" s="73">
        <v>164</v>
      </c>
      <c r="D79" s="75">
        <v>8229</v>
      </c>
      <c r="E79" s="73">
        <v>0</v>
      </c>
      <c r="F79" s="76">
        <v>0</v>
      </c>
      <c r="I79" s="11"/>
    </row>
    <row r="80" spans="1:10" s="5" customFormat="1" ht="12" x14ac:dyDescent="0.2">
      <c r="A80" s="71" t="s">
        <v>297</v>
      </c>
      <c r="B80" s="74" t="s">
        <v>146</v>
      </c>
      <c r="C80" s="73">
        <v>0</v>
      </c>
      <c r="D80" s="75">
        <v>0</v>
      </c>
      <c r="E80" s="73">
        <v>0</v>
      </c>
      <c r="F80" s="76">
        <v>0</v>
      </c>
      <c r="I80" s="11"/>
    </row>
    <row r="81" spans="1:9" s="5" customFormat="1" ht="12" x14ac:dyDescent="0.2">
      <c r="A81" s="71" t="s">
        <v>84</v>
      </c>
      <c r="B81" s="74" t="s">
        <v>147</v>
      </c>
      <c r="C81" s="73">
        <v>0</v>
      </c>
      <c r="D81" s="75">
        <v>0</v>
      </c>
      <c r="E81" s="73">
        <v>0</v>
      </c>
      <c r="F81" s="76">
        <v>0</v>
      </c>
      <c r="I81" s="11"/>
    </row>
    <row r="82" spans="1:9" s="5" customFormat="1" ht="15" customHeight="1" x14ac:dyDescent="0.2">
      <c r="A82" s="71" t="s">
        <v>298</v>
      </c>
      <c r="B82" s="74" t="s">
        <v>148</v>
      </c>
      <c r="C82" s="73">
        <v>0</v>
      </c>
      <c r="D82" s="75">
        <v>0</v>
      </c>
      <c r="E82" s="73">
        <v>0</v>
      </c>
      <c r="F82" s="76">
        <v>0</v>
      </c>
      <c r="I82" s="11"/>
    </row>
    <row r="83" spans="1:9" s="3" customFormat="1" ht="11.25" customHeight="1" x14ac:dyDescent="0.2">
      <c r="A83" s="71" t="s">
        <v>299</v>
      </c>
      <c r="B83" s="74" t="s">
        <v>150</v>
      </c>
      <c r="C83" s="73">
        <v>0</v>
      </c>
      <c r="D83" s="75">
        <v>0</v>
      </c>
      <c r="E83" s="73">
        <v>0</v>
      </c>
      <c r="F83" s="76">
        <v>0</v>
      </c>
      <c r="I83" s="14"/>
    </row>
    <row r="84" spans="1:9" s="3" customFormat="1" ht="11.25" x14ac:dyDescent="0.2">
      <c r="A84" s="19" t="s">
        <v>59</v>
      </c>
      <c r="B84" s="52" t="s">
        <v>77</v>
      </c>
      <c r="C84" s="57" t="s">
        <v>77</v>
      </c>
      <c r="D84" s="63" t="s">
        <v>77</v>
      </c>
      <c r="E84" s="57" t="s">
        <v>77</v>
      </c>
      <c r="F84" s="61" t="s">
        <v>77</v>
      </c>
    </row>
    <row r="85" spans="1:9" s="3" customFormat="1" ht="11.25" x14ac:dyDescent="0.2">
      <c r="A85" s="50" t="s">
        <v>300</v>
      </c>
      <c r="B85" s="52" t="s">
        <v>301</v>
      </c>
      <c r="C85" s="32">
        <v>0</v>
      </c>
      <c r="D85" s="62">
        <v>0</v>
      </c>
      <c r="E85" s="32">
        <v>0</v>
      </c>
      <c r="F85" s="37">
        <v>0</v>
      </c>
    </row>
    <row r="86" spans="1:9" s="3" customFormat="1" ht="11.25" x14ac:dyDescent="0.2">
      <c r="A86" s="50" t="s">
        <v>302</v>
      </c>
      <c r="B86" s="52" t="s">
        <v>303</v>
      </c>
      <c r="C86" s="32">
        <v>0</v>
      </c>
      <c r="D86" s="62">
        <v>0</v>
      </c>
      <c r="E86" s="32">
        <v>0</v>
      </c>
      <c r="F86" s="37">
        <v>0</v>
      </c>
    </row>
    <row r="87" spans="1:9" s="3" customFormat="1" ht="11.25" x14ac:dyDescent="0.2">
      <c r="A87" s="50" t="s">
        <v>304</v>
      </c>
      <c r="B87" s="52" t="s">
        <v>305</v>
      </c>
      <c r="C87" s="32">
        <v>0</v>
      </c>
      <c r="D87" s="62">
        <v>0</v>
      </c>
      <c r="E87" s="32">
        <v>0</v>
      </c>
      <c r="F87" s="37">
        <v>0</v>
      </c>
    </row>
    <row r="88" spans="1:9" s="3" customFormat="1" ht="11.25" x14ac:dyDescent="0.2">
      <c r="A88" s="50" t="s">
        <v>306</v>
      </c>
      <c r="B88" s="52" t="s">
        <v>307</v>
      </c>
      <c r="C88" s="32">
        <v>0</v>
      </c>
      <c r="D88" s="62">
        <v>0</v>
      </c>
      <c r="E88" s="32">
        <v>0</v>
      </c>
      <c r="F88" s="37">
        <v>0</v>
      </c>
    </row>
    <row r="89" spans="1:9" s="3" customFormat="1" ht="24" x14ac:dyDescent="0.2">
      <c r="A89" s="71" t="s">
        <v>308</v>
      </c>
      <c r="B89" s="74" t="s">
        <v>151</v>
      </c>
      <c r="C89" s="73">
        <v>0</v>
      </c>
      <c r="D89" s="75">
        <v>0</v>
      </c>
      <c r="E89" s="73">
        <v>0</v>
      </c>
      <c r="F89" s="76">
        <v>0</v>
      </c>
    </row>
    <row r="90" spans="1:9" s="3" customFormat="1" ht="13.5" customHeight="1" x14ac:dyDescent="0.2">
      <c r="A90" s="71" t="s">
        <v>75</v>
      </c>
      <c r="B90" s="74" t="s">
        <v>152</v>
      </c>
      <c r="C90" s="73">
        <f>SUM(C92:C98)</f>
        <v>9619</v>
      </c>
      <c r="D90" s="73">
        <f>SUM(D92:D98)</f>
        <v>59868</v>
      </c>
      <c r="E90" s="73">
        <f>SUM(E92:E98)</f>
        <v>9560</v>
      </c>
      <c r="F90" s="73">
        <f>SUM(F92:F98)</f>
        <v>54488</v>
      </c>
    </row>
    <row r="91" spans="1:9" s="3" customFormat="1" ht="11.25" x14ac:dyDescent="0.2">
      <c r="A91" s="19" t="s">
        <v>59</v>
      </c>
      <c r="B91" s="53" t="s">
        <v>77</v>
      </c>
      <c r="C91" s="57" t="s">
        <v>77</v>
      </c>
      <c r="D91" s="65" t="s">
        <v>77</v>
      </c>
      <c r="E91" s="57" t="s">
        <v>77</v>
      </c>
      <c r="F91" s="61" t="s">
        <v>77</v>
      </c>
    </row>
    <row r="92" spans="1:9" s="3" customFormat="1" ht="11.25" x14ac:dyDescent="0.2">
      <c r="A92" s="50" t="s">
        <v>78</v>
      </c>
      <c r="B92" s="52" t="s">
        <v>309</v>
      </c>
      <c r="C92" s="32">
        <v>5176</v>
      </c>
      <c r="D92" s="62">
        <v>30834</v>
      </c>
      <c r="E92" s="66">
        <v>4840</v>
      </c>
      <c r="F92" s="67">
        <v>30116</v>
      </c>
    </row>
    <row r="93" spans="1:9" x14ac:dyDescent="0.2">
      <c r="A93" s="54" t="s">
        <v>310</v>
      </c>
      <c r="B93" s="55" t="s">
        <v>311</v>
      </c>
      <c r="C93" s="66">
        <v>0</v>
      </c>
      <c r="D93" s="68">
        <v>0</v>
      </c>
      <c r="E93" s="66">
        <v>0</v>
      </c>
      <c r="F93" s="67">
        <v>0</v>
      </c>
    </row>
    <row r="94" spans="1:9" x14ac:dyDescent="0.2">
      <c r="A94" s="54" t="s">
        <v>312</v>
      </c>
      <c r="B94" s="55" t="s">
        <v>313</v>
      </c>
      <c r="C94" s="66">
        <v>0</v>
      </c>
      <c r="D94" s="68">
        <v>0</v>
      </c>
      <c r="E94" s="66">
        <v>0</v>
      </c>
      <c r="F94" s="67">
        <v>0</v>
      </c>
    </row>
    <row r="95" spans="1:9" x14ac:dyDescent="0.2">
      <c r="A95" s="54" t="s">
        <v>314</v>
      </c>
      <c r="B95" s="55" t="s">
        <v>315</v>
      </c>
      <c r="C95" s="66">
        <v>3320</v>
      </c>
      <c r="D95" s="68">
        <v>21122</v>
      </c>
      <c r="E95" s="66">
        <v>2077</v>
      </c>
      <c r="F95" s="67">
        <v>15560</v>
      </c>
    </row>
    <row r="96" spans="1:9" x14ac:dyDescent="0.2">
      <c r="A96" s="54" t="s">
        <v>80</v>
      </c>
      <c r="B96" s="55" t="s">
        <v>316</v>
      </c>
      <c r="C96" s="66">
        <v>623</v>
      </c>
      <c r="D96" s="68">
        <v>3209</v>
      </c>
      <c r="E96" s="66">
        <v>677</v>
      </c>
      <c r="F96" s="67">
        <v>4050</v>
      </c>
    </row>
    <row r="97" spans="1:6" ht="22.5" x14ac:dyDescent="0.2">
      <c r="A97" s="54" t="s">
        <v>317</v>
      </c>
      <c r="B97" s="55" t="s">
        <v>318</v>
      </c>
      <c r="C97" s="66">
        <v>500</v>
      </c>
      <c r="D97" s="68">
        <v>4279</v>
      </c>
      <c r="E97" s="66">
        <v>975</v>
      </c>
      <c r="F97" s="67">
        <v>3771</v>
      </c>
    </row>
    <row r="98" spans="1:6" x14ac:dyDescent="0.2">
      <c r="A98" s="54" t="s">
        <v>319</v>
      </c>
      <c r="B98" s="55" t="s">
        <v>320</v>
      </c>
      <c r="C98" s="66">
        <v>0</v>
      </c>
      <c r="D98" s="68">
        <v>424</v>
      </c>
      <c r="E98" s="66">
        <v>991</v>
      </c>
      <c r="F98" s="67">
        <v>991</v>
      </c>
    </row>
    <row r="99" spans="1:6" x14ac:dyDescent="0.2">
      <c r="A99" s="92" t="s">
        <v>86</v>
      </c>
      <c r="B99" s="93" t="s">
        <v>154</v>
      </c>
      <c r="C99" s="94">
        <v>0</v>
      </c>
      <c r="D99" s="95">
        <v>0</v>
      </c>
      <c r="E99" s="94">
        <v>8</v>
      </c>
      <c r="F99" s="96">
        <v>8</v>
      </c>
    </row>
    <row r="100" spans="1:6" x14ac:dyDescent="0.2">
      <c r="A100" s="97" t="s">
        <v>321</v>
      </c>
      <c r="B100" s="98" t="s">
        <v>155</v>
      </c>
      <c r="C100" s="99">
        <f>C55+C61+C69+C76+C77+C78+C79+C80+C81+C82+C83+C89+C90+C99</f>
        <v>11043</v>
      </c>
      <c r="D100" s="99">
        <f>D55+D61+D69+D76+D77+D78+D79+D80+D81+D82+D83+D89+D90+D99</f>
        <v>75040</v>
      </c>
      <c r="E100" s="99">
        <f>E55+E61+E69+E76+E77+E78+E79+E80+E81+E82+E83+E89+E90+E99</f>
        <v>9864</v>
      </c>
      <c r="F100" s="99">
        <f>F55+F61+F69+F76+F77+F78+F79+F80+F81+F82+F83+F89+F90+F99</f>
        <v>56532</v>
      </c>
    </row>
    <row r="101" spans="1:6" x14ac:dyDescent="0.2">
      <c r="A101" s="54" t="s">
        <v>77</v>
      </c>
      <c r="B101" s="55" t="s">
        <v>77</v>
      </c>
      <c r="C101" s="69" t="s">
        <v>77</v>
      </c>
      <c r="D101" s="70" t="s">
        <v>77</v>
      </c>
      <c r="E101" s="69" t="s">
        <v>77</v>
      </c>
      <c r="F101" s="69" t="s">
        <v>77</v>
      </c>
    </row>
    <row r="102" spans="1:6" ht="24" x14ac:dyDescent="0.2">
      <c r="A102" s="97" t="s">
        <v>322</v>
      </c>
      <c r="B102" s="98" t="s">
        <v>157</v>
      </c>
      <c r="C102" s="99">
        <f>C53-C100</f>
        <v>-2307</v>
      </c>
      <c r="D102" s="99">
        <f>D53-D100</f>
        <v>-7037</v>
      </c>
      <c r="E102" s="99">
        <f>E53-E100</f>
        <v>-3703</v>
      </c>
      <c r="F102" s="99">
        <f>F53-F100</f>
        <v>2416</v>
      </c>
    </row>
    <row r="103" spans="1:6" x14ac:dyDescent="0.2">
      <c r="A103" s="54" t="s">
        <v>77</v>
      </c>
      <c r="B103" s="55" t="s">
        <v>77</v>
      </c>
      <c r="C103" s="69" t="s">
        <v>77</v>
      </c>
      <c r="D103" s="70" t="s">
        <v>77</v>
      </c>
      <c r="E103" s="69" t="s">
        <v>77</v>
      </c>
      <c r="F103" s="69" t="s">
        <v>77</v>
      </c>
    </row>
    <row r="104" spans="1:6" x14ac:dyDescent="0.2">
      <c r="A104" s="92" t="s">
        <v>91</v>
      </c>
      <c r="B104" s="93" t="s">
        <v>182</v>
      </c>
      <c r="C104" s="94">
        <v>0</v>
      </c>
      <c r="D104" s="95">
        <v>0</v>
      </c>
      <c r="E104" s="94">
        <v>0</v>
      </c>
      <c r="F104" s="94">
        <v>0</v>
      </c>
    </row>
    <row r="105" spans="1:6" x14ac:dyDescent="0.2">
      <c r="A105" s="54" t="s">
        <v>77</v>
      </c>
      <c r="B105" s="55" t="s">
        <v>77</v>
      </c>
      <c r="C105" s="69" t="s">
        <v>77</v>
      </c>
      <c r="D105" s="70" t="s">
        <v>77</v>
      </c>
      <c r="E105" s="69" t="s">
        <v>77</v>
      </c>
      <c r="F105" s="69" t="s">
        <v>77</v>
      </c>
    </row>
    <row r="106" spans="1:6" ht="24" x14ac:dyDescent="0.2">
      <c r="A106" s="97" t="s">
        <v>323</v>
      </c>
      <c r="B106" s="98" t="s">
        <v>191</v>
      </c>
      <c r="C106" s="99">
        <f>C102-C104</f>
        <v>-2307</v>
      </c>
      <c r="D106" s="99">
        <f>D102-D104</f>
        <v>-7037</v>
      </c>
      <c r="E106" s="99">
        <f>E102-E104</f>
        <v>-3703</v>
      </c>
      <c r="F106" s="99">
        <f>F102-F104</f>
        <v>2416</v>
      </c>
    </row>
    <row r="107" spans="1:6" x14ac:dyDescent="0.2">
      <c r="A107" s="92" t="s">
        <v>92</v>
      </c>
      <c r="B107" s="93" t="s">
        <v>47</v>
      </c>
      <c r="C107" s="94">
        <v>0</v>
      </c>
      <c r="D107" s="95">
        <v>0</v>
      </c>
      <c r="E107" s="94">
        <v>0</v>
      </c>
      <c r="F107" s="94">
        <v>0</v>
      </c>
    </row>
    <row r="108" spans="1:6" x14ac:dyDescent="0.2">
      <c r="A108" s="54" t="s">
        <v>77</v>
      </c>
      <c r="B108" s="55" t="s">
        <v>77</v>
      </c>
      <c r="C108" s="69" t="s">
        <v>77</v>
      </c>
      <c r="D108" s="70" t="s">
        <v>77</v>
      </c>
      <c r="E108" s="69" t="s">
        <v>77</v>
      </c>
      <c r="F108" s="69" t="s">
        <v>77</v>
      </c>
    </row>
    <row r="109" spans="1:6" x14ac:dyDescent="0.2">
      <c r="A109" s="97" t="s">
        <v>324</v>
      </c>
      <c r="B109" s="98" t="s">
        <v>49</v>
      </c>
      <c r="C109" s="99">
        <f>C106+C107</f>
        <v>-2307</v>
      </c>
      <c r="D109" s="99">
        <f>D106+D107</f>
        <v>-7037</v>
      </c>
      <c r="E109" s="99">
        <f>E106+E107</f>
        <v>-3703</v>
      </c>
      <c r="F109" s="99">
        <f>F106+F107</f>
        <v>2416</v>
      </c>
    </row>
    <row r="111" spans="1:6" s="3" customFormat="1" ht="22.5" x14ac:dyDescent="0.2">
      <c r="A111" s="13" t="s">
        <v>94</v>
      </c>
      <c r="B111" s="3" t="s">
        <v>330</v>
      </c>
    </row>
    <row r="112" spans="1:6" s="3" customFormat="1" ht="11.25" x14ac:dyDescent="0.2">
      <c r="A112" s="4"/>
    </row>
    <row r="113" spans="1:2" s="3" customFormat="1" ht="11.25" x14ac:dyDescent="0.2">
      <c r="A113" s="2" t="s">
        <v>10</v>
      </c>
      <c r="B113" s="3" t="s">
        <v>330</v>
      </c>
    </row>
    <row r="114" spans="1:2" s="3" customFormat="1" ht="11.25" x14ac:dyDescent="0.2">
      <c r="A114" s="4"/>
    </row>
    <row r="115" spans="1:2" s="3" customFormat="1" ht="11.25" x14ac:dyDescent="0.2">
      <c r="A115" s="4" t="s">
        <v>11</v>
      </c>
      <c r="B115" s="3" t="s">
        <v>330</v>
      </c>
    </row>
    <row r="116" spans="1:2" s="3" customFormat="1" ht="6.75" customHeight="1" x14ac:dyDescent="0.2">
      <c r="A116" s="4"/>
    </row>
    <row r="117" spans="1:2" s="3" customFormat="1" ht="11.25" x14ac:dyDescent="0.2">
      <c r="A117" s="3" t="s">
        <v>95</v>
      </c>
    </row>
    <row r="118" spans="1:2" s="3" customFormat="1" ht="11.25" x14ac:dyDescent="0.2">
      <c r="A118" s="4" t="s">
        <v>12</v>
      </c>
    </row>
  </sheetData>
  <mergeCells count="4">
    <mergeCell ref="D1:F1"/>
    <mergeCell ref="A2:F2"/>
    <mergeCell ref="A3:F3"/>
    <mergeCell ref="A4:F4"/>
  </mergeCells>
  <pageMargins left="0.70866141732283472" right="0.70866141732283472" top="0.74803149606299213" bottom="0.74803149606299213" header="0.31496062992125984" footer="0.31496062992125984"/>
  <pageSetup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Баланс</vt:lpstr>
      <vt:lpstr>ОПУ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Timur Bekenev</dc:creator>
  <cp:lastModifiedBy>Irina</cp:lastModifiedBy>
  <cp:lastPrinted>2016-07-08T10:41:38Z</cp:lastPrinted>
  <dcterms:created xsi:type="dcterms:W3CDTF">2014-05-06T09:21:00Z</dcterms:created>
  <dcterms:modified xsi:type="dcterms:W3CDTF">2016-07-08T11:14:53Z</dcterms:modified>
</cp:coreProperties>
</file>