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F13" i="9" s="1"/>
  <c r="D13" i="9"/>
  <c r="E13" i="9"/>
  <c r="B13" i="9"/>
  <c r="F12" i="9"/>
  <c r="F11" i="9"/>
  <c r="F9" i="9"/>
  <c r="B10" i="9"/>
  <c r="C10" i="9"/>
  <c r="D10" i="9"/>
  <c r="E10" i="9"/>
  <c r="F7" i="9"/>
  <c r="F8" i="9"/>
  <c r="F6" i="9"/>
  <c r="F10" i="9" s="1"/>
  <c r="A3" i="9"/>
  <c r="C39" i="10"/>
  <c r="B39" i="10"/>
  <c r="C26" i="10"/>
  <c r="B26" i="10"/>
  <c r="C18" i="10"/>
  <c r="B18" i="10"/>
  <c r="C16" i="10"/>
  <c r="B16" i="10"/>
  <c r="C5" i="10"/>
  <c r="B5" i="10"/>
  <c r="A3" i="10"/>
  <c r="D19" i="5"/>
  <c r="C21" i="5"/>
  <c r="C19" i="5"/>
  <c r="C18" i="5"/>
  <c r="C16" i="5"/>
  <c r="D8" i="5"/>
  <c r="D16" i="5" s="1"/>
  <c r="D18" i="5" s="1"/>
  <c r="D21" i="5" s="1"/>
  <c r="C8" i="5"/>
  <c r="B40" i="10" l="1"/>
  <c r="B43" i="10" s="1"/>
  <c r="C40" i="10"/>
  <c r="C43" i="10" s="1"/>
  <c r="D35" i="2" l="1"/>
  <c r="C35" i="2"/>
  <c r="D42" i="2"/>
  <c r="C42" i="2"/>
  <c r="D30" i="2"/>
  <c r="C30" i="2"/>
  <c r="C13" i="2"/>
  <c r="D19" i="2"/>
  <c r="C19" i="2"/>
  <c r="C20" i="2" s="1"/>
  <c r="D13" i="2"/>
  <c r="D36" i="2" l="1"/>
  <c r="D43" i="2" s="1"/>
  <c r="D20" i="2"/>
  <c r="C36" i="2"/>
  <c r="C43" i="2" s="1"/>
</calcChain>
</file>

<file path=xl/sharedStrings.xml><?xml version="1.0" encoding="utf-8"?>
<sst xmlns="http://schemas.openxmlformats.org/spreadsheetml/2006/main" count="123" uniqueCount="116">
  <si>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</si>
  <si>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</si>
  <si>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</si>
  <si>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</si>
  <si>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</si>
  <si>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Краткосрочная дебиторская задолженность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</si>
  <si>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</si>
  <si>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</si>
  <si>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</si>
  <si>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</si>
  <si>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</si>
  <si>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</si>
  <si>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</si>
  <si>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</si>
  <si>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</si>
  <si>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</si>
  <si>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</si>
  <si>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</si>
  <si>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</si>
  <si>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</si>
  <si>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</si>
  <si>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</si>
  <si>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</si>
  <si>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Нераспределенный убыток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</si>
  <si>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</si>
  <si>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</si>
  <si>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</si>
  <si>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</si>
  <si>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</si>
  <si>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</si>
  <si>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Финансовые активы</t>
  </si>
  <si>
    <t>Авансы полученные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</si>
  <si>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</si>
  <si>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</si>
  <si>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</si>
  <si>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</si>
  <si>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</si>
  <si>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Расходы по реализации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</si>
  <si>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</si>
  <si>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</si>
  <si>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</si>
  <si>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</si>
  <si>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</si>
  <si>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</si>
  <si>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Прочий совокупный доход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</si>
  <si>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</si>
  <si>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</si>
  <si>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</si>
  <si>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</si>
  <si>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Финансовые расходы</t>
  </si>
  <si>
    <t>(тыс. тенге)</t>
  </si>
  <si>
    <t>Уставный капитал</t>
  </si>
  <si>
    <t>Вклады участников в уставный капитал</t>
  </si>
  <si>
    <t xml:space="preserve">Совокупный доход </t>
  </si>
  <si>
    <t>Сальдо на 31 декабря 2020 года</t>
  </si>
  <si>
    <t>Потоки денежных средств от операционной деятельности: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</si>
  <si>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</si>
  <si>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</si>
  <si>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</si>
  <si>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</si>
  <si>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</si>
  <si>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</si>
  <si>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</si>
  <si>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</si>
  <si>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</si>
  <si>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</si>
  <si>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Движение денег от инвестиционной деятельности: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</si>
  <si>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</si>
  <si>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</si>
  <si>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Движение денег от финансовой деятельности</t>
  </si>
  <si>
    <t>Поступление займов</t>
  </si>
  <si>
    <t>Погашение займов</t>
  </si>
  <si>
    <t>Погашение вознаграждений по займам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</si>
  <si>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</si>
  <si>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</si>
  <si>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</si>
  <si>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</si>
  <si>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Размещение облигаций выпущенных</t>
  </si>
  <si>
    <t>Займы и прочие краткосрочные финансовые обязательства</t>
  </si>
  <si>
    <t>Нераспределенная прибыль/ убыток</t>
  </si>
  <si>
    <t>Резервы</t>
  </si>
  <si>
    <t>Финансовые доходы</t>
  </si>
  <si>
    <t>Переоценка долевых финансовых инструментов, оцениваемых по справедливой стоимости через прочий совокупный доход</t>
  </si>
  <si>
    <t>Компоненты совокупного дохода</t>
  </si>
  <si>
    <t>Выплата дивидендов</t>
  </si>
  <si>
    <t>Возврат средств за непредоставленный товар</t>
  </si>
  <si>
    <t>Полученные дивиденды</t>
  </si>
  <si>
    <t>Полученные вознаграждения</t>
  </si>
  <si>
    <t>Возврат предоставленных займов</t>
  </si>
  <si>
    <t>Приобретение фианасовых активов</t>
  </si>
  <si>
    <t>Предоставление займов</t>
  </si>
  <si>
    <t>Выкуп размещенных облигаций</t>
  </si>
  <si>
    <t>Прочее выбытие</t>
  </si>
  <si>
    <t>Поступление государственных субсидий</t>
  </si>
  <si>
    <t>Денежные средства на конец периода</t>
  </si>
  <si>
    <t>Имущественные взносы ассоциированных членов кооператива</t>
  </si>
  <si>
    <t>Прочее поступление</t>
  </si>
  <si>
    <t>-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</si>
  <si>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</si>
  <si>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</si>
  <si>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 xml:space="preserve">ПРОМЕЖУТОЧНЫЙ СОКРАЩЕННЫЙ ОТЧЕТ О ПРИБЫЛЯХ И  УБЫТКАХ  И  СОВОКУПНОМ ДОХОДЕ </t>
  </si>
  <si>
    <t xml:space="preserve">ПРОМЕЖУТОЧНЫЙ СОКРАЩЕННЫЙ ОТЧЕТ О ФИНАНСОВОМ ПОЛОЖЕНИИ </t>
  </si>
  <si>
    <t>по состоянию на 31 марта 2022 года</t>
  </si>
  <si>
    <t xml:space="preserve">   31 декабря 2021 года   </t>
  </si>
  <si>
    <t xml:space="preserve">   31 марта 2022 года   </t>
  </si>
  <si>
    <t>Активы в форме права пользования</t>
  </si>
  <si>
    <t>Отложенные налоговые обязательства</t>
  </si>
  <si>
    <t>Краткосрочные обязательства по аренде</t>
  </si>
  <si>
    <t>Долгосрочные обязательства по аренде</t>
  </si>
  <si>
    <t>за период с 01 января по 31 марта 2022 года</t>
  </si>
  <si>
    <t>за 3 месяца, закончившихся 31 марта 2022 года</t>
  </si>
  <si>
    <t>за 3 месяца, закончившихся 31 марта 2021 года</t>
  </si>
  <si>
    <t>Сальдо на 31 марта 2021 года</t>
  </si>
  <si>
    <t>Сальдо на 31 марта 2022 года</t>
  </si>
  <si>
    <t>Дивидеенды</t>
  </si>
  <si>
    <t>Сальдо 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</si>
</sst>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tabSelected="1" workbookViewId="0">
      <selection activeCell="C7" sqref="C7"/>
    </sheetView>
  </sheetViews>
  <sheetFormatPr defaultColWidth="17.140625" defaultRowHeight="12.75" x14ac:dyDescent="0.25"/>
  <cols>
    <col min="1" max="1" width="40.42578125" style="11" customWidth="1"/>
    <col min="2" max="2" width="9.140625" style="2" customWidth="1"/>
    <col min="3" max="7" width="17.140625" style="2"/>
    <col min="8" max="16384" width="17.140625" style="11"/>
  </cols>
  <sheetData>
    <row r="1" spans="1:4" ht="14.25" x14ac:dyDescent="0.25">
      <c r="A1" s="34" t="s">
        <v>0</v>
      </c>
    </row>
    <row r="2" spans="1:4" ht="14.25" x14ac:dyDescent="0.25">
      <c r="A2" s="60" t="s">
        <v>101</v>
      </c>
      <c r="B2" s="60"/>
      <c r="C2" s="60"/>
      <c r="D2" s="60"/>
    </row>
    <row r="3" spans="1:4" ht="14.25" x14ac:dyDescent="0.25">
      <c r="A3" s="57" t="s">
        <v>102</v>
      </c>
      <c r="B3" s="58"/>
      <c r="C3" s="58"/>
      <c r="D3" s="58"/>
    </row>
    <row r="4" spans="1:4" x14ac:dyDescent="0.25">
      <c r="A4" s="29"/>
      <c r="B4" s="35"/>
      <c r="C4" s="36"/>
      <c r="D4" s="28" t="s">
        <v>1</v>
      </c>
    </row>
    <row r="5" spans="1:4" ht="25.5" x14ac:dyDescent="0.25">
      <c r="A5" s="37" t="s">
        <v>2</v>
      </c>
      <c r="B5" s="38" t="s">
        <v>26</v>
      </c>
      <c r="C5" s="30" t="s">
        <v>104</v>
      </c>
      <c r="D5" s="30" t="s">
        <v>103</v>
      </c>
    </row>
    <row r="6" spans="1:4" x14ac:dyDescent="0.25">
      <c r="A6" s="17" t="s">
        <v>3</v>
      </c>
      <c r="B6" s="39"/>
      <c r="C6" s="33"/>
      <c r="D6" s="33"/>
    </row>
    <row r="7" spans="1:4" x14ac:dyDescent="0.25">
      <c r="A7" s="13" t="s">
        <v>4</v>
      </c>
      <c r="B7" s="40">
        <v>5</v>
      </c>
      <c r="C7" s="31">
        <v>233344</v>
      </c>
      <c r="D7" s="31">
        <v>115585</v>
      </c>
    </row>
    <row r="8" spans="1:4" x14ac:dyDescent="0.25">
      <c r="A8" s="13" t="s">
        <v>30</v>
      </c>
      <c r="B8" s="40">
        <v>6</v>
      </c>
      <c r="C8" s="31">
        <v>205551</v>
      </c>
      <c r="D8" s="31">
        <v>300721</v>
      </c>
    </row>
    <row r="9" spans="1:4" x14ac:dyDescent="0.25">
      <c r="A9" s="13" t="s">
        <v>5</v>
      </c>
      <c r="B9" s="40">
        <v>7</v>
      </c>
      <c r="C9" s="31">
        <v>148</v>
      </c>
      <c r="D9" s="31">
        <v>0</v>
      </c>
    </row>
    <row r="10" spans="1:4" x14ac:dyDescent="0.25">
      <c r="A10" s="13" t="s">
        <v>6</v>
      </c>
      <c r="B10" s="40">
        <v>8</v>
      </c>
      <c r="C10" s="31">
        <v>733521</v>
      </c>
      <c r="D10" s="31">
        <v>719606</v>
      </c>
    </row>
    <row r="11" spans="1:4" x14ac:dyDescent="0.25">
      <c r="A11" s="13" t="s">
        <v>7</v>
      </c>
      <c r="B11" s="39"/>
      <c r="C11" s="31">
        <v>2457</v>
      </c>
      <c r="D11" s="31">
        <v>3200</v>
      </c>
    </row>
    <row r="12" spans="1:4" x14ac:dyDescent="0.25">
      <c r="A12" s="13" t="s">
        <v>8</v>
      </c>
      <c r="B12" s="40">
        <v>9</v>
      </c>
      <c r="C12" s="31">
        <v>137341</v>
      </c>
      <c r="D12" s="31">
        <v>25231</v>
      </c>
    </row>
    <row r="13" spans="1:4" x14ac:dyDescent="0.25">
      <c r="A13" s="4" t="s">
        <v>9</v>
      </c>
      <c r="B13" s="5"/>
      <c r="C13" s="6">
        <f>SUM(C7:C12)</f>
        <v>1312362</v>
      </c>
      <c r="D13" s="6">
        <f>SUM(D7:D12)</f>
        <v>1164343</v>
      </c>
    </row>
    <row r="14" spans="1:4" ht="13.9" x14ac:dyDescent="0.3">
      <c r="A14" s="41"/>
      <c r="B14" s="39"/>
      <c r="C14" s="33"/>
      <c r="D14" s="33"/>
    </row>
    <row r="15" spans="1:4" x14ac:dyDescent="0.25">
      <c r="A15" s="17" t="s">
        <v>10</v>
      </c>
      <c r="B15" s="39"/>
      <c r="C15" s="33"/>
      <c r="D15" s="33"/>
    </row>
    <row r="16" spans="1:4" x14ac:dyDescent="0.25">
      <c r="A16" s="13" t="s">
        <v>11</v>
      </c>
      <c r="B16" s="40">
        <v>10</v>
      </c>
      <c r="C16" s="31">
        <v>569481</v>
      </c>
      <c r="D16" s="31">
        <v>570141</v>
      </c>
    </row>
    <row r="17" spans="1:4" x14ac:dyDescent="0.25">
      <c r="A17" s="59" t="s">
        <v>105</v>
      </c>
      <c r="B17" s="40"/>
      <c r="C17" s="31">
        <v>10484</v>
      </c>
      <c r="D17" s="31">
        <v>11113</v>
      </c>
    </row>
    <row r="18" spans="1:4" x14ac:dyDescent="0.25">
      <c r="A18" s="59" t="s">
        <v>12</v>
      </c>
      <c r="B18" s="40">
        <v>11</v>
      </c>
      <c r="C18" s="31">
        <v>296</v>
      </c>
      <c r="D18" s="31">
        <v>319</v>
      </c>
    </row>
    <row r="19" spans="1:4" x14ac:dyDescent="0.25">
      <c r="A19" s="17" t="s">
        <v>13</v>
      </c>
      <c r="B19" s="39"/>
      <c r="C19" s="32">
        <f>SUM(C16:C18)</f>
        <v>580261</v>
      </c>
      <c r="D19" s="32">
        <f>SUM(D16:D18)</f>
        <v>581573</v>
      </c>
    </row>
    <row r="20" spans="1:4" x14ac:dyDescent="0.25">
      <c r="A20" s="4" t="s">
        <v>14</v>
      </c>
      <c r="B20" s="5"/>
      <c r="C20" s="6">
        <f>C13+C19</f>
        <v>1892623</v>
      </c>
      <c r="D20" s="6">
        <f>D13+D19</f>
        <v>1745916</v>
      </c>
    </row>
    <row r="21" spans="1:4" ht="13.9" x14ac:dyDescent="0.3">
      <c r="A21" s="41"/>
      <c r="B21" s="39"/>
      <c r="C21" s="33"/>
      <c r="D21" s="33"/>
    </row>
    <row r="22" spans="1:4" x14ac:dyDescent="0.25">
      <c r="A22" s="17" t="s">
        <v>15</v>
      </c>
      <c r="B22" s="39"/>
      <c r="C22" s="33"/>
      <c r="D22" s="33"/>
    </row>
    <row r="23" spans="1:4" x14ac:dyDescent="0.25">
      <c r="A23" s="17" t="s">
        <v>16</v>
      </c>
      <c r="B23" s="39"/>
      <c r="C23" s="33"/>
      <c r="D23" s="33"/>
    </row>
    <row r="24" spans="1:4" ht="25.5" x14ac:dyDescent="0.25">
      <c r="A24" s="13" t="s">
        <v>78</v>
      </c>
      <c r="B24" s="40">
        <v>12</v>
      </c>
      <c r="C24" s="31">
        <v>692407</v>
      </c>
      <c r="D24" s="31">
        <v>623923</v>
      </c>
    </row>
    <row r="25" spans="1:4" ht="25.5" x14ac:dyDescent="0.25">
      <c r="A25" s="13" t="s">
        <v>17</v>
      </c>
      <c r="B25" s="40">
        <v>13</v>
      </c>
      <c r="C25" s="31">
        <v>1553</v>
      </c>
      <c r="D25" s="31">
        <v>2193</v>
      </c>
    </row>
    <row r="26" spans="1:4" x14ac:dyDescent="0.25">
      <c r="A26" s="13" t="s">
        <v>18</v>
      </c>
      <c r="B26" s="40">
        <v>14</v>
      </c>
      <c r="C26" s="31">
        <v>31220</v>
      </c>
      <c r="D26" s="31">
        <v>35934</v>
      </c>
    </row>
    <row r="27" spans="1:4" x14ac:dyDescent="0.25">
      <c r="A27" s="13" t="s">
        <v>107</v>
      </c>
      <c r="B27" s="40"/>
      <c r="C27" s="31">
        <v>0</v>
      </c>
      <c r="D27" s="31">
        <v>3126</v>
      </c>
    </row>
    <row r="28" spans="1:4" x14ac:dyDescent="0.25">
      <c r="A28" s="13" t="s">
        <v>19</v>
      </c>
      <c r="B28" s="40">
        <v>15</v>
      </c>
      <c r="C28" s="31">
        <v>1969</v>
      </c>
      <c r="D28" s="31">
        <v>1510</v>
      </c>
    </row>
    <row r="29" spans="1:4" x14ac:dyDescent="0.25">
      <c r="A29" s="13" t="s">
        <v>20</v>
      </c>
      <c r="B29" s="40">
        <v>16</v>
      </c>
      <c r="C29" s="31">
        <v>215138</v>
      </c>
      <c r="D29" s="31">
        <v>228074</v>
      </c>
    </row>
    <row r="30" spans="1:4" x14ac:dyDescent="0.25">
      <c r="A30" s="4" t="s">
        <v>27</v>
      </c>
      <c r="B30" s="7"/>
      <c r="C30" s="6">
        <f>SUM(C24:C29)</f>
        <v>942287</v>
      </c>
      <c r="D30" s="6">
        <f>SUM(D24:D29)</f>
        <v>894760</v>
      </c>
    </row>
    <row r="31" spans="1:4" x14ac:dyDescent="0.25">
      <c r="A31" s="17" t="s">
        <v>28</v>
      </c>
      <c r="B31" s="40"/>
      <c r="C31" s="31"/>
      <c r="D31" s="31"/>
    </row>
    <row r="32" spans="1:4" x14ac:dyDescent="0.25">
      <c r="A32" s="13" t="s">
        <v>32</v>
      </c>
      <c r="B32" s="40">
        <v>17</v>
      </c>
      <c r="C32" s="31">
        <v>486288</v>
      </c>
      <c r="D32" s="31">
        <v>293179</v>
      </c>
    </row>
    <row r="33" spans="1:4" x14ac:dyDescent="0.25">
      <c r="A33" s="13" t="s">
        <v>108</v>
      </c>
      <c r="B33" s="40"/>
      <c r="C33" s="31">
        <v>9205</v>
      </c>
      <c r="D33" s="31">
        <v>9204</v>
      </c>
    </row>
    <row r="34" spans="1:4" x14ac:dyDescent="0.25">
      <c r="A34" s="13" t="s">
        <v>106</v>
      </c>
      <c r="B34" s="40"/>
      <c r="C34" s="31">
        <v>101855</v>
      </c>
      <c r="D34" s="31">
        <v>101855</v>
      </c>
    </row>
    <row r="35" spans="1:4" x14ac:dyDescent="0.25">
      <c r="A35" s="17" t="s">
        <v>29</v>
      </c>
      <c r="B35" s="42"/>
      <c r="C35" s="32">
        <f>SUM(C32:C34)</f>
        <v>597348</v>
      </c>
      <c r="D35" s="32">
        <f>SUM(D32:D34)</f>
        <v>404238</v>
      </c>
    </row>
    <row r="36" spans="1:4" x14ac:dyDescent="0.25">
      <c r="A36" s="17" t="s">
        <v>21</v>
      </c>
      <c r="B36" s="32"/>
      <c r="C36" s="32">
        <f>C30+C35</f>
        <v>1539635</v>
      </c>
      <c r="D36" s="32">
        <f>D30+D35</f>
        <v>1298998</v>
      </c>
    </row>
    <row r="37" spans="1:4" ht="13.9" x14ac:dyDescent="0.3">
      <c r="A37" s="41"/>
      <c r="B37" s="39"/>
      <c r="C37" s="33"/>
      <c r="D37" s="33"/>
    </row>
    <row r="38" spans="1:4" x14ac:dyDescent="0.25">
      <c r="A38" s="13" t="s">
        <v>22</v>
      </c>
      <c r="B38" s="40">
        <v>18</v>
      </c>
      <c r="C38" s="31">
        <v>174477</v>
      </c>
      <c r="D38" s="31">
        <v>174477</v>
      </c>
    </row>
    <row r="39" spans="1:4" x14ac:dyDescent="0.25">
      <c r="A39" s="13" t="s">
        <v>33</v>
      </c>
      <c r="B39" s="40"/>
      <c r="C39" s="31">
        <v>17353</v>
      </c>
      <c r="D39" s="31">
        <v>17353</v>
      </c>
    </row>
    <row r="40" spans="1:4" x14ac:dyDescent="0.25">
      <c r="A40" s="13" t="s">
        <v>80</v>
      </c>
      <c r="B40" s="40"/>
      <c r="C40" s="31">
        <v>-16472</v>
      </c>
      <c r="D40" s="31">
        <v>78698</v>
      </c>
    </row>
    <row r="41" spans="1:4" x14ac:dyDescent="0.25">
      <c r="A41" s="13" t="s">
        <v>79</v>
      </c>
      <c r="B41" s="54"/>
      <c r="C41" s="31">
        <v>177630</v>
      </c>
      <c r="D41" s="31">
        <v>176390</v>
      </c>
    </row>
    <row r="42" spans="1:4" x14ac:dyDescent="0.25">
      <c r="A42" s="17" t="s">
        <v>24</v>
      </c>
      <c r="B42" s="43"/>
      <c r="C42" s="32">
        <f>SUM(C38:C41)</f>
        <v>352988</v>
      </c>
      <c r="D42" s="32">
        <f>SUM(D38:D41)</f>
        <v>446918</v>
      </c>
    </row>
    <row r="43" spans="1:4" x14ac:dyDescent="0.25">
      <c r="A43" s="17" t="s">
        <v>25</v>
      </c>
      <c r="B43" s="39"/>
      <c r="C43" s="32">
        <f>C36+C42</f>
        <v>1892623</v>
      </c>
      <c r="D43" s="32">
        <f>D36+D42</f>
        <v>1745916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1"/>
  <sheetViews>
    <sheetView workbookViewId="0">
      <selection activeCell="D21" sqref="D21"/>
    </sheetView>
  </sheetViews>
  <sheetFormatPr defaultColWidth="17.85546875" defaultRowHeight="12.75" x14ac:dyDescent="0.25"/>
  <cols>
    <col min="1" max="1" width="39.5703125" style="44" customWidth="1"/>
    <col min="2" max="2" width="7.7109375" style="19" customWidth="1"/>
    <col min="3" max="3" width="16.85546875" style="19" customWidth="1"/>
    <col min="4" max="4" width="15.140625" style="19" customWidth="1"/>
    <col min="5" max="5" width="17.85546875" style="19"/>
    <col min="6" max="16384" width="17.85546875" style="44"/>
  </cols>
  <sheetData>
    <row r="1" spans="1:4" x14ac:dyDescent="0.25">
      <c r="A1" s="52" t="s">
        <v>0</v>
      </c>
    </row>
    <row r="2" spans="1:4" ht="31.9" customHeight="1" x14ac:dyDescent="0.25">
      <c r="A2" s="61" t="s">
        <v>100</v>
      </c>
      <c r="B2" s="61"/>
      <c r="C2" s="61"/>
      <c r="D2" s="61"/>
    </row>
    <row r="3" spans="1:4" x14ac:dyDescent="0.25">
      <c r="A3" s="61" t="s">
        <v>109</v>
      </c>
      <c r="B3" s="61"/>
      <c r="C3" s="61"/>
      <c r="D3" s="61"/>
    </row>
    <row r="4" spans="1:4" x14ac:dyDescent="0.25">
      <c r="A4" s="53"/>
      <c r="B4" s="21"/>
      <c r="C4" s="21"/>
      <c r="D4" s="45" t="s">
        <v>47</v>
      </c>
    </row>
    <row r="5" spans="1:4" ht="51" x14ac:dyDescent="0.25">
      <c r="A5" s="20"/>
      <c r="B5" s="46" t="s">
        <v>46</v>
      </c>
      <c r="C5" s="55" t="s">
        <v>110</v>
      </c>
      <c r="D5" s="55" t="s">
        <v>111</v>
      </c>
    </row>
    <row r="6" spans="1:4" x14ac:dyDescent="0.25">
      <c r="A6" s="47" t="s">
        <v>34</v>
      </c>
      <c r="B6" s="48">
        <v>19</v>
      </c>
      <c r="C6" s="19">
        <v>30907</v>
      </c>
      <c r="D6" s="49">
        <v>1430461</v>
      </c>
    </row>
    <row r="7" spans="1:4" x14ac:dyDescent="0.25">
      <c r="A7" s="47" t="s">
        <v>35</v>
      </c>
      <c r="B7" s="48">
        <v>20</v>
      </c>
      <c r="C7" s="19">
        <v>-7987</v>
      </c>
      <c r="D7" s="49">
        <v>-891766</v>
      </c>
    </row>
    <row r="8" spans="1:4" x14ac:dyDescent="0.25">
      <c r="A8" s="50" t="s">
        <v>36</v>
      </c>
      <c r="B8" s="44"/>
      <c r="C8" s="51">
        <f>SUM(C6:C7)</f>
        <v>22920</v>
      </c>
      <c r="D8" s="51">
        <f>SUM(D6:D7)</f>
        <v>538695</v>
      </c>
    </row>
    <row r="9" spans="1:4" ht="16.149999999999999" customHeight="1" x14ac:dyDescent="0.25">
      <c r="A9" s="47" t="s">
        <v>37</v>
      </c>
      <c r="B9" s="48">
        <v>21</v>
      </c>
      <c r="C9" s="19">
        <v>0</v>
      </c>
      <c r="D9" s="49">
        <v>-6424</v>
      </c>
    </row>
    <row r="10" spans="1:4" ht="16.149999999999999" customHeight="1" x14ac:dyDescent="0.25">
      <c r="A10" s="47" t="s">
        <v>81</v>
      </c>
      <c r="B10" s="48">
        <v>22</v>
      </c>
      <c r="C10" s="19">
        <v>2277</v>
      </c>
      <c r="D10" s="49">
        <v>3718</v>
      </c>
    </row>
    <row r="11" spans="1:4" ht="18" customHeight="1" x14ac:dyDescent="0.25">
      <c r="A11" s="47" t="s">
        <v>48</v>
      </c>
      <c r="B11" s="48">
        <v>23</v>
      </c>
      <c r="C11" s="19">
        <v>10797</v>
      </c>
      <c r="D11" s="49">
        <v>6223</v>
      </c>
    </row>
    <row r="12" spans="1:4" ht="15.6" customHeight="1" x14ac:dyDescent="0.25">
      <c r="A12" s="47" t="s">
        <v>49</v>
      </c>
      <c r="B12" s="48">
        <v>24</v>
      </c>
      <c r="C12" s="19">
        <v>-29217</v>
      </c>
      <c r="D12" s="49">
        <v>-18022</v>
      </c>
    </row>
    <row r="13" spans="1:4" x14ac:dyDescent="0.25">
      <c r="A13" s="47" t="s">
        <v>38</v>
      </c>
      <c r="B13" s="48">
        <v>25</v>
      </c>
      <c r="C13" s="19">
        <v>-9738</v>
      </c>
      <c r="D13" s="49">
        <v>-26826</v>
      </c>
    </row>
    <row r="14" spans="1:4" x14ac:dyDescent="0.25">
      <c r="A14" s="47" t="s">
        <v>39</v>
      </c>
      <c r="B14" s="48">
        <v>26</v>
      </c>
      <c r="C14" s="19">
        <v>6656</v>
      </c>
      <c r="D14" s="49">
        <v>2282</v>
      </c>
    </row>
    <row r="15" spans="1:4" x14ac:dyDescent="0.25">
      <c r="A15" s="47" t="s">
        <v>40</v>
      </c>
      <c r="B15" s="48">
        <v>27</v>
      </c>
      <c r="C15" s="19">
        <v>-2113</v>
      </c>
      <c r="D15" s="49">
        <v>-48550</v>
      </c>
    </row>
    <row r="16" spans="1:4" x14ac:dyDescent="0.25">
      <c r="A16" s="50" t="s">
        <v>41</v>
      </c>
      <c r="B16" s="44"/>
      <c r="C16" s="51">
        <f>SUM(C8:C15)</f>
        <v>1582</v>
      </c>
      <c r="D16" s="51">
        <f>SUM(D8:D15)</f>
        <v>451096</v>
      </c>
    </row>
    <row r="17" spans="1:4" x14ac:dyDescent="0.25">
      <c r="A17" s="47" t="s">
        <v>42</v>
      </c>
      <c r="B17" s="48">
        <v>28</v>
      </c>
      <c r="C17" s="19">
        <v>-342</v>
      </c>
      <c r="D17" s="49">
        <v>-37</v>
      </c>
    </row>
    <row r="18" spans="1:4" ht="25.5" x14ac:dyDescent="0.25">
      <c r="A18" s="50" t="s">
        <v>43</v>
      </c>
      <c r="B18" s="44"/>
      <c r="C18" s="51">
        <f>SUM(C16:C17)</f>
        <v>1240</v>
      </c>
      <c r="D18" s="51">
        <f>SUM(D16:D17)</f>
        <v>451059</v>
      </c>
    </row>
    <row r="19" spans="1:4" x14ac:dyDescent="0.25">
      <c r="A19" s="50" t="s">
        <v>44</v>
      </c>
      <c r="B19" s="48"/>
      <c r="C19" s="25">
        <f>C20</f>
        <v>-95170</v>
      </c>
      <c r="D19" s="25">
        <f>D20</f>
        <v>22240</v>
      </c>
    </row>
    <row r="20" spans="1:4" ht="38.25" x14ac:dyDescent="0.25">
      <c r="A20" s="47" t="s">
        <v>82</v>
      </c>
      <c r="B20" s="44">
        <v>29</v>
      </c>
      <c r="C20" s="19">
        <v>-95170</v>
      </c>
      <c r="D20" s="49">
        <v>22240</v>
      </c>
    </row>
    <row r="21" spans="1:4" x14ac:dyDescent="0.25">
      <c r="A21" s="50" t="s">
        <v>45</v>
      </c>
      <c r="B21" s="44"/>
      <c r="C21" s="51">
        <f>C18+C19</f>
        <v>-93930</v>
      </c>
      <c r="D21" s="51">
        <f>D18+D19</f>
        <v>473299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opLeftCell="A7" workbookViewId="0">
      <selection activeCell="H9" sqref="H9"/>
    </sheetView>
  </sheetViews>
  <sheetFormatPr defaultColWidth="16.7109375" defaultRowHeight="12.75" x14ac:dyDescent="0.25"/>
  <cols>
    <col min="1" max="1" width="44.85546875" style="11" customWidth="1"/>
    <col min="2" max="2" width="15.7109375" style="2" customWidth="1"/>
    <col min="3" max="3" width="16.28515625" style="2" customWidth="1"/>
    <col min="4" max="5" width="16.7109375" style="2"/>
    <col min="6" max="16384" width="16.7109375" style="11"/>
  </cols>
  <sheetData>
    <row r="1" spans="1:3" x14ac:dyDescent="0.25">
      <c r="A1" s="52" t="s">
        <v>0</v>
      </c>
    </row>
    <row r="2" spans="1:3" ht="33" customHeight="1" x14ac:dyDescent="0.25">
      <c r="A2" s="61" t="s">
        <v>99</v>
      </c>
      <c r="B2" s="61"/>
      <c r="C2" s="61"/>
    </row>
    <row r="3" spans="1:3" ht="15" customHeight="1" x14ac:dyDescent="0.3">
      <c r="A3" s="56" t="str">
        <f>ОПиУ!A3</f>
        <v>за период с 01 января по 31 марта 2022 года</v>
      </c>
      <c r="B3" s="56"/>
      <c r="C3" s="56"/>
    </row>
    <row r="4" spans="1:3" x14ac:dyDescent="0.25">
      <c r="A4" s="20"/>
      <c r="B4" s="8"/>
      <c r="C4" s="28" t="s">
        <v>47</v>
      </c>
    </row>
    <row r="5" spans="1:3" ht="51" x14ac:dyDescent="0.25">
      <c r="A5" s="20"/>
      <c r="B5" s="55" t="str">
        <f>ОПиУ!C5</f>
        <v>за 3 месяца, закончившихся 31 марта 2022 года</v>
      </c>
      <c r="C5" s="55" t="str">
        <f>ОПиУ!D5</f>
        <v>за 3 месяца, закончившихся 31 марта 2021 года</v>
      </c>
    </row>
    <row r="6" spans="1:3" x14ac:dyDescent="0.25">
      <c r="A6" s="22" t="s">
        <v>55</v>
      </c>
      <c r="B6" s="27"/>
      <c r="C6" s="19"/>
    </row>
    <row r="7" spans="1:3" x14ac:dyDescent="0.25">
      <c r="A7" s="23" t="s">
        <v>56</v>
      </c>
      <c r="B7" s="26">
        <v>16186</v>
      </c>
      <c r="C7" s="19">
        <v>1391803</v>
      </c>
    </row>
    <row r="8" spans="1:3" x14ac:dyDescent="0.25">
      <c r="A8" s="23" t="s">
        <v>31</v>
      </c>
      <c r="B8" s="26">
        <v>0</v>
      </c>
      <c r="C8" s="19">
        <v>0</v>
      </c>
    </row>
    <row r="9" spans="1:3" x14ac:dyDescent="0.25">
      <c r="A9" s="23" t="s">
        <v>57</v>
      </c>
      <c r="B9" s="26">
        <v>9001</v>
      </c>
      <c r="C9" s="19">
        <v>19346</v>
      </c>
    </row>
    <row r="10" spans="1:3" x14ac:dyDescent="0.25">
      <c r="A10" s="23" t="s">
        <v>58</v>
      </c>
      <c r="B10" s="26">
        <v>-6011</v>
      </c>
      <c r="C10" s="19">
        <v>-3059</v>
      </c>
    </row>
    <row r="11" spans="1:3" ht="15.6" customHeight="1" x14ac:dyDescent="0.25">
      <c r="A11" s="23" t="s">
        <v>59</v>
      </c>
      <c r="B11" s="26">
        <v>-4692</v>
      </c>
      <c r="C11" s="19">
        <v>-5856</v>
      </c>
    </row>
    <row r="12" spans="1:3" ht="12.6" customHeight="1" x14ac:dyDescent="0.25">
      <c r="A12" s="23" t="s">
        <v>60</v>
      </c>
      <c r="B12" s="26">
        <v>-56893</v>
      </c>
      <c r="C12" s="19">
        <v>-168492</v>
      </c>
    </row>
    <row r="13" spans="1:3" x14ac:dyDescent="0.25">
      <c r="A13" s="23" t="s">
        <v>61</v>
      </c>
      <c r="B13" s="26">
        <v>-83293</v>
      </c>
      <c r="C13" s="19">
        <v>-42438</v>
      </c>
    </row>
    <row r="14" spans="1:3" x14ac:dyDescent="0.25">
      <c r="A14" s="23" t="s">
        <v>85</v>
      </c>
      <c r="B14" s="26" t="s">
        <v>97</v>
      </c>
      <c r="C14" s="19">
        <v>0</v>
      </c>
    </row>
    <row r="15" spans="1:3" x14ac:dyDescent="0.25">
      <c r="A15" s="23" t="s">
        <v>62</v>
      </c>
      <c r="B15" s="26">
        <v>-785</v>
      </c>
      <c r="C15" s="19">
        <v>-326747</v>
      </c>
    </row>
    <row r="16" spans="1:3" ht="31.15" customHeight="1" x14ac:dyDescent="0.25">
      <c r="A16" s="24" t="s">
        <v>63</v>
      </c>
      <c r="B16" s="25">
        <f>SUM(B7:B15)</f>
        <v>-126487</v>
      </c>
      <c r="C16" s="25">
        <f>SUM(C7:C15)</f>
        <v>864557</v>
      </c>
    </row>
    <row r="17" spans="1:3" x14ac:dyDescent="0.25">
      <c r="A17" s="23" t="s">
        <v>64</v>
      </c>
      <c r="B17" s="26">
        <v>0</v>
      </c>
      <c r="C17" s="19">
        <v>0</v>
      </c>
    </row>
    <row r="18" spans="1:3" ht="25.5" x14ac:dyDescent="0.25">
      <c r="A18" s="24" t="s">
        <v>65</v>
      </c>
      <c r="B18" s="25">
        <f>SUM(B16:B17)</f>
        <v>-126487</v>
      </c>
      <c r="C18" s="25">
        <f>SUM(C16:C17)</f>
        <v>864557</v>
      </c>
    </row>
    <row r="19" spans="1:3" x14ac:dyDescent="0.25">
      <c r="A19" s="22" t="s">
        <v>66</v>
      </c>
      <c r="B19" s="27"/>
      <c r="C19" s="19"/>
    </row>
    <row r="20" spans="1:3" x14ac:dyDescent="0.25">
      <c r="A20" s="23" t="s">
        <v>86</v>
      </c>
      <c r="B20" s="26">
        <v>0</v>
      </c>
      <c r="C20" s="19">
        <v>0</v>
      </c>
    </row>
    <row r="21" spans="1:3" x14ac:dyDescent="0.25">
      <c r="A21" s="23" t="s">
        <v>87</v>
      </c>
      <c r="B21" s="26">
        <v>0</v>
      </c>
      <c r="C21" s="19">
        <v>0</v>
      </c>
    </row>
    <row r="22" spans="1:3" x14ac:dyDescent="0.25">
      <c r="A22" s="23" t="s">
        <v>88</v>
      </c>
      <c r="B22" s="26">
        <v>0</v>
      </c>
      <c r="C22" s="19">
        <v>6385826</v>
      </c>
    </row>
    <row r="23" spans="1:3" ht="25.5" x14ac:dyDescent="0.25">
      <c r="A23" s="23" t="s">
        <v>67</v>
      </c>
      <c r="B23" s="26">
        <v>0</v>
      </c>
      <c r="C23" s="19">
        <v>0</v>
      </c>
    </row>
    <row r="24" spans="1:3" x14ac:dyDescent="0.25">
      <c r="A24" s="23" t="s">
        <v>89</v>
      </c>
      <c r="B24" s="26">
        <v>0</v>
      </c>
      <c r="C24" s="19">
        <v>0</v>
      </c>
    </row>
    <row r="25" spans="1:3" x14ac:dyDescent="0.25">
      <c r="A25" s="23" t="s">
        <v>90</v>
      </c>
      <c r="B25" s="26">
        <v>0</v>
      </c>
      <c r="C25" s="19">
        <v>-7039411</v>
      </c>
    </row>
    <row r="26" spans="1:3" ht="25.5" x14ac:dyDescent="0.25">
      <c r="A26" s="24" t="s">
        <v>68</v>
      </c>
      <c r="B26" s="25">
        <f>SUM(B20:B25)</f>
        <v>0</v>
      </c>
      <c r="C26" s="25">
        <f>SUM(C20:C25)</f>
        <v>-653585</v>
      </c>
    </row>
    <row r="27" spans="1:3" ht="13.15" x14ac:dyDescent="0.3">
      <c r="A27" s="23"/>
      <c r="B27" s="26"/>
      <c r="C27" s="19"/>
    </row>
    <row r="28" spans="1:3" x14ac:dyDescent="0.25">
      <c r="A28" s="22" t="s">
        <v>69</v>
      </c>
      <c r="B28" s="27"/>
      <c r="C28" s="19"/>
    </row>
    <row r="29" spans="1:3" x14ac:dyDescent="0.25">
      <c r="A29" s="23" t="s">
        <v>70</v>
      </c>
      <c r="B29" s="26">
        <v>626323</v>
      </c>
      <c r="C29" s="19">
        <v>77964</v>
      </c>
    </row>
    <row r="30" spans="1:3" x14ac:dyDescent="0.25">
      <c r="A30" s="23" t="s">
        <v>71</v>
      </c>
      <c r="B30" s="26">
        <v>-560146</v>
      </c>
      <c r="C30" s="19">
        <v>0</v>
      </c>
    </row>
    <row r="31" spans="1:3" ht="25.5" x14ac:dyDescent="0.25">
      <c r="A31" s="23" t="s">
        <v>95</v>
      </c>
      <c r="B31" s="26">
        <v>0</v>
      </c>
      <c r="C31" s="19">
        <v>0</v>
      </c>
    </row>
    <row r="32" spans="1:3" ht="17.45" customHeight="1" x14ac:dyDescent="0.25">
      <c r="A32" s="23" t="s">
        <v>72</v>
      </c>
      <c r="B32" s="26">
        <v>-26561</v>
      </c>
      <c r="C32" s="19">
        <v>-7472</v>
      </c>
    </row>
    <row r="33" spans="1:3" ht="17.45" customHeight="1" x14ac:dyDescent="0.25">
      <c r="A33" s="23" t="s">
        <v>93</v>
      </c>
      <c r="B33" s="26">
        <v>8542</v>
      </c>
      <c r="C33" s="19">
        <v>994</v>
      </c>
    </row>
    <row r="34" spans="1:3" ht="17.45" customHeight="1" x14ac:dyDescent="0.25">
      <c r="A34" s="23" t="s">
        <v>77</v>
      </c>
      <c r="B34" s="26">
        <v>191312</v>
      </c>
      <c r="C34" s="19">
        <v>0</v>
      </c>
    </row>
    <row r="35" spans="1:3" ht="17.45" customHeight="1" x14ac:dyDescent="0.25">
      <c r="A35" s="23" t="s">
        <v>91</v>
      </c>
      <c r="B35" s="26">
        <v>0</v>
      </c>
      <c r="C35" s="19">
        <v>-180015</v>
      </c>
    </row>
    <row r="36" spans="1:3" ht="18" customHeight="1" x14ac:dyDescent="0.25">
      <c r="A36" s="23" t="s">
        <v>84</v>
      </c>
      <c r="B36" s="26">
        <v>0</v>
      </c>
      <c r="C36" s="19">
        <v>-11169</v>
      </c>
    </row>
    <row r="37" spans="1:3" ht="18" customHeight="1" x14ac:dyDescent="0.25">
      <c r="A37" s="23" t="s">
        <v>96</v>
      </c>
      <c r="B37" s="26">
        <v>4947</v>
      </c>
      <c r="C37" s="19">
        <v>15</v>
      </c>
    </row>
    <row r="38" spans="1:3" ht="18" customHeight="1" x14ac:dyDescent="0.25">
      <c r="A38" s="23" t="s">
        <v>92</v>
      </c>
      <c r="B38" s="26">
        <v>-172</v>
      </c>
      <c r="C38" s="19">
        <v>-11171</v>
      </c>
    </row>
    <row r="39" spans="1:3" ht="25.5" x14ac:dyDescent="0.25">
      <c r="A39" s="24" t="s">
        <v>73</v>
      </c>
      <c r="B39" s="25">
        <f>SUM(B29:B38)</f>
        <v>244245</v>
      </c>
      <c r="C39" s="25">
        <f>SUM(C29:C38)</f>
        <v>-130854</v>
      </c>
    </row>
    <row r="40" spans="1:3" x14ac:dyDescent="0.25">
      <c r="A40" s="24" t="s">
        <v>74</v>
      </c>
      <c r="B40" s="25">
        <f>B18+B26+B39</f>
        <v>117758</v>
      </c>
      <c r="C40" s="25">
        <f>C18+C26+C39</f>
        <v>80118</v>
      </c>
    </row>
    <row r="41" spans="1:3" ht="16.149999999999999" customHeight="1" x14ac:dyDescent="0.25">
      <c r="A41" s="23" t="s">
        <v>75</v>
      </c>
      <c r="B41" s="26">
        <v>1</v>
      </c>
      <c r="C41" s="19">
        <v>0</v>
      </c>
    </row>
    <row r="42" spans="1:3" ht="14.45" customHeight="1" x14ac:dyDescent="0.25">
      <c r="A42" s="23" t="s">
        <v>76</v>
      </c>
      <c r="B42" s="26">
        <v>115585</v>
      </c>
      <c r="C42" s="19">
        <v>23932</v>
      </c>
    </row>
    <row r="43" spans="1:3" ht="19.899999999999999" customHeight="1" x14ac:dyDescent="0.25">
      <c r="A43" s="24" t="s">
        <v>94</v>
      </c>
      <c r="B43" s="25">
        <f>SUM(B40:B42)</f>
        <v>233344</v>
      </c>
      <c r="C43" s="25">
        <f>SUM(C40:C42)</f>
        <v>104050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workbookViewId="0">
      <selection activeCell="A15" sqref="A15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52" t="s">
        <v>0</v>
      </c>
    </row>
    <row r="2" spans="1:9" x14ac:dyDescent="0.25">
      <c r="A2" s="18" t="s">
        <v>98</v>
      </c>
    </row>
    <row r="3" spans="1:9" ht="13.15" x14ac:dyDescent="0.3">
      <c r="A3" s="1" t="str">
        <f>ОПиУ!A3</f>
        <v>за период с 01 января по 31 марта 2022 года</v>
      </c>
    </row>
    <row r="4" spans="1:9" x14ac:dyDescent="0.25">
      <c r="A4" s="9"/>
      <c r="B4" s="9"/>
      <c r="C4" s="9"/>
      <c r="D4" s="9"/>
      <c r="E4" s="9"/>
      <c r="F4" s="14" t="s">
        <v>50</v>
      </c>
    </row>
    <row r="5" spans="1:9" ht="25.5" x14ac:dyDescent="0.25">
      <c r="A5" s="15"/>
      <c r="B5" s="12" t="s">
        <v>51</v>
      </c>
      <c r="C5" s="12" t="s">
        <v>33</v>
      </c>
      <c r="D5" s="12" t="s">
        <v>83</v>
      </c>
      <c r="E5" s="12" t="s">
        <v>23</v>
      </c>
      <c r="F5" s="12" t="s">
        <v>24</v>
      </c>
    </row>
    <row r="6" spans="1:9" x14ac:dyDescent="0.25">
      <c r="A6" s="17" t="s">
        <v>54</v>
      </c>
      <c r="B6" s="16">
        <v>174477</v>
      </c>
      <c r="C6" s="16">
        <v>17353</v>
      </c>
      <c r="D6" s="16">
        <v>0</v>
      </c>
      <c r="E6" s="16">
        <v>-73849</v>
      </c>
      <c r="F6" s="16">
        <f>SUM(B6:E6)</f>
        <v>117981</v>
      </c>
      <c r="G6" s="3"/>
      <c r="H6" s="3"/>
      <c r="I6" s="3"/>
    </row>
    <row r="7" spans="1:9" ht="25.5" x14ac:dyDescent="0.25">
      <c r="A7" s="10" t="s">
        <v>52</v>
      </c>
      <c r="B7" s="2">
        <v>0</v>
      </c>
      <c r="C7" s="2">
        <v>0</v>
      </c>
      <c r="D7" s="2">
        <v>0</v>
      </c>
      <c r="E7" s="2">
        <v>0</v>
      </c>
      <c r="F7" s="16">
        <f t="shared" ref="F7:F13" si="0">SUM(B7:E7)</f>
        <v>0</v>
      </c>
      <c r="G7" s="3"/>
      <c r="H7" s="3"/>
      <c r="I7" s="3"/>
    </row>
    <row r="8" spans="1:9" ht="21.6" customHeight="1" x14ac:dyDescent="0.25">
      <c r="A8" s="13" t="s">
        <v>53</v>
      </c>
      <c r="B8" s="2">
        <v>0</v>
      </c>
      <c r="C8" s="2">
        <v>0</v>
      </c>
      <c r="D8" s="2">
        <v>22241</v>
      </c>
      <c r="E8" s="2">
        <v>451059</v>
      </c>
      <c r="F8" s="16">
        <f t="shared" si="0"/>
        <v>473300</v>
      </c>
      <c r="G8" s="3"/>
      <c r="H8" s="3"/>
      <c r="I8" s="3"/>
    </row>
    <row r="9" spans="1:9" ht="21.6" customHeight="1" x14ac:dyDescent="0.25">
      <c r="A9" s="13" t="s">
        <v>114</v>
      </c>
      <c r="B9" s="2"/>
      <c r="C9" s="2"/>
      <c r="D9" s="2"/>
      <c r="E9" s="2">
        <v>-11172</v>
      </c>
      <c r="F9" s="16">
        <f t="shared" si="0"/>
        <v>-11172</v>
      </c>
      <c r="G9" s="3"/>
      <c r="H9" s="3"/>
      <c r="I9" s="3"/>
    </row>
    <row r="10" spans="1:9" x14ac:dyDescent="0.25">
      <c r="A10" s="17" t="s">
        <v>112</v>
      </c>
      <c r="B10" s="16">
        <f t="shared" ref="B10:D10" si="1">SUM(B6:B9)</f>
        <v>174477</v>
      </c>
      <c r="C10" s="16">
        <f t="shared" si="1"/>
        <v>17353</v>
      </c>
      <c r="D10" s="16">
        <f t="shared" si="1"/>
        <v>22241</v>
      </c>
      <c r="E10" s="16">
        <f>SUM(E6:E9)</f>
        <v>366038</v>
      </c>
      <c r="F10" s="16">
        <f>SUM(F6:F9)</f>
        <v>580109</v>
      </c>
      <c r="G10" s="3"/>
      <c r="H10" s="3"/>
      <c r="I10" s="3"/>
    </row>
    <row r="11" spans="1:9" x14ac:dyDescent="0.25">
      <c r="A11" s="17" t="s">
        <v>115</v>
      </c>
      <c r="B11" s="16">
        <v>174477</v>
      </c>
      <c r="C11" s="16">
        <v>17353</v>
      </c>
      <c r="D11" s="16">
        <v>78698</v>
      </c>
      <c r="E11" s="16">
        <v>176390</v>
      </c>
      <c r="F11" s="16">
        <f t="shared" si="0"/>
        <v>446918</v>
      </c>
      <c r="G11" s="3"/>
      <c r="H11" s="3"/>
      <c r="I11" s="3"/>
    </row>
    <row r="12" spans="1:9" ht="22.15" customHeight="1" x14ac:dyDescent="0.25">
      <c r="A12" s="13" t="s">
        <v>53</v>
      </c>
      <c r="B12" s="3">
        <v>0</v>
      </c>
      <c r="C12" s="3">
        <v>0</v>
      </c>
      <c r="D12" s="3">
        <v>-95170</v>
      </c>
      <c r="E12" s="3">
        <v>1240</v>
      </c>
      <c r="F12" s="16">
        <f t="shared" si="0"/>
        <v>-93930</v>
      </c>
      <c r="G12" s="3"/>
      <c r="H12" s="3"/>
      <c r="I12" s="3"/>
    </row>
    <row r="13" spans="1:9" x14ac:dyDescent="0.25">
      <c r="A13" s="17" t="s">
        <v>113</v>
      </c>
      <c r="B13" s="16">
        <f>SUM(B11:B12)</f>
        <v>174477</v>
      </c>
      <c r="C13" s="16">
        <f t="shared" ref="C13:E13" si="2">SUM(C11:C12)</f>
        <v>17353</v>
      </c>
      <c r="D13" s="16">
        <f t="shared" si="2"/>
        <v>-16472</v>
      </c>
      <c r="E13" s="16">
        <f t="shared" si="2"/>
        <v>177630</v>
      </c>
      <c r="F13" s="16">
        <f t="shared" si="0"/>
        <v>352988</v>
      </c>
      <c r="G13" s="3"/>
      <c r="H13" s="3"/>
      <c r="I13" s="3"/>
    </row>
    <row r="14" spans="1:9" ht="13.15" x14ac:dyDescent="0.3">
      <c r="B14" s="3"/>
      <c r="C14" s="3"/>
      <c r="D14" s="3"/>
      <c r="E14" s="3"/>
      <c r="F14" s="3"/>
      <c r="G14" s="3"/>
      <c r="H14" s="3"/>
      <c r="I14" s="3"/>
    </row>
    <row r="15" spans="1:9" ht="13.15" x14ac:dyDescent="0.3">
      <c r="B15" s="3"/>
      <c r="C15" s="3"/>
      <c r="D15" s="3"/>
      <c r="E15" s="3"/>
      <c r="F15" s="3"/>
      <c r="G15" s="3"/>
      <c r="H15" s="3"/>
      <c r="I15" s="3"/>
    </row>
    <row r="16" spans="1:9" ht="13.15" x14ac:dyDescent="0.3">
      <c r="B16" s="3"/>
      <c r="C16" s="3"/>
      <c r="D16" s="3"/>
      <c r="E16" s="3"/>
      <c r="F16" s="3"/>
      <c r="G16" s="3"/>
      <c r="H16" s="3"/>
      <c r="I16" s="3"/>
    </row>
    <row r="17" spans="2:9" ht="13.15" x14ac:dyDescent="0.3">
      <c r="B17" s="3"/>
      <c r="C17" s="3"/>
      <c r="D17" s="3"/>
      <c r="E17" s="3"/>
      <c r="F17" s="3"/>
      <c r="G17" s="3"/>
      <c r="H17" s="3"/>
      <c r="I17" s="3"/>
    </row>
    <row r="18" spans="2:9" ht="13.15" x14ac:dyDescent="0.3">
      <c r="B18" s="3"/>
      <c r="C18" s="3"/>
      <c r="D18" s="3"/>
      <c r="E18" s="3"/>
      <c r="F18" s="3"/>
      <c r="G18" s="3"/>
      <c r="H18" s="3"/>
      <c r="I18" s="3"/>
    </row>
    <row r="19" spans="2:9" ht="13.15" x14ac:dyDescent="0.3">
      <c r="B19" s="3"/>
      <c r="C19" s="3"/>
      <c r="D19" s="3"/>
      <c r="E19" s="3"/>
      <c r="F19" s="3"/>
      <c r="G19" s="3"/>
      <c r="H19" s="3"/>
      <c r="I19" s="3"/>
    </row>
    <row r="20" spans="2:9" ht="13.15" x14ac:dyDescent="0.3">
      <c r="B20" s="3"/>
      <c r="C20" s="3"/>
      <c r="D20" s="3"/>
      <c r="E20" s="3"/>
      <c r="F20" s="3"/>
      <c r="G20" s="3"/>
      <c r="H20" s="3"/>
      <c r="I20" s="3"/>
    </row>
    <row r="21" spans="2:9" ht="13.15" x14ac:dyDescent="0.3">
      <c r="B21" s="3"/>
      <c r="C21" s="3"/>
      <c r="D21" s="3"/>
      <c r="E21" s="3"/>
      <c r="F21" s="3"/>
      <c r="G21" s="3"/>
      <c r="H21" s="3"/>
      <c r="I21" s="3"/>
    </row>
    <row r="22" spans="2:9" ht="13.15" x14ac:dyDescent="0.3">
      <c r="B22" s="3"/>
      <c r="C22" s="3"/>
      <c r="D22" s="3"/>
      <c r="E22" s="3"/>
      <c r="F22" s="3"/>
      <c r="G22" s="3"/>
      <c r="H22" s="3"/>
      <c r="I22" s="3"/>
    </row>
    <row r="23" spans="2:9" ht="13.15" x14ac:dyDescent="0.3">
      <c r="B23" s="3"/>
      <c r="C23" s="3"/>
      <c r="D23" s="3"/>
      <c r="E23" s="3"/>
      <c r="F23" s="3"/>
      <c r="G23" s="3"/>
      <c r="H23" s="3"/>
      <c r="I23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2022-05-26T05:14:02Z</dcterms:modified>
</cp:coreProperties>
</file>