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72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<sst xmlns="http://schemas.openxmlformats.org/spreadsheetml/2006/main" count="156" uniqueCount="109">
  <si>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</si>
  <si>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</si>
  <si>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</si>
  <si>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</si>
  <si>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</si>
  <si>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</si>
  <si>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</si>
  <si>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</si>
  <si>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</si>
  <si>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</si>
  <si>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</si>
  <si>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</si>
  <si>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</si>
  <si>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</si>
  <si>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</si>
  <si>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</si>
  <si>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</si>
  <si>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</si>
  <si>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</si>
  <si>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</si>
  <si>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</si>
  <si>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</si>
  <si>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</si>
  <si>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</si>
  <si>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</si>
  <si>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</si>
  <si>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5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</si>
  <si>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</si>
  <si>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</si>
  <si>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</si>
  <si>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</si>
  <si>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</si>
  <si>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</si>
  <si>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</si>
  <si>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</si>
  <si>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</si>
  <si>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Экономия/(расходы) по подоходному  налогу</t>
  </si>
  <si>
    <t>Акционерам Компании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</si>
  <si>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</si>
  <si>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</si>
  <si>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</si>
  <si>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</si>
  <si>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</si>
  <si>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</si>
  <si>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-</t>
  </si>
  <si>
    <t xml:space="preserve">Прибыль(убыток) за период </t>
  </si>
  <si>
    <t>Выпуск акций</t>
  </si>
  <si>
    <t xml:space="preserve">  </t>
  </si>
  <si>
    <t xml:space="preserve">Чистые денежные средства, использованные в финансовой деятельности </t>
  </si>
  <si>
    <t>Промежуточный сокращенный отчет об изменении в капитале (неаудированный),</t>
  </si>
  <si>
    <t>10</t>
  </si>
  <si>
    <t>Денежные средства, ограниченные в использовании</t>
  </si>
  <si>
    <t>Денежные средства и их эквиваленты</t>
  </si>
  <si>
    <t>Накопленный убыток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</si>
  <si>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</si>
  <si>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</si>
  <si>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</si>
  <si>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</si>
  <si>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Уставный  капитал</t>
  </si>
  <si>
    <t>Пересчитанное сальдо на 01.01.2021г.</t>
  </si>
  <si>
    <t>Изменения в краткосрочных активах</t>
  </si>
  <si>
    <t>Займ полученный</t>
  </si>
  <si>
    <t>Генеральный директор Жакбаев Б.Т.  ________________</t>
  </si>
  <si>
    <t>Главный бухгалтер Кульмагамбетова А.А. _______________</t>
  </si>
  <si>
    <t>Прочие</t>
  </si>
  <si>
    <t>Торговая и прочая дебиторская задолженность</t>
  </si>
  <si>
    <t>Нераспределенная прибыль</t>
  </si>
  <si>
    <t>Торговая и прочая кредиторская  задолженность</t>
  </si>
  <si>
    <t>Прочие налоги к уплате</t>
  </si>
  <si>
    <t>Остаток на 01.01.2021 года</t>
  </si>
  <si>
    <t>Остаток на 01.01.2022 г.</t>
  </si>
  <si>
    <t>Пересчитанное сальдо на 01.01.2022г.</t>
  </si>
  <si>
    <t>Остаток на 30.06.2022 г.</t>
  </si>
  <si>
    <t xml:space="preserve">Права на недропользование </t>
  </si>
  <si>
    <t>Товарно-материальные запасы</t>
  </si>
  <si>
    <t>Внеоборотные активы</t>
  </si>
  <si>
    <t xml:space="preserve">Итого </t>
  </si>
  <si>
    <t>Оборотные активы</t>
  </si>
  <si>
    <t>Акционерный  капитал</t>
  </si>
  <si>
    <t xml:space="preserve"> КАПИТАЛ</t>
  </si>
  <si>
    <t>ИТОГО  КАПИТАЛ</t>
  </si>
  <si>
    <t>Займы полученные</t>
  </si>
  <si>
    <t>Оценочные обязательства</t>
  </si>
  <si>
    <t>Краткосрочные обязательства</t>
  </si>
  <si>
    <t>Обязательства по вознаграждениям работникам</t>
  </si>
  <si>
    <t>ИТОГО   КАПИТАЛ И ОБЯЗАТЕЛЬСТВА</t>
  </si>
  <si>
    <t>Нематериальные активы</t>
  </si>
  <si>
    <t xml:space="preserve">Прочие </t>
  </si>
  <si>
    <t>по состоянию 30 июня 2022 года</t>
  </si>
  <si>
    <t>30.06.2021г.</t>
  </si>
  <si>
    <t>30.06.2022г.</t>
  </si>
  <si>
    <t>Выручка</t>
  </si>
  <si>
    <t>Себестоимость реализации</t>
  </si>
  <si>
    <t>Валовая прибыль</t>
  </si>
  <si>
    <t>Прочие операционные расходы</t>
  </si>
  <si>
    <t>Прочие операционные доходы</t>
  </si>
  <si>
    <t>Расходы по реализации</t>
  </si>
  <si>
    <t xml:space="preserve">Отчет о прибыли или убытке и прочем совокупном доходе за период, </t>
  </si>
  <si>
    <t>закончившийся на 30 июня 2022 года</t>
  </si>
  <si>
    <t>Остаток на  30.06. 2021 г.</t>
  </si>
  <si>
    <t>Отчет о движении денежных средств за период, закончившийся на 30 июня 2022 года</t>
  </si>
  <si>
    <t>Погашение займов полученных</t>
  </si>
  <si>
    <t xml:space="preserve">Износ  основных средств </t>
  </si>
  <si>
    <t>Амортизация нематериальных активов</t>
  </si>
  <si>
    <t>Изменение торговой и прочей дебиторской задолженности</t>
  </si>
  <si>
    <t>Изменение задолженности по прочим налогам</t>
  </si>
  <si>
    <t>Приобретение основных средств и нематериальных активов</t>
  </si>
  <si>
    <t>4</t>
  </si>
  <si>
    <t>за период,закончившийся 30 июня 2022г.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</si>
</sst>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81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2" fillId="21" borderId="3">
      <alignment horizontal="right"/>
      <protection/>
    </xf>
    <xf numFmtId="181" fontId="12" fillId="21" borderId="4">
      <alignment horizontal="right"/>
      <protection/>
    </xf>
    <xf numFmtId="181" fontId="12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5" fillId="30" borderId="6" applyNumberFormat="0" applyAlignment="0" applyProtection="0"/>
    <xf numFmtId="0" fontId="56" fillId="31" borderId="7" applyNumberFormat="0" applyAlignment="0" applyProtection="0"/>
    <xf numFmtId="0" fontId="57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5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2" fontId="54" fillId="0" borderId="0" xfId="85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70" fillId="0" borderId="0" xfId="85" applyNumberFormat="1" applyFont="1" applyBorder="1" applyAlignment="1">
      <alignment wrapText="1"/>
    </xf>
    <xf numFmtId="192" fontId="70" fillId="0" borderId="0" xfId="85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2" fontId="19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192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43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37" borderId="0" xfId="0" applyFont="1" applyFill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71" fillId="0" borderId="0" xfId="85" applyNumberFormat="1" applyFont="1" applyBorder="1" applyAlignment="1">
      <alignment wrapText="1"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1" fontId="8" fillId="0" borderId="0" xfId="85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1" fontId="72" fillId="0" borderId="0" xfId="85" applyNumberFormat="1" applyFont="1" applyBorder="1" applyAlignment="1">
      <alignment wrapText="1"/>
    </xf>
    <xf numFmtId="194" fontId="4" fillId="0" borderId="0" xfId="46" applyNumberFormat="1" applyFont="1">
      <alignment/>
      <protection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4" fontId="10" fillId="0" borderId="3" xfId="85" applyNumberFormat="1" applyFont="1" applyFill="1" applyBorder="1" applyAlignment="1">
      <alignment horizontal="right" wrapText="1"/>
    </xf>
    <xf numFmtId="194" fontId="7" fillId="0" borderId="3" xfId="85" applyNumberFormat="1" applyFont="1" applyFill="1" applyBorder="1" applyAlignment="1">
      <alignment horizontal="right"/>
    </xf>
    <xf numFmtId="194" fontId="7" fillId="0" borderId="3" xfId="85" applyNumberFormat="1" applyFont="1" applyFill="1" applyBorder="1" applyAlignment="1">
      <alignment horizontal="right" wrapText="1"/>
    </xf>
    <xf numFmtId="194" fontId="10" fillId="0" borderId="3" xfId="85" applyNumberFormat="1" applyFont="1" applyFill="1" applyBorder="1" applyAlignment="1">
      <alignment horizontal="right"/>
    </xf>
    <xf numFmtId="194" fontId="8" fillId="0" borderId="3" xfId="85" applyNumberFormat="1" applyFont="1" applyFill="1" applyBorder="1" applyAlignment="1">
      <alignment horizontal="right"/>
    </xf>
    <xf numFmtId="194" fontId="9" fillId="0" borderId="3" xfId="85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8" fillId="0" borderId="0" xfId="0" applyFont="1" applyFill="1" applyAlignment="1">
      <alignment/>
    </xf>
    <xf numFmtId="14" fontId="21" fillId="0" borderId="3" xfId="0" applyNumberFormat="1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179" fontId="21" fillId="0" borderId="3" xfId="85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4" fontId="21" fillId="0" borderId="3" xfId="85" applyNumberFormat="1" applyFont="1" applyFill="1" applyBorder="1" applyAlignment="1">
      <alignment horizontal="center"/>
    </xf>
    <xf numFmtId="192" fontId="21" fillId="0" borderId="3" xfId="85" applyNumberFormat="1" applyFont="1" applyFill="1" applyBorder="1" applyAlignment="1">
      <alignment horizontal="center"/>
    </xf>
    <xf numFmtId="194" fontId="19" fillId="0" borderId="3" xfId="85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194" fontId="22" fillId="0" borderId="3" xfId="85" applyNumberFormat="1" applyFont="1" applyFill="1" applyBorder="1" applyAlignment="1">
      <alignment horizontal="center"/>
    </xf>
    <xf numFmtId="192" fontId="22" fillId="0" borderId="3" xfId="85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2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4" fontId="8" fillId="0" borderId="3" xfId="85" applyNumberFormat="1" applyFont="1" applyBorder="1" applyAlignment="1">
      <alignment horizontal="right" wrapText="1"/>
    </xf>
    <xf numFmtId="194" fontId="6" fillId="0" borderId="3" xfId="85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4" fontId="7" fillId="0" borderId="3" xfId="85" applyNumberFormat="1" applyFont="1" applyFill="1" applyBorder="1" applyAlignment="1">
      <alignment horizontal="center"/>
    </xf>
    <xf numFmtId="194" fontId="4" fillId="0" borderId="0" xfId="0" applyNumberFormat="1" applyFont="1" applyAlignment="1">
      <alignment/>
    </xf>
    <xf numFmtId="194" fontId="8" fillId="0" borderId="3" xfId="85" applyNumberFormat="1" applyFont="1" applyFill="1" applyBorder="1" applyAlignment="1">
      <alignment horizontal="right" wrapText="1"/>
    </xf>
    <xf numFmtId="179" fontId="8" fillId="0" borderId="3" xfId="85" applyFont="1" applyFill="1" applyBorder="1" applyAlignment="1">
      <alignment horizontal="right" wrapText="1"/>
    </xf>
    <xf numFmtId="194" fontId="6" fillId="0" borderId="3" xfId="85" applyNumberFormat="1" applyFont="1" applyFill="1" applyBorder="1" applyAlignment="1">
      <alignment horizontal="right" wrapText="1"/>
    </xf>
    <xf numFmtId="0" fontId="7" fillId="0" borderId="3" xfId="46" applyFont="1" applyFill="1" applyBorder="1" applyAlignment="1">
      <alignment horizontal="center"/>
      <protection/>
    </xf>
    <xf numFmtId="0" fontId="73" fillId="0" borderId="0" xfId="46" applyFont="1">
      <alignment/>
      <protection/>
    </xf>
    <xf numFmtId="194" fontId="74" fillId="0" borderId="0" xfId="46" applyNumberFormat="1" applyFont="1">
      <alignment/>
      <protection/>
    </xf>
    <xf numFmtId="0" fontId="25" fillId="0" borderId="3" xfId="0" applyFont="1" applyFill="1" applyBorder="1" applyAlignment="1">
      <alignment wrapText="1"/>
    </xf>
    <xf numFmtId="194" fontId="19" fillId="0" borderId="0" xfId="0" applyNumberFormat="1" applyFont="1" applyFill="1" applyAlignment="1">
      <alignment/>
    </xf>
    <xf numFmtId="1" fontId="75" fillId="0" borderId="0" xfId="0" applyNumberFormat="1" applyFont="1" applyFill="1" applyAlignment="1">
      <alignment/>
    </xf>
    <xf numFmtId="192" fontId="7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37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94" fontId="7" fillId="0" borderId="3" xfId="85" applyNumberFormat="1" applyFont="1" applyFill="1" applyBorder="1" applyAlignment="1">
      <alignment horizontal="center" wrapText="1"/>
    </xf>
    <xf numFmtId="194" fontId="10" fillId="0" borderId="3" xfId="85" applyNumberFormat="1" applyFont="1" applyFill="1" applyBorder="1" applyAlignment="1">
      <alignment horizontal="center" wrapText="1"/>
    </xf>
    <xf numFmtId="194" fontId="10" fillId="0" borderId="3" xfId="85" applyNumberFormat="1" applyFont="1" applyFill="1" applyBorder="1" applyAlignment="1">
      <alignment horizontal="center"/>
    </xf>
    <xf numFmtId="205" fontId="7" fillId="0" borderId="3" xfId="85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3" xfId="0" applyFont="1" applyBorder="1" applyAlignment="1">
      <alignment/>
    </xf>
    <xf numFmtId="0" fontId="8" fillId="0" borderId="15" xfId="0" applyFont="1" applyBorder="1" applyAlignment="1">
      <alignment wrapText="1"/>
    </xf>
    <xf numFmtId="49" fontId="8" fillId="0" borderId="16" xfId="0" applyNumberFormat="1" applyFont="1" applyBorder="1" applyAlignment="1">
      <alignment horizontal="center" wrapText="1"/>
    </xf>
    <xf numFmtId="0" fontId="76" fillId="0" borderId="17" xfId="68" applyFont="1" applyBorder="1" applyAlignment="1">
      <alignment vertical="top" wrapText="1"/>
      <protection/>
    </xf>
    <xf numFmtId="0" fontId="8" fillId="0" borderId="3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6" fillId="0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 wrapText="1"/>
    </xf>
    <xf numFmtId="3" fontId="77" fillId="0" borderId="0" xfId="0" applyNumberFormat="1" applyFont="1" applyFill="1" applyAlignment="1">
      <alignment horizontal="center" wrapText="1"/>
    </xf>
    <xf numFmtId="3" fontId="78" fillId="0" borderId="0" xfId="0" applyNumberFormat="1" applyFont="1" applyFill="1" applyAlignment="1">
      <alignment/>
    </xf>
    <xf numFmtId="3" fontId="79" fillId="0" borderId="0" xfId="0" applyNumberFormat="1" applyFont="1" applyFill="1" applyAlignment="1">
      <alignment/>
    </xf>
    <xf numFmtId="3" fontId="8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</cellXfs>
  <cellStyles count="76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4" zoomScaleNormal="74" zoomScalePageLayoutView="0" workbookViewId="0" topLeftCell="A29">
      <selection activeCell="F38" sqref="F38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16.7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49" t="s">
        <v>40</v>
      </c>
      <c r="B1" s="40"/>
      <c r="C1" s="125"/>
      <c r="D1" s="40"/>
      <c r="E1" s="41"/>
    </row>
    <row r="2" spans="1:5" ht="18.75">
      <c r="A2" s="115" t="s">
        <v>41</v>
      </c>
      <c r="B2" s="52"/>
      <c r="C2" s="52"/>
      <c r="D2" s="52"/>
      <c r="E2" s="41"/>
    </row>
    <row r="3" spans="1:5" ht="18.75">
      <c r="A3" s="115" t="s">
        <v>88</v>
      </c>
      <c r="B3" s="52"/>
      <c r="C3" s="52"/>
      <c r="D3" s="52"/>
      <c r="E3" s="41"/>
    </row>
    <row r="4" spans="1:5" ht="18.75">
      <c r="A4" s="76" t="s">
        <v>0</v>
      </c>
      <c r="B4" s="79" t="s">
        <v>1</v>
      </c>
      <c r="C4" s="80">
        <v>44742</v>
      </c>
      <c r="D4" s="80">
        <v>44561</v>
      </c>
      <c r="E4" s="41"/>
    </row>
    <row r="5" spans="1:5" ht="18.75">
      <c r="A5" s="81" t="s">
        <v>2</v>
      </c>
      <c r="B5" s="82"/>
      <c r="C5" s="83"/>
      <c r="D5" s="84"/>
      <c r="E5" s="41"/>
    </row>
    <row r="6" spans="1:5" ht="18.75">
      <c r="A6" s="82" t="s">
        <v>75</v>
      </c>
      <c r="B6" s="82"/>
      <c r="C6" s="83"/>
      <c r="D6" s="84"/>
      <c r="E6" s="41"/>
    </row>
    <row r="7" spans="1:5" ht="18.75">
      <c r="A7" s="82" t="s">
        <v>57</v>
      </c>
      <c r="B7" s="85"/>
      <c r="C7" s="86">
        <v>4144027</v>
      </c>
      <c r="D7" s="87">
        <v>4205139</v>
      </c>
      <c r="E7" s="47"/>
    </row>
    <row r="8" spans="1:5" ht="18.75">
      <c r="A8" s="82" t="s">
        <v>86</v>
      </c>
      <c r="B8" s="85"/>
      <c r="C8" s="86">
        <v>4055</v>
      </c>
      <c r="D8" s="87"/>
      <c r="E8" s="47"/>
    </row>
    <row r="9" spans="1:5" ht="18.75">
      <c r="A9" s="82" t="s">
        <v>73</v>
      </c>
      <c r="B9" s="85"/>
      <c r="C9" s="86">
        <v>332388</v>
      </c>
      <c r="D9" s="87">
        <v>332388</v>
      </c>
      <c r="E9" s="44"/>
    </row>
    <row r="10" spans="1:5" ht="18.75">
      <c r="A10" s="82" t="s">
        <v>51</v>
      </c>
      <c r="B10" s="85" t="s">
        <v>107</v>
      </c>
      <c r="C10" s="88">
        <v>350224</v>
      </c>
      <c r="D10" s="87">
        <v>272651</v>
      </c>
      <c r="E10" s="44"/>
    </row>
    <row r="11" spans="1:5" ht="18.75">
      <c r="A11" s="82" t="s">
        <v>64</v>
      </c>
      <c r="B11" s="85"/>
      <c r="C11" s="88">
        <v>608947</v>
      </c>
      <c r="D11" s="87">
        <v>608947</v>
      </c>
      <c r="E11" s="44"/>
    </row>
    <row r="12" spans="1:5" ht="18.75">
      <c r="A12" s="82"/>
      <c r="B12" s="85"/>
      <c r="C12" s="88"/>
      <c r="D12" s="87"/>
      <c r="E12" s="44"/>
    </row>
    <row r="13" spans="1:5" s="19" customFormat="1" ht="18.75">
      <c r="A13" s="81" t="s">
        <v>76</v>
      </c>
      <c r="B13" s="89"/>
      <c r="C13" s="90">
        <f>SUM(C7:C12)</f>
        <v>5439641</v>
      </c>
      <c r="D13" s="91">
        <f>SUM(D7:D12)</f>
        <v>5419125</v>
      </c>
      <c r="E13" s="48"/>
    </row>
    <row r="14" spans="1:5" s="19" customFormat="1" ht="18.75">
      <c r="A14" s="81" t="s">
        <v>77</v>
      </c>
      <c r="B14" s="89"/>
      <c r="C14" s="90"/>
      <c r="D14" s="91"/>
      <c r="E14" s="48"/>
    </row>
    <row r="15" spans="1:5" ht="18.75">
      <c r="A15" s="82" t="s">
        <v>74</v>
      </c>
      <c r="B15" s="85"/>
      <c r="C15" s="86">
        <v>20051</v>
      </c>
      <c r="D15" s="87"/>
      <c r="E15" s="44"/>
    </row>
    <row r="16" spans="1:5" ht="18.75">
      <c r="A16" s="82" t="s">
        <v>65</v>
      </c>
      <c r="B16" s="85" t="s">
        <v>20</v>
      </c>
      <c r="C16" s="86">
        <v>222349</v>
      </c>
      <c r="D16" s="87"/>
      <c r="E16" s="44"/>
    </row>
    <row r="17" spans="1:7" ht="18.75">
      <c r="A17" s="82" t="s">
        <v>52</v>
      </c>
      <c r="B17" s="85" t="s">
        <v>26</v>
      </c>
      <c r="C17" s="86">
        <v>20372</v>
      </c>
      <c r="D17" s="87">
        <v>59160</v>
      </c>
      <c r="E17" s="44"/>
      <c r="F17" s="24"/>
      <c r="G17" s="24"/>
    </row>
    <row r="18" spans="1:7" ht="18.75">
      <c r="A18" s="82" t="s">
        <v>87</v>
      </c>
      <c r="B18" s="85"/>
      <c r="C18" s="86">
        <v>148697</v>
      </c>
      <c r="D18" s="87">
        <v>82753</v>
      </c>
      <c r="E18" s="44"/>
      <c r="F18" s="24"/>
      <c r="G18" s="24"/>
    </row>
    <row r="19" spans="1:5" s="19" customFormat="1" ht="18.75">
      <c r="A19" s="81" t="s">
        <v>76</v>
      </c>
      <c r="B19" s="89"/>
      <c r="C19" s="90">
        <f>SUM(C15:C18)</f>
        <v>411469</v>
      </c>
      <c r="D19" s="91">
        <f>SUM(D15:D18)</f>
        <v>141913</v>
      </c>
      <c r="E19" s="48"/>
    </row>
    <row r="20" spans="1:5" s="19" customFormat="1" ht="18.75">
      <c r="A20" s="81" t="s">
        <v>3</v>
      </c>
      <c r="B20" s="89"/>
      <c r="C20" s="90">
        <f>C13+C19</f>
        <v>5851110</v>
      </c>
      <c r="D20" s="91">
        <f>D13+D19</f>
        <v>5561038</v>
      </c>
      <c r="E20" s="43"/>
    </row>
    <row r="21" spans="1:5" s="19" customFormat="1" ht="18.75">
      <c r="A21" s="81" t="s">
        <v>79</v>
      </c>
      <c r="B21" s="89"/>
      <c r="C21" s="90"/>
      <c r="D21" s="92"/>
      <c r="E21" s="42"/>
    </row>
    <row r="22" spans="1:5" ht="20.25" customHeight="1">
      <c r="A22" s="93" t="s">
        <v>78</v>
      </c>
      <c r="B22" s="85"/>
      <c r="C22" s="86">
        <v>5000000</v>
      </c>
      <c r="D22" s="87">
        <v>5000000</v>
      </c>
      <c r="E22" s="42"/>
    </row>
    <row r="23" spans="1:5" ht="18.75">
      <c r="A23" s="93" t="s">
        <v>66</v>
      </c>
      <c r="B23" s="85"/>
      <c r="C23" s="86">
        <v>-1831147</v>
      </c>
      <c r="D23" s="87">
        <v>-1531891</v>
      </c>
      <c r="E23" s="42"/>
    </row>
    <row r="24" spans="1:5" s="19" customFormat="1" ht="18.75">
      <c r="A24" s="81" t="s">
        <v>80</v>
      </c>
      <c r="B24" s="89"/>
      <c r="C24" s="90">
        <f>SUM(C22:C23)</f>
        <v>3168853</v>
      </c>
      <c r="D24" s="91">
        <f>SUM(D22:D23)</f>
        <v>3468109</v>
      </c>
      <c r="E24" s="43"/>
    </row>
    <row r="25" spans="1:5" s="19" customFormat="1" ht="18.75">
      <c r="A25" s="81" t="s">
        <v>21</v>
      </c>
      <c r="B25" s="89"/>
      <c r="C25" s="90"/>
      <c r="D25" s="92"/>
      <c r="E25" s="42"/>
    </row>
    <row r="26" spans="1:5" s="19" customFormat="1" ht="18.75">
      <c r="A26" s="81" t="s">
        <v>4</v>
      </c>
      <c r="B26" s="89"/>
      <c r="C26" s="90"/>
      <c r="D26" s="92"/>
      <c r="E26" s="42"/>
    </row>
    <row r="27" spans="1:5" ht="18.75">
      <c r="A27" s="82" t="s">
        <v>81</v>
      </c>
      <c r="B27" s="85" t="s">
        <v>50</v>
      </c>
      <c r="C27" s="86">
        <v>1358305</v>
      </c>
      <c r="D27" s="94"/>
      <c r="E27" s="42"/>
    </row>
    <row r="28" spans="1:5" ht="18.75">
      <c r="A28" s="95" t="s">
        <v>82</v>
      </c>
      <c r="B28" s="96"/>
      <c r="C28" s="86">
        <v>387730</v>
      </c>
      <c r="D28" s="86">
        <v>432397</v>
      </c>
      <c r="E28" s="42"/>
    </row>
    <row r="29" spans="1:5" ht="18.75">
      <c r="A29" s="81" t="s">
        <v>76</v>
      </c>
      <c r="B29" s="85"/>
      <c r="C29" s="90">
        <f>SUM(C27:C28)</f>
        <v>1746035</v>
      </c>
      <c r="D29" s="91">
        <f>SUM(D28:D28)</f>
        <v>432397</v>
      </c>
      <c r="E29" s="43"/>
    </row>
    <row r="30" spans="1:5" ht="18.75">
      <c r="A30" s="81" t="s">
        <v>83</v>
      </c>
      <c r="B30" s="85"/>
      <c r="C30" s="90"/>
      <c r="D30" s="91"/>
      <c r="E30" s="43"/>
    </row>
    <row r="31" spans="1:5" ht="18.75">
      <c r="A31" s="82" t="s">
        <v>81</v>
      </c>
      <c r="B31" s="85" t="s">
        <v>50</v>
      </c>
      <c r="C31" s="86">
        <v>253776</v>
      </c>
      <c r="D31" s="86">
        <v>1611600</v>
      </c>
      <c r="E31" s="43"/>
    </row>
    <row r="32" spans="1:6" ht="18.75">
      <c r="A32" s="95" t="s">
        <v>67</v>
      </c>
      <c r="B32" s="96" t="s">
        <v>43</v>
      </c>
      <c r="C32" s="86">
        <v>663784</v>
      </c>
      <c r="D32" s="86">
        <v>48380</v>
      </c>
      <c r="E32" s="44"/>
      <c r="F32" s="24"/>
    </row>
    <row r="33" spans="1:6" ht="18.75">
      <c r="A33" s="95" t="s">
        <v>84</v>
      </c>
      <c r="B33" s="96"/>
      <c r="C33" s="86">
        <v>8497</v>
      </c>
      <c r="D33" s="86"/>
      <c r="E33" s="44"/>
      <c r="F33" s="24"/>
    </row>
    <row r="34" spans="1:6" ht="22.5" customHeight="1">
      <c r="A34" s="93"/>
      <c r="B34" s="85"/>
      <c r="C34" s="86"/>
      <c r="D34" s="86"/>
      <c r="E34" s="44"/>
      <c r="F34" s="23"/>
    </row>
    <row r="35" spans="1:5" ht="18.75">
      <c r="A35" s="93" t="s">
        <v>68</v>
      </c>
      <c r="B35" s="85"/>
      <c r="C35" s="86">
        <v>10165</v>
      </c>
      <c r="D35" s="86">
        <v>552</v>
      </c>
      <c r="E35" s="44"/>
    </row>
    <row r="36" spans="1:5" ht="18.75">
      <c r="A36" s="81" t="s">
        <v>76</v>
      </c>
      <c r="B36" s="85"/>
      <c r="C36" s="90">
        <f>SUM(C31:C35)</f>
        <v>936222</v>
      </c>
      <c r="D36" s="91">
        <f>SUM(D31:D35)</f>
        <v>1660532</v>
      </c>
      <c r="E36" s="43"/>
    </row>
    <row r="37" spans="1:5" s="19" customFormat="1" ht="18.75">
      <c r="A37" s="81" t="s">
        <v>22</v>
      </c>
      <c r="B37" s="89"/>
      <c r="C37" s="90">
        <f>C29+C36</f>
        <v>2682257</v>
      </c>
      <c r="D37" s="91">
        <f>D29+D36</f>
        <v>2092929</v>
      </c>
      <c r="E37" s="43"/>
    </row>
    <row r="38" spans="1:5" s="19" customFormat="1" ht="18.75">
      <c r="A38" s="97" t="s">
        <v>85</v>
      </c>
      <c r="B38" s="89"/>
      <c r="C38" s="90">
        <f>C24+C37</f>
        <v>5851110</v>
      </c>
      <c r="D38" s="91">
        <f>D24+D37</f>
        <v>5561038</v>
      </c>
      <c r="E38" s="43"/>
    </row>
    <row r="39" spans="1:5" ht="18.75">
      <c r="A39" s="40"/>
      <c r="B39" s="40"/>
      <c r="C39" s="126">
        <f>C20-C38</f>
        <v>0</v>
      </c>
      <c r="D39" s="127">
        <f>D20-D38</f>
        <v>0</v>
      </c>
      <c r="E39" s="41"/>
    </row>
    <row r="40" spans="1:5" ht="28.5" customHeight="1">
      <c r="A40" s="40" t="s">
        <v>62</v>
      </c>
      <c r="B40" s="51"/>
      <c r="C40" s="40"/>
      <c r="D40" s="40"/>
      <c r="E40" s="41"/>
    </row>
    <row r="41" spans="1:5" ht="18.75">
      <c r="A41" s="51"/>
      <c r="B41" s="51"/>
      <c r="C41" s="40"/>
      <c r="D41" s="40"/>
      <c r="E41" s="41"/>
    </row>
    <row r="42" spans="1:5" ht="24.75" customHeight="1">
      <c r="A42" s="40" t="s">
        <v>63</v>
      </c>
      <c r="B42" s="51"/>
      <c r="C42" s="40"/>
      <c r="D42" s="40"/>
      <c r="E42" s="41"/>
    </row>
    <row r="43" spans="1:3" ht="18">
      <c r="A43" s="98"/>
      <c r="B43" s="98"/>
      <c r="C43" s="98"/>
    </row>
  </sheetData>
  <sheetProtection selectLockedCells="1" selectUnlockedCells="1"/>
  <printOptions/>
  <pageMargins left="0.984251968503937" right="0.2362204724409449" top="0.9055118110236221" bottom="0.472440944881889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4.875" style="5" customWidth="1"/>
    <col min="2" max="2" width="8.75390625" style="6" customWidth="1"/>
    <col min="3" max="3" width="15.625" style="142" customWidth="1"/>
    <col min="4" max="4" width="14.625" style="143" customWidth="1"/>
    <col min="5" max="16384" width="9.125" style="5" customWidth="1"/>
  </cols>
  <sheetData>
    <row r="1" spans="1:4" ht="18.75">
      <c r="A1" s="28" t="s">
        <v>42</v>
      </c>
      <c r="B1" s="128"/>
      <c r="C1" s="129"/>
      <c r="D1" s="130"/>
    </row>
    <row r="2" spans="1:4" ht="23.25" customHeight="1">
      <c r="A2" s="114" t="s">
        <v>97</v>
      </c>
      <c r="B2" s="160"/>
      <c r="C2" s="131"/>
      <c r="D2" s="132"/>
    </row>
    <row r="3" spans="1:4" ht="23.25" customHeight="1">
      <c r="A3" s="114" t="s">
        <v>98</v>
      </c>
      <c r="B3" s="160"/>
      <c r="C3" s="131"/>
      <c r="D3" s="132"/>
    </row>
    <row r="4" spans="1:4" ht="23.25" customHeight="1">
      <c r="A4" s="124" t="s">
        <v>0</v>
      </c>
      <c r="B4" s="77" t="s">
        <v>1</v>
      </c>
      <c r="C4" s="133" t="s">
        <v>90</v>
      </c>
      <c r="D4" s="133" t="s">
        <v>89</v>
      </c>
    </row>
    <row r="5" spans="1:4" ht="23.25" customHeight="1">
      <c r="A5" s="75" t="s">
        <v>91</v>
      </c>
      <c r="B5" s="134">
        <v>11</v>
      </c>
      <c r="C5" s="134">
        <v>104539</v>
      </c>
      <c r="D5" s="133" t="s">
        <v>44</v>
      </c>
    </row>
    <row r="6" spans="1:4" ht="23.25" customHeight="1">
      <c r="A6" s="75" t="s">
        <v>92</v>
      </c>
      <c r="B6" s="75"/>
      <c r="C6" s="134">
        <v>-2957</v>
      </c>
      <c r="D6" s="133"/>
    </row>
    <row r="7" spans="1:4" ht="23.25" customHeight="1">
      <c r="A7" s="77" t="s">
        <v>93</v>
      </c>
      <c r="B7" s="75"/>
      <c r="C7" s="133">
        <f>C5+C6</f>
        <v>101582</v>
      </c>
      <c r="D7" s="133"/>
    </row>
    <row r="8" spans="1:4" ht="23.25" customHeight="1">
      <c r="A8" s="75" t="s">
        <v>96</v>
      </c>
      <c r="B8" s="134"/>
      <c r="C8" s="134">
        <v>-76873</v>
      </c>
      <c r="D8" s="133"/>
    </row>
    <row r="9" spans="1:4" ht="23.25" customHeight="1">
      <c r="A9" s="75" t="s">
        <v>5</v>
      </c>
      <c r="B9" s="116"/>
      <c r="C9" s="116">
        <v>-51507</v>
      </c>
      <c r="D9" s="116">
        <v>-160630</v>
      </c>
    </row>
    <row r="10" spans="1:4" ht="18">
      <c r="A10" s="67" t="s">
        <v>94</v>
      </c>
      <c r="B10" s="116"/>
      <c r="C10" s="135">
        <v>-702922</v>
      </c>
      <c r="D10" s="135">
        <v>-33911</v>
      </c>
    </row>
    <row r="11" spans="1:4" ht="18">
      <c r="A11" s="67" t="s">
        <v>95</v>
      </c>
      <c r="B11" s="116"/>
      <c r="C11" s="135">
        <v>69175</v>
      </c>
      <c r="D11" s="135" t="s">
        <v>44</v>
      </c>
    </row>
    <row r="12" spans="1:4" ht="18">
      <c r="A12" s="66" t="s">
        <v>27</v>
      </c>
      <c r="B12" s="66"/>
      <c r="C12" s="136">
        <f>SUM(C7:C11)</f>
        <v>-660545</v>
      </c>
      <c r="D12" s="136">
        <f>SUM(D9:D11)</f>
        <v>-194541</v>
      </c>
    </row>
    <row r="13" spans="1:4" ht="18">
      <c r="A13" s="67" t="s">
        <v>6</v>
      </c>
      <c r="B13" s="121"/>
      <c r="C13" s="116">
        <v>501375</v>
      </c>
      <c r="D13" s="135">
        <v>3719</v>
      </c>
    </row>
    <row r="14" spans="1:4" ht="18">
      <c r="A14" s="67" t="s">
        <v>7</v>
      </c>
      <c r="B14" s="116"/>
      <c r="C14" s="116">
        <v>-140086</v>
      </c>
      <c r="D14" s="135">
        <v>-38409</v>
      </c>
    </row>
    <row r="15" spans="1:4" ht="18">
      <c r="A15" s="66" t="s">
        <v>32</v>
      </c>
      <c r="B15" s="67"/>
      <c r="C15" s="137">
        <f>SUM(C12:C14)</f>
        <v>-299256</v>
      </c>
      <c r="D15" s="136">
        <f>SUM(D12:D14)</f>
        <v>-229231</v>
      </c>
    </row>
    <row r="16" spans="1:4" ht="18">
      <c r="A16" s="67" t="s">
        <v>36</v>
      </c>
      <c r="B16" s="66"/>
      <c r="C16" s="136" t="s">
        <v>44</v>
      </c>
      <c r="D16" s="136" t="s">
        <v>44</v>
      </c>
    </row>
    <row r="17" spans="1:4" ht="18">
      <c r="A17" s="67" t="s">
        <v>30</v>
      </c>
      <c r="B17" s="66"/>
      <c r="C17" s="137">
        <f>C15</f>
        <v>-299256</v>
      </c>
      <c r="D17" s="136">
        <f>D15</f>
        <v>-229231</v>
      </c>
    </row>
    <row r="18" spans="1:4" ht="18">
      <c r="A18" s="66" t="s">
        <v>31</v>
      </c>
      <c r="B18" s="67"/>
      <c r="C18" s="116"/>
      <c r="D18" s="116"/>
    </row>
    <row r="19" spans="1:4" ht="18">
      <c r="A19" s="67" t="s">
        <v>37</v>
      </c>
      <c r="B19" s="67"/>
      <c r="C19" s="116">
        <f>C17</f>
        <v>-299256</v>
      </c>
      <c r="D19" s="116">
        <f>D17</f>
        <v>-229231</v>
      </c>
    </row>
    <row r="20" spans="1:4" ht="38.25">
      <c r="A20" s="74" t="s">
        <v>29</v>
      </c>
      <c r="B20" s="121">
        <v>6</v>
      </c>
      <c r="C20" s="138">
        <v>-598.51</v>
      </c>
      <c r="D20" s="138">
        <v>-458.46</v>
      </c>
    </row>
    <row r="21" spans="1:4" ht="18.75">
      <c r="A21" s="39"/>
      <c r="B21" s="50"/>
      <c r="C21" s="50"/>
      <c r="D21" s="139"/>
    </row>
    <row r="22" spans="1:4" ht="18.75">
      <c r="A22" s="78" t="str">
        <f>форма1!A40</f>
        <v>Генеральный директор Жакбаев Б.Т.  ________________</v>
      </c>
      <c r="B22" s="78"/>
      <c r="C22" s="140"/>
      <c r="D22" s="130"/>
    </row>
    <row r="23" spans="1:4" ht="18.75">
      <c r="A23" s="63"/>
      <c r="B23" s="78"/>
      <c r="C23" s="140"/>
      <c r="D23" s="130"/>
    </row>
    <row r="24" spans="1:4" ht="18.75">
      <c r="A24" s="78" t="str">
        <f>форма1!A42</f>
        <v>Главный бухгалтер Кульмагамбетова А.А. _______________</v>
      </c>
      <c r="B24" s="161"/>
      <c r="C24" s="62"/>
      <c r="D24" s="1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159" customWidth="1"/>
    <col min="4" max="4" width="13.75390625" style="22" customWidth="1"/>
    <col min="5" max="5" width="11.875" style="7" bestFit="1" customWidth="1"/>
    <col min="6" max="16384" width="9.125" style="7" customWidth="1"/>
  </cols>
  <sheetData>
    <row r="1" spans="1:6" s="10" customFormat="1" ht="15.75">
      <c r="A1" s="28" t="s">
        <v>40</v>
      </c>
      <c r="B1" s="55"/>
      <c r="C1" s="56"/>
      <c r="D1" s="57"/>
      <c r="E1" s="9"/>
      <c r="F1" s="8"/>
    </row>
    <row r="2" spans="1:6" s="10" customFormat="1" ht="15.75" customHeight="1">
      <c r="A2" s="112" t="s">
        <v>100</v>
      </c>
      <c r="B2" s="58"/>
      <c r="C2" s="150"/>
      <c r="D2" s="59"/>
      <c r="E2" s="12"/>
      <c r="F2" s="11"/>
    </row>
    <row r="3" spans="1:6" s="10" customFormat="1" ht="19.5" customHeight="1">
      <c r="A3" s="113"/>
      <c r="B3" s="58"/>
      <c r="C3" s="150"/>
      <c r="D3" s="59"/>
      <c r="E3" s="12"/>
      <c r="F3" s="11"/>
    </row>
    <row r="4" spans="1:6" ht="25.5" customHeight="1">
      <c r="A4" s="144" t="s">
        <v>0</v>
      </c>
      <c r="B4" s="99" t="s">
        <v>1</v>
      </c>
      <c r="C4" s="151">
        <v>44742</v>
      </c>
      <c r="D4" s="100">
        <v>44377</v>
      </c>
      <c r="F4" s="7" t="s">
        <v>19</v>
      </c>
    </row>
    <row r="5" spans="1:4" ht="15.75">
      <c r="A5" s="109" t="s">
        <v>9</v>
      </c>
      <c r="B5" s="101"/>
      <c r="C5" s="102"/>
      <c r="D5" s="103"/>
    </row>
    <row r="6" spans="1:4" ht="20.25" customHeight="1">
      <c r="A6" s="104" t="s">
        <v>32</v>
      </c>
      <c r="B6" s="105"/>
      <c r="C6" s="118">
        <f>форма2!C19</f>
        <v>-299256</v>
      </c>
      <c r="D6" s="106">
        <f>форма2!D17</f>
        <v>-229231</v>
      </c>
    </row>
    <row r="7" spans="1:4" ht="15.75">
      <c r="A7" s="104" t="s">
        <v>38</v>
      </c>
      <c r="B7" s="105"/>
      <c r="C7" s="119"/>
      <c r="D7" s="106" t="s">
        <v>44</v>
      </c>
    </row>
    <row r="8" spans="1:4" ht="15.75">
      <c r="A8" s="104" t="s">
        <v>102</v>
      </c>
      <c r="B8" s="105"/>
      <c r="C8" s="118">
        <v>36431</v>
      </c>
      <c r="D8" s="106">
        <v>37978</v>
      </c>
    </row>
    <row r="9" spans="1:4" ht="15.75">
      <c r="A9" s="104" t="s">
        <v>103</v>
      </c>
      <c r="B9" s="105"/>
      <c r="C9" s="118">
        <v>102</v>
      </c>
      <c r="D9" s="106"/>
    </row>
    <row r="10" spans="1:5" ht="15.75">
      <c r="A10" s="104" t="s">
        <v>7</v>
      </c>
      <c r="B10" s="105"/>
      <c r="C10" s="118">
        <f>-форма2!C14</f>
        <v>140086</v>
      </c>
      <c r="D10" s="106">
        <v>38409</v>
      </c>
      <c r="E10" s="117"/>
    </row>
    <row r="11" spans="1:4" ht="15.75">
      <c r="A11" s="104" t="s">
        <v>6</v>
      </c>
      <c r="B11" s="105"/>
      <c r="C11" s="118">
        <f>-форма2!C13</f>
        <v>-501375</v>
      </c>
      <c r="D11" s="106">
        <v>-3719</v>
      </c>
    </row>
    <row r="12" spans="1:4" ht="21" customHeight="1">
      <c r="A12" s="104" t="s">
        <v>39</v>
      </c>
      <c r="B12" s="105"/>
      <c r="C12" s="118">
        <v>24849</v>
      </c>
      <c r="D12" s="106">
        <v>-3962</v>
      </c>
    </row>
    <row r="13" spans="1:4" ht="31.5">
      <c r="A13" s="109" t="s">
        <v>10</v>
      </c>
      <c r="B13" s="110"/>
      <c r="C13" s="120">
        <f>SUM(C6:C12)</f>
        <v>-599163</v>
      </c>
      <c r="D13" s="107">
        <f>SUM(D6:D12)</f>
        <v>-160525</v>
      </c>
    </row>
    <row r="14" spans="1:4" ht="15.75">
      <c r="A14" s="104" t="s">
        <v>60</v>
      </c>
      <c r="B14" s="105"/>
      <c r="C14" s="118">
        <v>-20051</v>
      </c>
      <c r="D14" s="106">
        <v>-4197</v>
      </c>
    </row>
    <row r="15" spans="1:4" ht="15.75">
      <c r="A15" s="104" t="s">
        <v>104</v>
      </c>
      <c r="B15" s="105"/>
      <c r="C15" s="118">
        <v>-288293</v>
      </c>
      <c r="D15" s="106"/>
    </row>
    <row r="16" spans="1:5" ht="21" customHeight="1">
      <c r="A16" s="148" t="s">
        <v>55</v>
      </c>
      <c r="B16" s="105"/>
      <c r="C16" s="118">
        <v>615404</v>
      </c>
      <c r="D16" s="106">
        <v>-572448</v>
      </c>
      <c r="E16" s="13" t="s">
        <v>19</v>
      </c>
    </row>
    <row r="17" spans="1:4" ht="16.5" customHeight="1">
      <c r="A17" s="148" t="s">
        <v>105</v>
      </c>
      <c r="B17" s="105"/>
      <c r="C17" s="118">
        <v>4096.7704</v>
      </c>
      <c r="D17" s="106">
        <v>-25511</v>
      </c>
    </row>
    <row r="18" spans="1:6" ht="15.75">
      <c r="A18" s="104" t="s">
        <v>34</v>
      </c>
      <c r="B18" s="105"/>
      <c r="C18" s="118">
        <v>5516.40101</v>
      </c>
      <c r="D18" s="106">
        <v>593</v>
      </c>
      <c r="F18" s="7" t="s">
        <v>19</v>
      </c>
    </row>
    <row r="19" spans="1:6" ht="21" customHeight="1">
      <c r="A19" s="104" t="s">
        <v>54</v>
      </c>
      <c r="B19" s="105"/>
      <c r="C19" s="118"/>
      <c r="D19" s="106">
        <v>-11804</v>
      </c>
      <c r="F19" s="7" t="s">
        <v>19</v>
      </c>
    </row>
    <row r="20" spans="1:4" ht="15.75">
      <c r="A20" s="104" t="s">
        <v>56</v>
      </c>
      <c r="B20" s="105"/>
      <c r="C20" s="118">
        <v>-66044</v>
      </c>
      <c r="D20" s="106">
        <v>6</v>
      </c>
    </row>
    <row r="21" spans="1:4" s="45" customFormat="1" ht="18" customHeight="1">
      <c r="A21" s="111" t="s">
        <v>11</v>
      </c>
      <c r="B21" s="108"/>
      <c r="C21" s="120">
        <f>SUM(C13:C20)</f>
        <v>-348533.82859000005</v>
      </c>
      <c r="D21" s="107">
        <f>SUM(D13:D20)</f>
        <v>-773886</v>
      </c>
    </row>
    <row r="22" spans="1:4" s="45" customFormat="1" ht="33" customHeight="1">
      <c r="A22" s="109" t="s">
        <v>12</v>
      </c>
      <c r="B22" s="110"/>
      <c r="C22" s="120">
        <f>C21</f>
        <v>-348533.82859000005</v>
      </c>
      <c r="D22" s="107">
        <f>D21</f>
        <v>-773886</v>
      </c>
    </row>
    <row r="23" spans="1:4" ht="25.5" customHeight="1">
      <c r="A23" s="104" t="s">
        <v>13</v>
      </c>
      <c r="B23" s="105"/>
      <c r="C23" s="118">
        <v>45178</v>
      </c>
      <c r="D23" s="106"/>
    </row>
    <row r="24" spans="1:4" ht="15.75">
      <c r="A24" s="104" t="s">
        <v>35</v>
      </c>
      <c r="B24" s="105"/>
      <c r="C24" s="118">
        <v>-45178</v>
      </c>
      <c r="D24" s="106">
        <v>-77065</v>
      </c>
    </row>
    <row r="25" spans="1:4" ht="19.5" customHeight="1">
      <c r="A25" s="104" t="s">
        <v>14</v>
      </c>
      <c r="B25" s="105"/>
      <c r="C25" s="118"/>
      <c r="D25" s="106"/>
    </row>
    <row r="26" spans="1:4" ht="31.5">
      <c r="A26" s="109" t="s">
        <v>15</v>
      </c>
      <c r="B26" s="101"/>
      <c r="C26" s="120">
        <f>SUM(C23:C25)</f>
        <v>0</v>
      </c>
      <c r="D26" s="107">
        <f>D24</f>
        <v>-77065</v>
      </c>
    </row>
    <row r="27" spans="1:4" ht="15.75">
      <c r="A27" s="147" t="s">
        <v>106</v>
      </c>
      <c r="B27" s="149"/>
      <c r="C27" s="118"/>
      <c r="D27" s="107"/>
    </row>
    <row r="28" spans="1:6" ht="15.75">
      <c r="A28" s="147" t="s">
        <v>101</v>
      </c>
      <c r="B28" s="146"/>
      <c r="C28" s="118">
        <v>-1613923</v>
      </c>
      <c r="D28" s="106" t="s">
        <v>44</v>
      </c>
      <c r="F28" s="7" t="s">
        <v>19</v>
      </c>
    </row>
    <row r="29" spans="1:6" ht="15.75">
      <c r="A29" s="145" t="s">
        <v>61</v>
      </c>
      <c r="B29" s="105"/>
      <c r="C29" s="118"/>
      <c r="D29" s="106">
        <v>852136</v>
      </c>
      <c r="E29" s="7" t="s">
        <v>19</v>
      </c>
      <c r="F29" s="14"/>
    </row>
    <row r="30" spans="1:6" ht="15.75">
      <c r="A30" s="104" t="s">
        <v>64</v>
      </c>
      <c r="B30" s="105"/>
      <c r="C30" s="118">
        <v>1245</v>
      </c>
      <c r="D30" s="106"/>
      <c r="F30" s="14"/>
    </row>
    <row r="31" spans="1:4" ht="31.5">
      <c r="A31" s="109" t="s">
        <v>48</v>
      </c>
      <c r="B31" s="101"/>
      <c r="C31" s="120">
        <f>SUM(C27:C30)</f>
        <v>-1612678</v>
      </c>
      <c r="D31" s="107">
        <f>D29</f>
        <v>852136</v>
      </c>
    </row>
    <row r="32" spans="1:4" ht="15.75">
      <c r="A32" s="148" t="s">
        <v>61</v>
      </c>
      <c r="B32" s="101"/>
      <c r="C32" s="120">
        <v>2000000</v>
      </c>
      <c r="D32" s="107"/>
    </row>
    <row r="33" spans="1:5" ht="31.5">
      <c r="A33" s="104" t="s">
        <v>16</v>
      </c>
      <c r="B33" s="105"/>
      <c r="C33" s="118">
        <v>2000000</v>
      </c>
      <c r="D33" s="106"/>
      <c r="E33" s="13"/>
    </row>
    <row r="34" spans="1:5" ht="15.75">
      <c r="A34" s="104" t="s">
        <v>64</v>
      </c>
      <c r="B34" s="105"/>
      <c r="C34" s="118"/>
      <c r="D34" s="106"/>
      <c r="E34" s="13"/>
    </row>
    <row r="35" spans="1:5" ht="36" customHeight="1">
      <c r="A35" s="111" t="s">
        <v>25</v>
      </c>
      <c r="B35" s="108"/>
      <c r="C35" s="120">
        <f>C22+C26+C31+C33</f>
        <v>38788.17140999995</v>
      </c>
      <c r="D35" s="107">
        <v>1185</v>
      </c>
      <c r="E35" s="13"/>
    </row>
    <row r="36" spans="1:4" ht="37.5" customHeight="1">
      <c r="A36" s="111" t="s">
        <v>17</v>
      </c>
      <c r="B36" s="108"/>
      <c r="C36" s="120">
        <f>форма1!D17</f>
        <v>59160</v>
      </c>
      <c r="D36" s="107">
        <v>5354</v>
      </c>
    </row>
    <row r="37" spans="1:4" ht="36.75" customHeight="1">
      <c r="A37" s="111" t="s">
        <v>18</v>
      </c>
      <c r="B37" s="108"/>
      <c r="C37" s="120">
        <f>форма1!C17</f>
        <v>20372</v>
      </c>
      <c r="D37" s="107">
        <v>6539</v>
      </c>
    </row>
    <row r="38" spans="1:4" ht="44.25" customHeight="1">
      <c r="A38" s="78" t="str">
        <f>форма2!A22</f>
        <v>Генеральный директор Жакбаев Б.Т.  ________________</v>
      </c>
      <c r="B38" s="60"/>
      <c r="C38" s="152" t="s">
        <v>47</v>
      </c>
      <c r="D38" s="61" t="s">
        <v>19</v>
      </c>
    </row>
    <row r="39" spans="1:4" ht="18" customHeight="1">
      <c r="A39" s="63"/>
      <c r="B39" s="60"/>
      <c r="C39" s="152"/>
      <c r="D39" s="61"/>
    </row>
    <row r="40" spans="1:4" ht="18" customHeight="1">
      <c r="A40" s="78" t="str">
        <f>форма2!A24</f>
        <v>Главный бухгалтер Кульмагамбетова А.А. _______________</v>
      </c>
      <c r="B40" s="62"/>
      <c r="C40" s="153"/>
      <c r="D40" s="61"/>
    </row>
    <row r="41" spans="1:4" ht="22.5" customHeight="1">
      <c r="A41" s="63" t="s">
        <v>19</v>
      </c>
      <c r="B41" s="62"/>
      <c r="C41" s="154"/>
      <c r="D41" s="64"/>
    </row>
    <row r="42" spans="1:4" ht="18.75">
      <c r="A42" s="41"/>
      <c r="B42" s="53"/>
      <c r="C42" s="155"/>
      <c r="D42" s="54"/>
    </row>
    <row r="43" spans="1:4" ht="18.75">
      <c r="A43" s="41"/>
      <c r="B43" s="53"/>
      <c r="C43" s="155"/>
      <c r="D43" s="54"/>
    </row>
    <row r="44" spans="1:4" ht="18.75">
      <c r="A44" s="41"/>
      <c r="B44" s="53"/>
      <c r="C44" s="155"/>
      <c r="D44" s="54"/>
    </row>
    <row r="45" spans="1:4" ht="18.75">
      <c r="A45" s="41"/>
      <c r="B45" s="53"/>
      <c r="C45" s="155"/>
      <c r="D45" s="54"/>
    </row>
    <row r="46" spans="1:4" ht="18.75">
      <c r="A46" s="41"/>
      <c r="B46" s="53"/>
      <c r="C46" s="155"/>
      <c r="D46" s="54"/>
    </row>
    <row r="47" spans="1:4" ht="18.75">
      <c r="A47" s="41"/>
      <c r="B47" s="53"/>
      <c r="C47" s="155"/>
      <c r="D47" s="54"/>
    </row>
    <row r="48" spans="1:4" ht="18.75">
      <c r="A48" s="41"/>
      <c r="B48" s="53"/>
      <c r="C48" s="155"/>
      <c r="D48" s="54"/>
    </row>
    <row r="49" spans="1:4" ht="18.75">
      <c r="A49" s="41"/>
      <c r="B49" s="53"/>
      <c r="C49" s="155"/>
      <c r="D49" s="54"/>
    </row>
    <row r="50" spans="1:4" ht="18.75">
      <c r="A50" s="41"/>
      <c r="B50" s="53"/>
      <c r="C50" s="155"/>
      <c r="D50" s="54"/>
    </row>
    <row r="51" spans="1:4" ht="18.75">
      <c r="A51" s="41"/>
      <c r="B51" s="53"/>
      <c r="C51" s="155"/>
      <c r="D51" s="54"/>
    </row>
    <row r="52" spans="1:4" ht="18.75">
      <c r="A52" s="41"/>
      <c r="B52" s="53"/>
      <c r="C52" s="155"/>
      <c r="D52" s="54"/>
    </row>
    <row r="53" spans="1:4" ht="18.75">
      <c r="A53" s="41"/>
      <c r="B53" s="53"/>
      <c r="C53" s="155"/>
      <c r="D53" s="54"/>
    </row>
    <row r="54" spans="1:4" ht="18.75">
      <c r="A54" s="41"/>
      <c r="B54" s="53"/>
      <c r="C54" s="155"/>
      <c r="D54" s="54"/>
    </row>
    <row r="55" spans="1:4" ht="18.75">
      <c r="A55" s="41"/>
      <c r="B55" s="53"/>
      <c r="C55" s="155"/>
      <c r="D55" s="54"/>
    </row>
    <row r="56" spans="1:4" ht="18.75">
      <c r="A56" s="41"/>
      <c r="B56" s="53"/>
      <c r="C56" s="155"/>
      <c r="D56" s="54"/>
    </row>
    <row r="57" spans="1:4" ht="18.75">
      <c r="A57" s="41"/>
      <c r="B57" s="53"/>
      <c r="C57" s="155"/>
      <c r="D57" s="54"/>
    </row>
    <row r="58" spans="1:4" ht="18.75">
      <c r="A58" s="41"/>
      <c r="B58" s="53"/>
      <c r="C58" s="155"/>
      <c r="D58" s="54"/>
    </row>
    <row r="59" spans="1:4" ht="18.75">
      <c r="A59" s="41"/>
      <c r="B59" s="53"/>
      <c r="C59" s="155"/>
      <c r="D59" s="54"/>
    </row>
    <row r="60" spans="1:4" ht="18.75">
      <c r="A60" s="41"/>
      <c r="B60" s="53"/>
      <c r="C60" s="155"/>
      <c r="D60" s="54"/>
    </row>
    <row r="61" spans="1:4" ht="18.75">
      <c r="A61" s="41"/>
      <c r="B61" s="53"/>
      <c r="C61" s="155"/>
      <c r="D61" s="54"/>
    </row>
    <row r="62" spans="1:4" ht="18.75">
      <c r="A62" s="41"/>
      <c r="B62" s="53"/>
      <c r="C62" s="155"/>
      <c r="D62" s="54"/>
    </row>
    <row r="63" spans="1:4" ht="18.75">
      <c r="A63" s="41"/>
      <c r="B63" s="53"/>
      <c r="C63" s="155"/>
      <c r="D63" s="54"/>
    </row>
    <row r="64" spans="1:4" ht="18.75">
      <c r="A64" s="41"/>
      <c r="B64" s="53"/>
      <c r="C64" s="155"/>
      <c r="D64" s="54"/>
    </row>
    <row r="65" spans="1:4" ht="18.75">
      <c r="A65" s="41"/>
      <c r="B65" s="53"/>
      <c r="C65" s="155"/>
      <c r="D65" s="54"/>
    </row>
    <row r="66" spans="1:4" ht="18.75">
      <c r="A66" s="41"/>
      <c r="B66" s="53"/>
      <c r="C66" s="155"/>
      <c r="D66" s="54"/>
    </row>
    <row r="67" spans="1:4" ht="18.75">
      <c r="A67" s="41"/>
      <c r="B67" s="53"/>
      <c r="C67" s="155"/>
      <c r="D67" s="54"/>
    </row>
    <row r="68" spans="1:4" ht="18.75">
      <c r="A68" s="41"/>
      <c r="B68" s="53"/>
      <c r="C68" s="155"/>
      <c r="D68" s="54"/>
    </row>
    <row r="69" spans="1:4" ht="18.75">
      <c r="A69" s="41"/>
      <c r="B69" s="53"/>
      <c r="C69" s="155"/>
      <c r="D69" s="54"/>
    </row>
    <row r="70" spans="1:4" ht="18.75">
      <c r="A70" s="41"/>
      <c r="B70" s="53"/>
      <c r="C70" s="155"/>
      <c r="D70" s="54"/>
    </row>
    <row r="71" spans="1:4" ht="18.75">
      <c r="A71" s="41"/>
      <c r="B71" s="53"/>
      <c r="C71" s="155"/>
      <c r="D71" s="54"/>
    </row>
    <row r="72" spans="1:4" ht="18.75">
      <c r="A72" s="41"/>
      <c r="B72" s="53"/>
      <c r="C72" s="155"/>
      <c r="D72" s="54"/>
    </row>
    <row r="73" spans="1:4" ht="18.75">
      <c r="A73" s="41"/>
      <c r="B73" s="53"/>
      <c r="C73" s="155"/>
      <c r="D73" s="54"/>
    </row>
    <row r="74" spans="1:4" ht="18.75">
      <c r="A74" s="41"/>
      <c r="B74" s="53"/>
      <c r="C74" s="155"/>
      <c r="D74" s="54"/>
    </row>
    <row r="75" spans="1:4" ht="18.75">
      <c r="A75" s="41"/>
      <c r="B75" s="53"/>
      <c r="C75" s="155"/>
      <c r="D75" s="54"/>
    </row>
    <row r="76" spans="1:4" ht="18.75">
      <c r="A76" s="41"/>
      <c r="B76" s="53"/>
      <c r="C76" s="155"/>
      <c r="D76" s="54"/>
    </row>
    <row r="77" spans="1:4" ht="12.75">
      <c r="A77" s="29"/>
      <c r="B77" s="30"/>
      <c r="C77" s="156"/>
      <c r="D77" s="33"/>
    </row>
    <row r="78" spans="1:4" ht="12.75">
      <c r="A78" s="29"/>
      <c r="B78" s="30"/>
      <c r="C78" s="156"/>
      <c r="D78" s="33"/>
    </row>
    <row r="79" spans="1:4" ht="12.75">
      <c r="A79" s="29"/>
      <c r="B79" s="30"/>
      <c r="C79" s="156"/>
      <c r="D79" s="34"/>
    </row>
    <row r="80" spans="1:4" ht="12.75">
      <c r="A80" s="29"/>
      <c r="B80" s="30"/>
      <c r="C80" s="156"/>
      <c r="D80" s="34"/>
    </row>
    <row r="81" spans="1:4" ht="12.75">
      <c r="A81" s="29"/>
      <c r="B81" s="29"/>
      <c r="C81" s="156"/>
      <c r="D81" s="34"/>
    </row>
    <row r="82" spans="1:4" ht="12.75">
      <c r="A82" s="29"/>
      <c r="B82" s="29"/>
      <c r="C82" s="156"/>
      <c r="D82" s="34"/>
    </row>
    <row r="83" spans="1:4" ht="12.75">
      <c r="A83" s="29"/>
      <c r="B83" s="29"/>
      <c r="C83" s="156"/>
      <c r="D83" s="34"/>
    </row>
    <row r="84" spans="1:4" ht="12.75">
      <c r="A84" s="29"/>
      <c r="B84" s="29"/>
      <c r="C84" s="156"/>
      <c r="D84" s="34"/>
    </row>
    <row r="85" spans="1:4" ht="12.75">
      <c r="A85" s="29"/>
      <c r="B85" s="29"/>
      <c r="C85" s="156"/>
      <c r="D85" s="34"/>
    </row>
    <row r="86" spans="1:4" ht="12.75">
      <c r="A86" s="29"/>
      <c r="B86" s="29"/>
      <c r="C86" s="156"/>
      <c r="D86" s="34"/>
    </row>
    <row r="87" spans="3:4" ht="12.75">
      <c r="C87" s="157"/>
      <c r="D87" s="20"/>
    </row>
    <row r="88" spans="3:4" ht="12.75">
      <c r="C88" s="157"/>
      <c r="D88" s="20"/>
    </row>
    <row r="89" spans="3:4" ht="12.75">
      <c r="C89" s="157"/>
      <c r="D89" s="20"/>
    </row>
    <row r="90" spans="3:4" ht="12.75">
      <c r="C90" s="157"/>
      <c r="D90" s="20"/>
    </row>
    <row r="91" spans="3:4" ht="12.75">
      <c r="C91" s="157"/>
      <c r="D91" s="20"/>
    </row>
    <row r="92" spans="3:4" ht="12.75">
      <c r="C92" s="158"/>
      <c r="D92" s="20"/>
    </row>
    <row r="93" spans="3:4" ht="12.75">
      <c r="C93" s="158"/>
      <c r="D93" s="20"/>
    </row>
    <row r="94" spans="3:4" ht="12.75">
      <c r="C94" s="158"/>
      <c r="D94" s="20"/>
    </row>
    <row r="95" spans="3:4" ht="12.75">
      <c r="C95" s="158"/>
      <c r="D95" s="21"/>
    </row>
    <row r="96" spans="3:4" ht="12.75">
      <c r="C96" s="158"/>
      <c r="D96" s="21"/>
    </row>
    <row r="97" spans="3:4" ht="12.75">
      <c r="C97" s="158"/>
      <c r="D97" s="21"/>
    </row>
    <row r="98" spans="3:4" ht="12.75">
      <c r="C98" s="158"/>
      <c r="D98" s="21"/>
    </row>
    <row r="99" spans="3:4" ht="12.75">
      <c r="C99" s="158"/>
      <c r="D99" s="21"/>
    </row>
    <row r="100" spans="3:4" ht="12.75">
      <c r="C100" s="158"/>
      <c r="D100" s="21"/>
    </row>
    <row r="101" spans="3:4" ht="12.75">
      <c r="C101" s="158"/>
      <c r="D101" s="21"/>
    </row>
    <row r="102" spans="3:4" ht="12.75">
      <c r="C102" s="158"/>
      <c r="D102" s="21"/>
    </row>
    <row r="103" spans="3:4" ht="12.75">
      <c r="C103" s="158"/>
      <c r="D103" s="21"/>
    </row>
    <row r="104" spans="3:4" ht="12.75">
      <c r="C104" s="158"/>
      <c r="D104" s="21"/>
    </row>
    <row r="105" spans="3:4" ht="12.75">
      <c r="C105" s="158"/>
      <c r="D105" s="21"/>
    </row>
    <row r="106" spans="3:4" ht="12.75">
      <c r="C106" s="158"/>
      <c r="D106" s="21"/>
    </row>
    <row r="107" spans="3:4" ht="12.75">
      <c r="C107" s="158"/>
      <c r="D107" s="21"/>
    </row>
    <row r="108" spans="3:4" ht="12.75">
      <c r="C108" s="158"/>
      <c r="D108" s="21"/>
    </row>
    <row r="109" spans="3:4" ht="12.75">
      <c r="C109" s="158"/>
      <c r="D109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28" t="s">
        <v>40</v>
      </c>
      <c r="B1" s="28"/>
    </row>
    <row r="2" spans="1:5" ht="19.5" customHeight="1">
      <c r="A2" s="113" t="s">
        <v>49</v>
      </c>
      <c r="B2" s="38"/>
      <c r="C2" s="46"/>
      <c r="D2" s="16"/>
      <c r="E2" s="16"/>
    </row>
    <row r="3" spans="1:5" ht="19.5" customHeight="1">
      <c r="A3" s="113" t="s">
        <v>108</v>
      </c>
      <c r="B3" s="38"/>
      <c r="C3" s="46"/>
      <c r="D3" s="16"/>
      <c r="E3" s="16"/>
    </row>
    <row r="4" spans="1:5" ht="12.75" customHeight="1">
      <c r="A4" s="164" t="s">
        <v>0</v>
      </c>
      <c r="B4" s="165" t="s">
        <v>1</v>
      </c>
      <c r="C4" s="162" t="s">
        <v>58</v>
      </c>
      <c r="D4" s="163" t="s">
        <v>53</v>
      </c>
      <c r="E4" s="166" t="s">
        <v>24</v>
      </c>
    </row>
    <row r="5" spans="1:5" ht="12.75" customHeight="1">
      <c r="A5" s="164"/>
      <c r="B5" s="165"/>
      <c r="C5" s="162"/>
      <c r="D5" s="163"/>
      <c r="E5" s="166"/>
    </row>
    <row r="6" spans="1:5" ht="12.75" customHeight="1">
      <c r="A6" s="164"/>
      <c r="B6" s="165"/>
      <c r="C6" s="162"/>
      <c r="D6" s="163"/>
      <c r="E6" s="166"/>
    </row>
    <row r="7" spans="1:5" ht="12.75" customHeight="1">
      <c r="A7" s="164"/>
      <c r="B7" s="165"/>
      <c r="C7" s="162"/>
      <c r="D7" s="163"/>
      <c r="E7" s="166"/>
    </row>
    <row r="8" spans="1:5" ht="21" customHeight="1">
      <c r="A8" s="66" t="s">
        <v>69</v>
      </c>
      <c r="B8" s="66"/>
      <c r="C8" s="68">
        <v>5000000</v>
      </c>
      <c r="D8" s="68">
        <v>-540553</v>
      </c>
      <c r="E8" s="68">
        <v>4459447</v>
      </c>
    </row>
    <row r="9" spans="1:5" ht="18" customHeight="1">
      <c r="A9" s="66" t="s">
        <v>59</v>
      </c>
      <c r="B9" s="66"/>
      <c r="C9" s="68"/>
      <c r="D9" s="68"/>
      <c r="E9" s="68"/>
    </row>
    <row r="10" spans="1:5" ht="12.75" customHeight="1">
      <c r="A10" s="67" t="s">
        <v>45</v>
      </c>
      <c r="B10" s="67"/>
      <c r="C10" s="69" t="s">
        <v>44</v>
      </c>
      <c r="D10" s="70">
        <f>форма2!D17</f>
        <v>-229231</v>
      </c>
      <c r="E10" s="69">
        <f>SUM(C10:D10)</f>
        <v>-229231</v>
      </c>
    </row>
    <row r="11" spans="1:5" ht="12.75" customHeight="1">
      <c r="A11" s="66" t="s">
        <v>28</v>
      </c>
      <c r="B11" s="66"/>
      <c r="C11" s="71" t="s">
        <v>44</v>
      </c>
      <c r="D11" s="68">
        <f>D10</f>
        <v>-229231</v>
      </c>
      <c r="E11" s="71">
        <f>SUM(C11:D11)</f>
        <v>-229231</v>
      </c>
    </row>
    <row r="12" spans="1:6" ht="20.25" customHeight="1">
      <c r="A12" s="66" t="s">
        <v>99</v>
      </c>
      <c r="B12" s="66"/>
      <c r="C12" s="68">
        <f>C8</f>
        <v>5000000</v>
      </c>
      <c r="D12" s="68">
        <f>D8+D11</f>
        <v>-769784</v>
      </c>
      <c r="E12" s="71">
        <f>SUM(C12:D12)</f>
        <v>4230216</v>
      </c>
      <c r="F12" s="15"/>
    </row>
    <row r="13" spans="1:8" ht="13.5" customHeight="1">
      <c r="A13" s="67"/>
      <c r="B13" s="67"/>
      <c r="C13" s="72"/>
      <c r="D13" s="73"/>
      <c r="E13" s="73"/>
      <c r="H13" s="1" t="s">
        <v>19</v>
      </c>
    </row>
    <row r="14" spans="1:6" s="2" customFormat="1" ht="19.5" customHeight="1">
      <c r="A14" s="66" t="s">
        <v>70</v>
      </c>
      <c r="B14" s="66"/>
      <c r="C14" s="68">
        <v>5000000</v>
      </c>
      <c r="D14" s="68">
        <f>форма1!D23</f>
        <v>-1531891</v>
      </c>
      <c r="E14" s="68">
        <f>SUM(C14:D14)</f>
        <v>3468109</v>
      </c>
      <c r="F14" s="65"/>
    </row>
    <row r="15" spans="1:5" s="2" customFormat="1" ht="19.5" customHeight="1">
      <c r="A15" s="66" t="s">
        <v>71</v>
      </c>
      <c r="B15" s="66"/>
      <c r="C15" s="68" t="s">
        <v>44</v>
      </c>
      <c r="D15" s="68" t="s">
        <v>44</v>
      </c>
      <c r="E15" s="68" t="s">
        <v>44</v>
      </c>
    </row>
    <row r="16" spans="1:5" s="2" customFormat="1" ht="12.75">
      <c r="A16" s="67" t="s">
        <v>33</v>
      </c>
      <c r="B16" s="67"/>
      <c r="C16" s="69" t="s">
        <v>44</v>
      </c>
      <c r="D16" s="69">
        <f>форма2!C17</f>
        <v>-299256</v>
      </c>
      <c r="E16" s="69">
        <f>SUM(C16:D16)</f>
        <v>-299256</v>
      </c>
    </row>
    <row r="17" spans="1:6" s="2" customFormat="1" ht="12.75">
      <c r="A17" s="66" t="s">
        <v>23</v>
      </c>
      <c r="B17" s="66"/>
      <c r="C17" s="71" t="s">
        <v>44</v>
      </c>
      <c r="D17" s="71">
        <f>D16</f>
        <v>-299256</v>
      </c>
      <c r="E17" s="71">
        <f>SUM(C17:D17)</f>
        <v>-299256</v>
      </c>
      <c r="F17" s="65"/>
    </row>
    <row r="18" spans="1:5" s="2" customFormat="1" ht="12.75">
      <c r="A18" s="67" t="s">
        <v>8</v>
      </c>
      <c r="B18" s="67"/>
      <c r="C18" s="69" t="s">
        <v>44</v>
      </c>
      <c r="D18" s="69" t="s">
        <v>44</v>
      </c>
      <c r="E18" s="69" t="s">
        <v>44</v>
      </c>
    </row>
    <row r="19" spans="1:5" s="2" customFormat="1" ht="12.75">
      <c r="A19" s="67" t="s">
        <v>46</v>
      </c>
      <c r="B19" s="67"/>
      <c r="C19" s="69" t="s">
        <v>44</v>
      </c>
      <c r="D19" s="69" t="s">
        <v>44</v>
      </c>
      <c r="E19" s="69" t="str">
        <f>C19</f>
        <v>-</v>
      </c>
    </row>
    <row r="20" spans="1:6" s="2" customFormat="1" ht="19.5" customHeight="1">
      <c r="A20" s="66" t="s">
        <v>72</v>
      </c>
      <c r="B20" s="66"/>
      <c r="C20" s="68">
        <f>C14</f>
        <v>5000000</v>
      </c>
      <c r="D20" s="68">
        <f>D14+D17</f>
        <v>-1831147</v>
      </c>
      <c r="E20" s="68">
        <f>SUM(C20:D20)</f>
        <v>3168853</v>
      </c>
      <c r="F20" s="3"/>
    </row>
    <row r="21" spans="1:6" s="2" customFormat="1" ht="12.75">
      <c r="A21" s="36"/>
      <c r="B21" s="36"/>
      <c r="C21" s="37"/>
      <c r="D21" s="37"/>
      <c r="E21" s="35"/>
      <c r="F21" s="3"/>
    </row>
    <row r="22" spans="1:5" ht="24.75" customHeight="1">
      <c r="A22" s="78" t="str">
        <f>форма3!A38</f>
        <v>Генеральный директор Жакбаев Б.Т.  ________________</v>
      </c>
      <c r="B22" s="31"/>
      <c r="C22" s="17"/>
      <c r="D22" s="18"/>
      <c r="E22" s="18"/>
    </row>
    <row r="23" spans="1:5" ht="15.75">
      <c r="A23" s="63"/>
      <c r="B23" s="32"/>
      <c r="C23" s="17"/>
      <c r="D23" s="18"/>
      <c r="E23" s="18"/>
    </row>
    <row r="24" spans="1:3" ht="15.75" customHeight="1">
      <c r="A24" s="78" t="str">
        <f>форма3!A40</f>
        <v>Главный бухгалтер Кульмагамбетова А.А. _______________</v>
      </c>
      <c r="B24" s="31"/>
      <c r="C24" s="25"/>
    </row>
    <row r="25" spans="1:3" ht="14.25">
      <c r="A25" s="26" t="s">
        <v>19</v>
      </c>
      <c r="B25" s="26"/>
      <c r="C25" s="27"/>
    </row>
    <row r="27" spans="2:5" ht="12.75">
      <c r="B27" s="1" t="s">
        <v>19</v>
      </c>
      <c r="C27" s="122">
        <f>форма1!C22</f>
        <v>5000000</v>
      </c>
      <c r="D27" s="122">
        <f>форма1!C23</f>
        <v>-1831147</v>
      </c>
      <c r="E27" s="122">
        <f>форма1!C24</f>
        <v>3168853</v>
      </c>
    </row>
    <row r="28" spans="1:5" ht="12.75">
      <c r="A28" s="1" t="s">
        <v>19</v>
      </c>
      <c r="C28" s="122"/>
      <c r="D28" s="122"/>
      <c r="E28" s="122"/>
    </row>
    <row r="29" spans="1:5" ht="12.75">
      <c r="A29" s="4"/>
      <c r="B29" s="4"/>
      <c r="C29" s="123">
        <f>C20-C27</f>
        <v>0</v>
      </c>
      <c r="D29" s="122">
        <v>0</v>
      </c>
      <c r="E29" s="122">
        <v>0</v>
      </c>
    </row>
  </sheetData>
  <sheetProtection/>
  <mergeCells count="5">
    <mergeCell ref="C4:C7"/>
    <mergeCell ref="D4:D7"/>
    <mergeCell ref="A4:A7"/>
    <mergeCell ref="B4:B7"/>
    <mergeCell ref="E4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Aigul Kulmagambetova</cp:lastModifiedBy>
  <cp:lastPrinted>2022-08-09T13:05:14Z</cp:lastPrinted>
  <dcterms:created xsi:type="dcterms:W3CDTF">2013-07-30T09:06:25Z</dcterms:created>
  <dcterms:modified xsi:type="dcterms:W3CDTF">2022-08-12T04:21:18Z</dcterms:modified>
  <cp:category/>
  <cp:version/>
  <cp:contentType/>
  <cp:contentStatus/>
</cp:coreProperties>
</file>