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<sst xmlns="http://schemas.openxmlformats.org/spreadsheetml/2006/main" count="166" uniqueCount="106">
  <si>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</si>
  <si>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</si>
  <si>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</si>
  <si>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</si>
  <si>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</si>
  <si>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</si>
  <si>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</si>
  <si>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</si>
  <si>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</si>
  <si>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</si>
  <si>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</si>
  <si>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</si>
  <si>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</si>
  <si>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</si>
  <si>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</si>
  <si>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</si>
  <si>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</si>
  <si>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</si>
  <si>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</si>
  <si>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</si>
  <si>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</si>
  <si>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</si>
  <si>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</si>
  <si>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</si>
  <si>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</si>
  <si>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</si>
  <si>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</si>
  <si>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</si>
  <si>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</si>
  <si>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</si>
  <si>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</si>
  <si>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</si>
  <si>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</si>
  <si>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4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</si>
  <si>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</si>
  <si>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</si>
  <si>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</si>
  <si>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</si>
  <si>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</si>
  <si>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</si>
  <si>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</si>
  <si>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</si>
  <si>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</si>
  <si>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</si>
  <si>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</si>
  <si>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</si>
  <si>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</si>
  <si>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</si>
  <si>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</si>
  <si>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</si>
  <si>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</si>
  <si>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</si>
  <si>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</si>
  <si>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</si>
  <si>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</si>
  <si>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</si>
  <si>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</si>
  <si>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</si>
  <si>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</si>
  <si>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Главный бухгалтер Жаманова А.Н. _______________</t>
  </si>
  <si>
    <t>Пересчитанное сальдо на 01.01.2020г.</t>
  </si>
  <si>
    <t>НМА(право на недропользование)</t>
  </si>
  <si>
    <t>-</t>
  </si>
  <si>
    <t xml:space="preserve">Прибыль(убыток) за период </t>
  </si>
  <si>
    <t>Выпуск акций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</si>
  <si>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</si>
  <si>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</si>
  <si>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Промежуточный сокращенный отчет о движении денежных средств (неаудированный),</t>
  </si>
  <si>
    <t>Промежуточный сокращенный отчет об изменении в капитале (неаудированный),</t>
  </si>
  <si>
    <t>Генеральный директор Абдраманов Д.К.  ________________</t>
  </si>
  <si>
    <t>Кредиторская задолженность</t>
  </si>
  <si>
    <t>Прочие текущие обязательства</t>
  </si>
  <si>
    <t>10</t>
  </si>
  <si>
    <t>Денежные средства, ограниченные в использовании</t>
  </si>
  <si>
    <t>НДС к возмещению</t>
  </si>
  <si>
    <t>Денежные средства и их эквиваленты</t>
  </si>
  <si>
    <t>Уставный капитал</t>
  </si>
  <si>
    <t>Накопленный убыток</t>
  </si>
  <si>
    <t>Оценочные обязательства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</si>
  <si>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</si>
  <si>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</si>
  <si>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</si>
  <si>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</si>
  <si>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</si>
  <si>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</si>
  <si>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 xml:space="preserve">Прочие краткосрочные активы </t>
  </si>
  <si>
    <t>Уставный  капитал</t>
  </si>
  <si>
    <t>Остаток на 01.01.2021 г.</t>
  </si>
  <si>
    <t>Пересчитанное сальдо на 01.01.2021г.</t>
  </si>
  <si>
    <t>Остаток на 01.01.2020 года</t>
  </si>
  <si>
    <t>Промежуточный сокращенный отчет о совокупном доходе  (неаудированный)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</si>
  <si>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</si>
  <si>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</si>
  <si>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</si>
  <si>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Прочие расходы,нетто</t>
  </si>
  <si>
    <t>8412.17</t>
  </si>
  <si>
    <t>за период,закончившийся 30 июня 2021г.</t>
  </si>
  <si>
    <t>30.06.2021г.</t>
  </si>
  <si>
    <t>30.06.2020г.</t>
  </si>
  <si>
    <t>Остаток на  30.06. 2020 г.</t>
  </si>
  <si>
    <t>Остаток на 30.06.2021 г.</t>
  </si>
  <si>
    <t>(458.46)</t>
  </si>
  <si>
    <t>проценты полученные</t>
  </si>
  <si>
    <t>7953.71</t>
  </si>
  <si>
    <t>(6178.46)</t>
  </si>
  <si>
    <t>11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</si>
</sst>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2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5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49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6" fillId="0" borderId="0" xfId="84" applyNumberFormat="1" applyFont="1" applyBorder="1" applyAlignment="1">
      <alignment wrapText="1"/>
    </xf>
    <xf numFmtId="3" fontId="67" fillId="0" borderId="0" xfId="0" applyNumberFormat="1" applyFont="1" applyAlignment="1">
      <alignment/>
    </xf>
    <xf numFmtId="192" fontId="66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2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43" fontId="19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0" fillId="0" borderId="0" xfId="0" applyNumberFormat="1" applyFont="1" applyAlignment="1">
      <alignment horizontal="center" wrapText="1"/>
    </xf>
    <xf numFmtId="1" fontId="71" fillId="0" borderId="0" xfId="84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4" applyNumberFormat="1" applyFont="1" applyFill="1" applyBorder="1" applyAlignment="1">
      <alignment horizontal="right" wrapText="1"/>
    </xf>
    <xf numFmtId="194" fontId="7" fillId="0" borderId="3" xfId="84" applyNumberFormat="1" applyFont="1" applyFill="1" applyBorder="1" applyAlignment="1">
      <alignment horizontal="right"/>
    </xf>
    <xf numFmtId="194" fontId="7" fillId="0" borderId="3" xfId="84" applyNumberFormat="1" applyFont="1" applyFill="1" applyBorder="1" applyAlignment="1">
      <alignment horizontal="right" wrapText="1"/>
    </xf>
    <xf numFmtId="194" fontId="10" fillId="0" borderId="3" xfId="84" applyNumberFormat="1" applyFont="1" applyFill="1" applyBorder="1" applyAlignment="1">
      <alignment horizontal="right"/>
    </xf>
    <xf numFmtId="194" fontId="8" fillId="0" borderId="3" xfId="84" applyNumberFormat="1" applyFont="1" applyFill="1" applyBorder="1" applyAlignment="1">
      <alignment horizontal="right"/>
    </xf>
    <xf numFmtId="194" fontId="9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179" fontId="21" fillId="0" borderId="3" xfId="84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4" fontId="21" fillId="0" borderId="3" xfId="84" applyNumberFormat="1" applyFont="1" applyFill="1" applyBorder="1" applyAlignment="1">
      <alignment horizontal="center"/>
    </xf>
    <xf numFmtId="192" fontId="21" fillId="0" borderId="3" xfId="84" applyNumberFormat="1" applyFont="1" applyFill="1" applyBorder="1" applyAlignment="1">
      <alignment horizontal="center"/>
    </xf>
    <xf numFmtId="194" fontId="19" fillId="0" borderId="3" xfId="84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194" fontId="22" fillId="0" borderId="3" xfId="84" applyNumberFormat="1" applyFont="1" applyFill="1" applyBorder="1" applyAlignment="1">
      <alignment horizontal="center"/>
    </xf>
    <xf numFmtId="192" fontId="22" fillId="0" borderId="3" xfId="84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2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2" fontId="19" fillId="0" borderId="3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4" applyNumberFormat="1" applyFont="1" applyBorder="1" applyAlignment="1">
      <alignment horizontal="right" wrapText="1"/>
    </xf>
    <xf numFmtId="179" fontId="8" fillId="0" borderId="3" xfId="84" applyFont="1" applyBorder="1" applyAlignment="1">
      <alignment horizontal="right" wrapText="1"/>
    </xf>
    <xf numFmtId="194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4" fontId="7" fillId="0" borderId="3" xfId="84" applyNumberFormat="1" applyFont="1" applyFill="1" applyBorder="1" applyAlignment="1">
      <alignment horizontal="center"/>
    </xf>
    <xf numFmtId="192" fontId="15" fillId="0" borderId="0" xfId="0" applyNumberFormat="1" applyFont="1" applyAlignment="1">
      <alignment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  <xf numFmtId="205" fontId="7" fillId="0" borderId="3" xfId="84" applyNumberFormat="1" applyFont="1" applyFill="1" applyBorder="1" applyAlignment="1">
      <alignment horizontal="right"/>
    </xf>
    <xf numFmtId="0" fontId="10" fillId="0" borderId="3" xfId="46" applyFont="1" applyFill="1" applyBorder="1" applyAlignment="1">
      <alignment horizontal="center"/>
      <protection/>
    </xf>
    <xf numFmtId="0" fontId="7" fillId="0" borderId="3" xfId="46" applyFont="1" applyFill="1" applyBorder="1" applyAlignment="1">
      <alignment horizontal="center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4" zoomScaleNormal="74" zoomScalePageLayoutView="0" workbookViewId="0" topLeftCell="A1">
      <selection activeCell="C36" sqref="C36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21.25390625" style="5" customWidth="1"/>
    <col min="6" max="6" width="19.625" style="5" bestFit="1" customWidth="1"/>
    <col min="7" max="7" width="16.125" style="5" customWidth="1"/>
    <col min="8" max="16384" width="11.375" style="5" customWidth="1"/>
  </cols>
  <sheetData>
    <row r="1" spans="1:5" ht="18.75">
      <c r="A1" s="51" t="s">
        <v>55</v>
      </c>
      <c r="B1" s="45"/>
      <c r="C1" s="45"/>
      <c r="D1" s="45"/>
      <c r="E1" s="46"/>
    </row>
    <row r="2" spans="1:5" ht="18.75">
      <c r="A2" s="131" t="s">
        <v>56</v>
      </c>
      <c r="B2" s="57"/>
      <c r="C2" s="57"/>
      <c r="D2" s="57"/>
      <c r="E2" s="46"/>
    </row>
    <row r="3" spans="1:5" ht="18.75">
      <c r="A3" s="131" t="s">
        <v>96</v>
      </c>
      <c r="B3" s="57"/>
      <c r="C3" s="57"/>
      <c r="D3" s="57"/>
      <c r="E3" s="46"/>
    </row>
    <row r="4" spans="1:5" ht="18.75">
      <c r="A4" s="87" t="s">
        <v>0</v>
      </c>
      <c r="B4" s="93" t="s">
        <v>1</v>
      </c>
      <c r="C4" s="94">
        <v>44377</v>
      </c>
      <c r="D4" s="94">
        <v>44196</v>
      </c>
      <c r="E4" s="46"/>
    </row>
    <row r="5" spans="1:5" ht="18.75">
      <c r="A5" s="95" t="s">
        <v>2</v>
      </c>
      <c r="B5" s="96"/>
      <c r="C5" s="97"/>
      <c r="D5" s="98"/>
      <c r="E5" s="46"/>
    </row>
    <row r="6" spans="1:5" ht="18.75">
      <c r="A6" s="96" t="s">
        <v>34</v>
      </c>
      <c r="B6" s="96"/>
      <c r="C6" s="97"/>
      <c r="D6" s="98"/>
      <c r="E6" s="46"/>
    </row>
    <row r="7" spans="1:5" ht="18.75">
      <c r="A7" s="96" t="s">
        <v>83</v>
      </c>
      <c r="B7" s="99" t="s">
        <v>33</v>
      </c>
      <c r="C7" s="100">
        <v>4416562</v>
      </c>
      <c r="D7" s="101">
        <v>4383481</v>
      </c>
      <c r="E7" s="50"/>
    </row>
    <row r="8" spans="1:5" ht="18.75">
      <c r="A8" s="96" t="s">
        <v>61</v>
      </c>
      <c r="B8" s="99" t="s">
        <v>33</v>
      </c>
      <c r="C8" s="100">
        <v>366920</v>
      </c>
      <c r="D8" s="101">
        <v>360914</v>
      </c>
      <c r="E8" s="50"/>
    </row>
    <row r="9" spans="1:5" ht="18.75">
      <c r="A9" s="96" t="s">
        <v>73</v>
      </c>
      <c r="B9" s="99" t="s">
        <v>32</v>
      </c>
      <c r="C9" s="102">
        <f>851577-C10</f>
        <v>242630</v>
      </c>
      <c r="D9" s="101">
        <v>238668</v>
      </c>
      <c r="E9" s="50"/>
    </row>
    <row r="10" spans="1:5" ht="18.75">
      <c r="A10" s="96" t="s">
        <v>74</v>
      </c>
      <c r="B10" s="99"/>
      <c r="C10" s="102">
        <v>608947</v>
      </c>
      <c r="D10" s="101">
        <v>608947</v>
      </c>
      <c r="E10" s="50"/>
    </row>
    <row r="11" spans="1:5" ht="18.75">
      <c r="A11" s="96" t="s">
        <v>52</v>
      </c>
      <c r="B11" s="99"/>
      <c r="C11" s="102"/>
      <c r="D11" s="101"/>
      <c r="E11" s="50"/>
    </row>
    <row r="12" spans="1:5" s="22" customFormat="1" ht="18.75">
      <c r="A12" s="95" t="s">
        <v>35</v>
      </c>
      <c r="B12" s="103"/>
      <c r="C12" s="104">
        <f>SUM(C7:C11)</f>
        <v>5635059</v>
      </c>
      <c r="D12" s="105">
        <f>SUM(D7:D11)</f>
        <v>5592010</v>
      </c>
      <c r="E12" s="50"/>
    </row>
    <row r="13" spans="1:7" ht="18.75">
      <c r="A13" s="96" t="s">
        <v>36</v>
      </c>
      <c r="B13" s="99"/>
      <c r="C13" s="100"/>
      <c r="D13" s="101"/>
      <c r="E13" s="50"/>
      <c r="G13" s="5" t="s">
        <v>23</v>
      </c>
    </row>
    <row r="14" spans="1:6" ht="18.75">
      <c r="A14" s="96" t="s">
        <v>85</v>
      </c>
      <c r="B14" s="99"/>
      <c r="C14" s="100">
        <v>36109</v>
      </c>
      <c r="D14" s="101">
        <v>2682</v>
      </c>
      <c r="E14" s="50"/>
      <c r="F14" s="26"/>
    </row>
    <row r="15" spans="1:7" ht="18.75">
      <c r="A15" s="96" t="s">
        <v>75</v>
      </c>
      <c r="B15" s="99" t="s">
        <v>31</v>
      </c>
      <c r="C15" s="100">
        <v>6539</v>
      </c>
      <c r="D15" s="101">
        <v>5354</v>
      </c>
      <c r="E15" s="50"/>
      <c r="F15" s="27"/>
      <c r="G15" s="27"/>
    </row>
    <row r="16" spans="1:5" s="22" customFormat="1" ht="18.75">
      <c r="A16" s="95" t="s">
        <v>37</v>
      </c>
      <c r="B16" s="103"/>
      <c r="C16" s="104">
        <f>SUM(C14:C15)</f>
        <v>42648</v>
      </c>
      <c r="D16" s="105">
        <f>SUM(D14:D15)</f>
        <v>8036</v>
      </c>
      <c r="E16" s="50"/>
    </row>
    <row r="17" spans="1:6" s="22" customFormat="1" ht="18.75">
      <c r="A17" s="95" t="s">
        <v>3</v>
      </c>
      <c r="B17" s="103"/>
      <c r="C17" s="104">
        <f>C12+C16</f>
        <v>5677707</v>
      </c>
      <c r="D17" s="105">
        <f>D12+D16</f>
        <v>5600046</v>
      </c>
      <c r="E17" s="50"/>
      <c r="F17" s="133"/>
    </row>
    <row r="18" spans="1:5" s="22" customFormat="1" ht="18.75">
      <c r="A18" s="95" t="s">
        <v>47</v>
      </c>
      <c r="B18" s="103"/>
      <c r="C18" s="104"/>
      <c r="D18" s="106"/>
      <c r="E18" s="50"/>
    </row>
    <row r="19" spans="1:5" ht="20.25" customHeight="1">
      <c r="A19" s="107" t="s">
        <v>76</v>
      </c>
      <c r="B19" s="99" t="s">
        <v>30</v>
      </c>
      <c r="C19" s="100">
        <v>5000000</v>
      </c>
      <c r="D19" s="101">
        <v>5000000</v>
      </c>
      <c r="E19" s="50"/>
    </row>
    <row r="20" spans="1:5" ht="18.75">
      <c r="A20" s="107" t="s">
        <v>77</v>
      </c>
      <c r="B20" s="99"/>
      <c r="C20" s="100">
        <v>-1023145</v>
      </c>
      <c r="D20" s="101">
        <v>-793914</v>
      </c>
      <c r="E20" s="50"/>
    </row>
    <row r="21" spans="1:5" s="22" customFormat="1" ht="18.75">
      <c r="A21" s="95" t="s">
        <v>48</v>
      </c>
      <c r="B21" s="103"/>
      <c r="C21" s="104">
        <f>SUM(C19:C20)</f>
        <v>3976855</v>
      </c>
      <c r="D21" s="105">
        <f>SUM(D19:D20)</f>
        <v>4206086</v>
      </c>
      <c r="E21" s="50"/>
    </row>
    <row r="22" spans="1:5" s="22" customFormat="1" ht="18.75">
      <c r="A22" s="95" t="s">
        <v>25</v>
      </c>
      <c r="B22" s="103"/>
      <c r="C22" s="104"/>
      <c r="D22" s="106"/>
      <c r="E22" s="50"/>
    </row>
    <row r="23" spans="1:5" ht="18.75">
      <c r="A23" s="96" t="s">
        <v>4</v>
      </c>
      <c r="B23" s="99"/>
      <c r="C23" s="100"/>
      <c r="D23" s="108"/>
      <c r="E23" s="50"/>
    </row>
    <row r="24" spans="1:5" ht="18.75">
      <c r="A24" s="109" t="s">
        <v>78</v>
      </c>
      <c r="B24" s="110" t="s">
        <v>58</v>
      </c>
      <c r="C24" s="100">
        <v>602571</v>
      </c>
      <c r="D24" s="100">
        <v>570983</v>
      </c>
      <c r="E24" s="50"/>
    </row>
    <row r="25" spans="1:5" ht="23.25" customHeight="1">
      <c r="A25" s="109" t="s">
        <v>5</v>
      </c>
      <c r="B25" s="110" t="s">
        <v>24</v>
      </c>
      <c r="C25" s="100" t="s">
        <v>62</v>
      </c>
      <c r="D25" s="100" t="s">
        <v>62</v>
      </c>
      <c r="E25" s="50"/>
    </row>
    <row r="26" spans="1:5" ht="18.75">
      <c r="A26" s="95" t="s">
        <v>6</v>
      </c>
      <c r="B26" s="99"/>
      <c r="C26" s="104">
        <f>SUM(C24:C25)</f>
        <v>602571</v>
      </c>
      <c r="D26" s="105">
        <f>SUM(D24:D25)</f>
        <v>570983</v>
      </c>
      <c r="E26" s="50"/>
    </row>
    <row r="27" spans="1:5" ht="18.75">
      <c r="A27" s="96" t="s">
        <v>84</v>
      </c>
      <c r="B27" s="99" t="s">
        <v>105</v>
      </c>
      <c r="C27" s="100">
        <v>1070232</v>
      </c>
      <c r="D27" s="100">
        <v>211357</v>
      </c>
      <c r="E27" s="50"/>
    </row>
    <row r="28" spans="1:6" ht="18.75">
      <c r="A28" s="109" t="s">
        <v>70</v>
      </c>
      <c r="B28" s="110" t="s">
        <v>72</v>
      </c>
      <c r="C28" s="100">
        <f>27314-549</f>
        <v>26765</v>
      </c>
      <c r="D28" s="100">
        <v>599213</v>
      </c>
      <c r="E28" s="50"/>
      <c r="F28" s="27"/>
    </row>
    <row r="29" spans="1:6" ht="22.5" customHeight="1">
      <c r="A29" s="107" t="s">
        <v>5</v>
      </c>
      <c r="B29" s="99" t="s">
        <v>24</v>
      </c>
      <c r="C29" s="100" t="s">
        <v>62</v>
      </c>
      <c r="D29" s="100">
        <v>11722</v>
      </c>
      <c r="E29" s="50"/>
      <c r="F29" s="26"/>
    </row>
    <row r="30" spans="1:5" ht="18.75">
      <c r="A30" s="107" t="s">
        <v>71</v>
      </c>
      <c r="B30" s="99"/>
      <c r="C30" s="100">
        <f>735+549</f>
        <v>1284</v>
      </c>
      <c r="D30" s="100">
        <v>685</v>
      </c>
      <c r="E30" s="50"/>
    </row>
    <row r="31" spans="1:5" ht="18.75">
      <c r="A31" s="95" t="s">
        <v>11</v>
      </c>
      <c r="B31" s="99"/>
      <c r="C31" s="104">
        <f>SUM(C27:C30)</f>
        <v>1098281</v>
      </c>
      <c r="D31" s="105">
        <f>SUM(D27:D30)</f>
        <v>822977</v>
      </c>
      <c r="E31" s="50"/>
    </row>
    <row r="32" spans="1:5" s="22" customFormat="1" ht="18.75">
      <c r="A32" s="95" t="s">
        <v>26</v>
      </c>
      <c r="B32" s="103"/>
      <c r="C32" s="104">
        <f>C26+C31</f>
        <v>1700852</v>
      </c>
      <c r="D32" s="105">
        <f>D26+D31</f>
        <v>1393960</v>
      </c>
      <c r="E32" s="50"/>
    </row>
    <row r="33" spans="1:5" s="22" customFormat="1" ht="37.5">
      <c r="A33" s="111" t="s">
        <v>49</v>
      </c>
      <c r="B33" s="103"/>
      <c r="C33" s="104">
        <f>C21+C32</f>
        <v>5677707</v>
      </c>
      <c r="D33" s="105">
        <f>D21+D32</f>
        <v>5600046</v>
      </c>
      <c r="E33" s="50"/>
    </row>
    <row r="34" spans="1:5" ht="36" customHeight="1">
      <c r="A34" s="107" t="s">
        <v>66</v>
      </c>
      <c r="B34" s="99" t="s">
        <v>30</v>
      </c>
      <c r="C34" s="102" t="s">
        <v>103</v>
      </c>
      <c r="D34" s="112" t="s">
        <v>95</v>
      </c>
      <c r="E34" s="50"/>
    </row>
    <row r="35" spans="1:5" ht="18.75">
      <c r="A35" s="45"/>
      <c r="B35" s="45"/>
      <c r="C35" s="47">
        <f>C33-C17</f>
        <v>0</v>
      </c>
      <c r="D35" s="47">
        <f>D17-D33</f>
        <v>0</v>
      </c>
      <c r="E35" s="46"/>
    </row>
    <row r="36" spans="1:5" ht="28.5" customHeight="1">
      <c r="A36" s="45" t="s">
        <v>69</v>
      </c>
      <c r="B36" s="55"/>
      <c r="C36" s="45"/>
      <c r="D36" s="45"/>
      <c r="E36" s="46"/>
    </row>
    <row r="37" spans="1:5" ht="18.75">
      <c r="A37" s="55"/>
      <c r="B37" s="55"/>
      <c r="C37" s="45"/>
      <c r="D37" s="45"/>
      <c r="E37" s="46"/>
    </row>
    <row r="38" spans="1:5" ht="24.75" customHeight="1">
      <c r="A38" s="45" t="s">
        <v>59</v>
      </c>
      <c r="B38" s="55"/>
      <c r="C38" s="45"/>
      <c r="D38" s="45"/>
      <c r="E38" s="46"/>
    </row>
    <row r="39" spans="1:3" ht="18">
      <c r="A39" s="113"/>
      <c r="B39" s="113"/>
      <c r="C39" s="113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7" sqref="D7:D9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1" t="s">
        <v>57</v>
      </c>
      <c r="B1" s="43"/>
      <c r="C1" s="43"/>
      <c r="D1" s="43"/>
    </row>
    <row r="2" spans="1:4" ht="23.25" customHeight="1">
      <c r="A2" s="130" t="s">
        <v>90</v>
      </c>
      <c r="B2" s="91"/>
      <c r="C2" s="91"/>
      <c r="D2" s="92"/>
    </row>
    <row r="3" spans="1:4" ht="23.25" customHeight="1">
      <c r="A3" s="130" t="s">
        <v>96</v>
      </c>
      <c r="B3" s="91"/>
      <c r="C3" s="91"/>
      <c r="D3" s="92"/>
    </row>
    <row r="4" spans="1:4" ht="23.25" customHeight="1">
      <c r="A4" s="88" t="s">
        <v>0</v>
      </c>
      <c r="B4" s="88" t="s">
        <v>1</v>
      </c>
      <c r="C4" s="89" t="s">
        <v>97</v>
      </c>
      <c r="D4" s="89" t="s">
        <v>98</v>
      </c>
    </row>
    <row r="5" spans="1:4" ht="23.25" customHeight="1">
      <c r="A5" s="86" t="s">
        <v>7</v>
      </c>
      <c r="B5" s="132">
        <v>12</v>
      </c>
      <c r="C5" s="80">
        <v>-160630</v>
      </c>
      <c r="D5" s="80">
        <v>-61171</v>
      </c>
    </row>
    <row r="6" spans="1:4" ht="18">
      <c r="A6" s="78" t="s">
        <v>94</v>
      </c>
      <c r="B6" s="132"/>
      <c r="C6" s="81">
        <f>-37978+3962+105</f>
        <v>-33911</v>
      </c>
      <c r="D6" s="81">
        <v>12362</v>
      </c>
    </row>
    <row r="7" spans="1:4" ht="18">
      <c r="A7" s="77" t="s">
        <v>38</v>
      </c>
      <c r="B7" s="77"/>
      <c r="C7" s="79">
        <f>SUM(C5:C6)</f>
        <v>-194541</v>
      </c>
      <c r="D7" s="79">
        <f>SUM(D5:D6)</f>
        <v>-48809</v>
      </c>
    </row>
    <row r="8" spans="1:4" ht="18">
      <c r="A8" s="78" t="s">
        <v>8</v>
      </c>
      <c r="B8" s="78"/>
      <c r="C8" s="80">
        <v>3719</v>
      </c>
      <c r="D8" s="81">
        <v>3304</v>
      </c>
    </row>
    <row r="9" spans="1:4" ht="18">
      <c r="A9" s="78" t="s">
        <v>9</v>
      </c>
      <c r="B9" s="132"/>
      <c r="C9" s="80">
        <v>-38409</v>
      </c>
      <c r="D9" s="81">
        <v>-28791</v>
      </c>
    </row>
    <row r="10" spans="1:4" ht="18">
      <c r="A10" s="77" t="s">
        <v>43</v>
      </c>
      <c r="B10" s="78"/>
      <c r="C10" s="82">
        <f>SUM(C7:C9)</f>
        <v>-229231</v>
      </c>
      <c r="D10" s="79">
        <f>SUM(D7:D9)</f>
        <v>-74296</v>
      </c>
    </row>
    <row r="11" spans="1:4" ht="18">
      <c r="A11" s="78" t="s">
        <v>50</v>
      </c>
      <c r="B11" s="77"/>
      <c r="C11" s="79" t="s">
        <v>62</v>
      </c>
      <c r="D11" s="79" t="s">
        <v>62</v>
      </c>
    </row>
    <row r="12" spans="1:4" ht="18">
      <c r="A12" s="78" t="s">
        <v>41</v>
      </c>
      <c r="B12" s="77"/>
      <c r="C12" s="80">
        <f>C10</f>
        <v>-229231</v>
      </c>
      <c r="D12" s="81">
        <f>D10</f>
        <v>-74296</v>
      </c>
    </row>
    <row r="13" spans="1:4" ht="18">
      <c r="A13" s="77" t="s">
        <v>42</v>
      </c>
      <c r="B13" s="78"/>
      <c r="C13" s="80"/>
      <c r="D13" s="80"/>
    </row>
    <row r="14" spans="1:4" ht="18">
      <c r="A14" s="78" t="s">
        <v>51</v>
      </c>
      <c r="B14" s="78"/>
      <c r="C14" s="80">
        <f>C12</f>
        <v>-229231</v>
      </c>
      <c r="D14" s="80">
        <f>D12</f>
        <v>-74296</v>
      </c>
    </row>
    <row r="15" spans="1:4" ht="38.25">
      <c r="A15" s="85" t="s">
        <v>40</v>
      </c>
      <c r="B15" s="132">
        <v>7</v>
      </c>
      <c r="C15" s="139" t="s">
        <v>101</v>
      </c>
      <c r="D15" s="80" t="s">
        <v>104</v>
      </c>
    </row>
    <row r="16" spans="1:4" ht="18.75">
      <c r="A16" s="44"/>
      <c r="B16" s="52"/>
      <c r="C16" s="53"/>
      <c r="D16" s="54"/>
    </row>
    <row r="17" spans="1:4" ht="18.75">
      <c r="A17" s="90" t="s">
        <v>69</v>
      </c>
      <c r="B17" s="72"/>
      <c r="C17" s="72"/>
      <c r="D17" s="55"/>
    </row>
    <row r="18" spans="1:4" ht="18.75">
      <c r="A18" s="72"/>
      <c r="B18" s="72"/>
      <c r="C18" s="72"/>
      <c r="D18" s="55"/>
    </row>
    <row r="19" spans="1:4" ht="18.75">
      <c r="A19" s="90" t="s">
        <v>59</v>
      </c>
      <c r="B19" s="70"/>
      <c r="C19" s="70"/>
      <c r="D19" s="5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22">
      <selection activeCell="D13" sqref="D13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3.75390625" style="25" customWidth="1"/>
    <col min="5" max="5" width="11.875" style="7" bestFit="1" customWidth="1"/>
    <col min="6" max="6" width="9.125" style="7" customWidth="1"/>
    <col min="7" max="7" width="11.875" style="7" bestFit="1" customWidth="1"/>
    <col min="8" max="16384" width="9.125" style="7" customWidth="1"/>
  </cols>
  <sheetData>
    <row r="1" spans="1:6" s="12" customFormat="1" ht="15.75">
      <c r="A1" s="31" t="s">
        <v>55</v>
      </c>
      <c r="B1" s="61"/>
      <c r="C1" s="62"/>
      <c r="D1" s="63"/>
      <c r="E1" s="11"/>
      <c r="F1" s="10"/>
    </row>
    <row r="2" spans="1:6" s="12" customFormat="1" ht="15.75" customHeight="1">
      <c r="A2" s="128" t="s">
        <v>67</v>
      </c>
      <c r="B2" s="64"/>
      <c r="C2" s="65"/>
      <c r="D2" s="66"/>
      <c r="E2" s="14"/>
      <c r="F2" s="13"/>
    </row>
    <row r="3" spans="1:6" s="12" customFormat="1" ht="19.5" customHeight="1">
      <c r="A3" s="129" t="s">
        <v>96</v>
      </c>
      <c r="B3" s="64"/>
      <c r="C3" s="65"/>
      <c r="D3" s="66"/>
      <c r="E3" s="14"/>
      <c r="F3" s="13"/>
    </row>
    <row r="4" spans="1:6" ht="25.5" customHeight="1">
      <c r="A4" s="76" t="s">
        <v>0</v>
      </c>
      <c r="B4" s="114" t="s">
        <v>1</v>
      </c>
      <c r="C4" s="115">
        <v>44377</v>
      </c>
      <c r="D4" s="115">
        <v>44012</v>
      </c>
      <c r="F4" s="7" t="s">
        <v>23</v>
      </c>
    </row>
    <row r="5" spans="1:4" ht="15.75">
      <c r="A5" s="125" t="s">
        <v>12</v>
      </c>
      <c r="B5" s="116"/>
      <c r="C5" s="117"/>
      <c r="D5" s="118"/>
    </row>
    <row r="6" spans="1:4" ht="20.25" customHeight="1">
      <c r="A6" s="119" t="s">
        <v>43</v>
      </c>
      <c r="B6" s="120"/>
      <c r="C6" s="121">
        <f>форма2!C10</f>
        <v>-229231</v>
      </c>
      <c r="D6" s="121">
        <f>форма2!D12</f>
        <v>-74296</v>
      </c>
    </row>
    <row r="7" spans="1:4" ht="15.75">
      <c r="A7" s="119" t="s">
        <v>53</v>
      </c>
      <c r="B7" s="120"/>
      <c r="C7" s="122" t="s">
        <v>62</v>
      </c>
      <c r="D7" s="121" t="s">
        <v>62</v>
      </c>
    </row>
    <row r="8" spans="1:4" ht="15.75">
      <c r="A8" s="119" t="s">
        <v>92</v>
      </c>
      <c r="B8" s="120"/>
      <c r="C8" s="121">
        <v>37978</v>
      </c>
      <c r="D8" s="121"/>
    </row>
    <row r="9" spans="1:4" ht="15.75">
      <c r="A9" s="119" t="s">
        <v>9</v>
      </c>
      <c r="B9" s="120"/>
      <c r="C9" s="121">
        <v>38409</v>
      </c>
      <c r="D9" s="121">
        <v>28791</v>
      </c>
    </row>
    <row r="10" spans="1:4" ht="15.75">
      <c r="A10" s="119" t="s">
        <v>8</v>
      </c>
      <c r="B10" s="120"/>
      <c r="C10" s="121">
        <v>-3719</v>
      </c>
      <c r="D10" s="121">
        <v>-3304</v>
      </c>
    </row>
    <row r="11" spans="1:4" ht="21" customHeight="1">
      <c r="A11" s="119" t="s">
        <v>54</v>
      </c>
      <c r="B11" s="120"/>
      <c r="C11" s="121">
        <v>-3962</v>
      </c>
      <c r="D11" s="121">
        <v>-12362</v>
      </c>
    </row>
    <row r="12" spans="1:4" ht="31.5">
      <c r="A12" s="125" t="s">
        <v>13</v>
      </c>
      <c r="B12" s="126"/>
      <c r="C12" s="123">
        <f>SUM(C6:C11)</f>
        <v>-160525</v>
      </c>
      <c r="D12" s="123">
        <f>SUM(D6:D11)</f>
        <v>-61171</v>
      </c>
    </row>
    <row r="13" spans="1:4" ht="15.75">
      <c r="A13" s="119" t="s">
        <v>91</v>
      </c>
      <c r="B13" s="120"/>
      <c r="C13" s="121">
        <f>-29708-C15</f>
        <v>-4197</v>
      </c>
      <c r="D13" s="121">
        <v>-908</v>
      </c>
    </row>
    <row r="14" spans="1:5" ht="21" customHeight="1">
      <c r="A14" s="119" t="s">
        <v>81</v>
      </c>
      <c r="B14" s="120"/>
      <c r="C14" s="121">
        <v>-572448</v>
      </c>
      <c r="D14" s="121">
        <v>103284</v>
      </c>
      <c r="E14" s="15" t="s">
        <v>23</v>
      </c>
    </row>
    <row r="15" spans="1:4" ht="16.5" customHeight="1">
      <c r="A15" s="119" t="s">
        <v>79</v>
      </c>
      <c r="B15" s="120"/>
      <c r="C15" s="121">
        <v>-25511</v>
      </c>
      <c r="D15" s="121">
        <v>-15012</v>
      </c>
    </row>
    <row r="16" spans="1:6" ht="15.75">
      <c r="A16" s="119" t="s">
        <v>45</v>
      </c>
      <c r="B16" s="120"/>
      <c r="C16" s="121">
        <v>593</v>
      </c>
      <c r="D16" s="121">
        <v>-22</v>
      </c>
      <c r="F16" s="7" t="s">
        <v>23</v>
      </c>
    </row>
    <row r="17" spans="1:6" ht="21" customHeight="1">
      <c r="A17" s="119" t="s">
        <v>80</v>
      </c>
      <c r="B17" s="120"/>
      <c r="C17" s="121">
        <v>-11804</v>
      </c>
      <c r="D17" s="121">
        <v>-11804</v>
      </c>
      <c r="F17" s="7" t="s">
        <v>23</v>
      </c>
    </row>
    <row r="18" spans="1:4" ht="15.75">
      <c r="A18" s="119" t="s">
        <v>82</v>
      </c>
      <c r="B18" s="120"/>
      <c r="C18" s="121">
        <v>6</v>
      </c>
      <c r="D18" s="121">
        <v>-36</v>
      </c>
    </row>
    <row r="19" spans="1:4" s="48" customFormat="1" ht="18" customHeight="1">
      <c r="A19" s="127" t="s">
        <v>14</v>
      </c>
      <c r="B19" s="124"/>
      <c r="C19" s="123">
        <f>SUM(C12:C18)</f>
        <v>-773886</v>
      </c>
      <c r="D19" s="123">
        <f>SUM(D12:D18)</f>
        <v>14331</v>
      </c>
    </row>
    <row r="20" spans="1:4" s="48" customFormat="1" ht="33" customHeight="1">
      <c r="A20" s="125" t="s">
        <v>15</v>
      </c>
      <c r="B20" s="126"/>
      <c r="C20" s="123">
        <f>C19</f>
        <v>-773886</v>
      </c>
      <c r="D20" s="123">
        <f>D19</f>
        <v>14331</v>
      </c>
    </row>
    <row r="21" spans="1:4" ht="25.5" customHeight="1">
      <c r="A21" s="119" t="s">
        <v>16</v>
      </c>
      <c r="B21" s="120"/>
      <c r="C21" s="121"/>
      <c r="D21" s="121"/>
    </row>
    <row r="22" spans="1:7" ht="15.75">
      <c r="A22" s="119" t="s">
        <v>46</v>
      </c>
      <c r="B22" s="120"/>
      <c r="C22" s="121">
        <v>-77065</v>
      </c>
      <c r="D22" s="121" t="s">
        <v>62</v>
      </c>
      <c r="G22" s="15"/>
    </row>
    <row r="23" spans="1:4" ht="19.5" customHeight="1">
      <c r="A23" s="119" t="s">
        <v>17</v>
      </c>
      <c r="B23" s="120"/>
      <c r="C23" s="121" t="s">
        <v>62</v>
      </c>
      <c r="D23" s="121">
        <v>-1149</v>
      </c>
    </row>
    <row r="24" spans="1:4" ht="31.5">
      <c r="A24" s="125" t="s">
        <v>18</v>
      </c>
      <c r="B24" s="116"/>
      <c r="C24" s="123">
        <f>SUM(C21:C23)</f>
        <v>-77065</v>
      </c>
      <c r="D24" s="123">
        <f>D23</f>
        <v>-1149</v>
      </c>
    </row>
    <row r="25" spans="1:6" ht="15.75">
      <c r="A25" s="119" t="s">
        <v>19</v>
      </c>
      <c r="B25" s="120"/>
      <c r="C25" s="121" t="s">
        <v>62</v>
      </c>
      <c r="D25" s="121" t="s">
        <v>62</v>
      </c>
      <c r="F25" s="7" t="s">
        <v>23</v>
      </c>
    </row>
    <row r="26" spans="1:4" ht="15.75">
      <c r="A26" s="119" t="s">
        <v>102</v>
      </c>
      <c r="B26" s="120"/>
      <c r="C26" s="121">
        <v>0</v>
      </c>
      <c r="D26" s="121"/>
    </row>
    <row r="27" spans="1:6" ht="15.75">
      <c r="A27" s="119" t="s">
        <v>93</v>
      </c>
      <c r="B27" s="120"/>
      <c r="C27" s="121">
        <v>852136</v>
      </c>
      <c r="D27" s="121" t="s">
        <v>62</v>
      </c>
      <c r="E27" s="7" t="s">
        <v>23</v>
      </c>
      <c r="F27" s="16"/>
    </row>
    <row r="28" spans="1:4" ht="31.5">
      <c r="A28" s="125" t="s">
        <v>65</v>
      </c>
      <c r="B28" s="116"/>
      <c r="C28" s="123">
        <f>SUM(C25:C27)</f>
        <v>852136</v>
      </c>
      <c r="D28" s="123">
        <f>D20+D24</f>
        <v>13182</v>
      </c>
    </row>
    <row r="29" spans="1:5" ht="31.5">
      <c r="A29" s="119" t="s">
        <v>20</v>
      </c>
      <c r="B29" s="120"/>
      <c r="C29" s="121">
        <v>0</v>
      </c>
      <c r="D29" s="121">
        <v>0</v>
      </c>
      <c r="E29" s="15"/>
    </row>
    <row r="30" spans="1:5" ht="36" customHeight="1">
      <c r="A30" s="127" t="s">
        <v>29</v>
      </c>
      <c r="B30" s="124"/>
      <c r="C30" s="123">
        <f>C19+C24+C28+C29</f>
        <v>1185</v>
      </c>
      <c r="D30" s="123">
        <f>D28</f>
        <v>13182</v>
      </c>
      <c r="E30" s="15"/>
    </row>
    <row r="31" spans="1:4" ht="37.5" customHeight="1">
      <c r="A31" s="127" t="s">
        <v>21</v>
      </c>
      <c r="B31" s="124"/>
      <c r="C31" s="123">
        <f>форма1!D15</f>
        <v>5354</v>
      </c>
      <c r="D31" s="123">
        <v>57950</v>
      </c>
    </row>
    <row r="32" spans="1:4" ht="36.75" customHeight="1">
      <c r="A32" s="127" t="s">
        <v>22</v>
      </c>
      <c r="B32" s="124"/>
      <c r="C32" s="123">
        <f>форма1!C15</f>
        <v>6539</v>
      </c>
      <c r="D32" s="123">
        <f>D30+D31</f>
        <v>71132</v>
      </c>
    </row>
    <row r="33" spans="1:4" ht="44.25" customHeight="1">
      <c r="A33" s="90" t="s">
        <v>69</v>
      </c>
      <c r="B33" s="67"/>
      <c r="C33" s="68"/>
      <c r="D33" s="69" t="s">
        <v>23</v>
      </c>
    </row>
    <row r="34" spans="1:4" ht="18" customHeight="1">
      <c r="A34" s="72"/>
      <c r="B34" s="67"/>
      <c r="C34" s="68"/>
      <c r="D34" s="69"/>
    </row>
    <row r="35" spans="1:4" ht="18" customHeight="1">
      <c r="A35" s="90" t="s">
        <v>59</v>
      </c>
      <c r="B35" s="70"/>
      <c r="C35" s="71"/>
      <c r="D35" s="69"/>
    </row>
    <row r="36" spans="1:4" ht="22.5" customHeight="1">
      <c r="A36" s="72" t="s">
        <v>23</v>
      </c>
      <c r="B36" s="70"/>
      <c r="C36" s="73"/>
      <c r="D36" s="74"/>
    </row>
    <row r="37" spans="1:4" ht="18.75">
      <c r="A37" s="46"/>
      <c r="B37" s="58"/>
      <c r="C37" s="60"/>
      <c r="D37" s="59"/>
    </row>
    <row r="38" spans="1:4" ht="18.75">
      <c r="A38" s="46"/>
      <c r="B38" s="58"/>
      <c r="C38" s="60"/>
      <c r="D38" s="59"/>
    </row>
    <row r="39" spans="1:4" ht="18.75">
      <c r="A39" s="46"/>
      <c r="B39" s="58"/>
      <c r="C39" s="60"/>
      <c r="D39" s="59"/>
    </row>
    <row r="40" spans="1:4" ht="18.75">
      <c r="A40" s="46"/>
      <c r="B40" s="58"/>
      <c r="C40" s="60"/>
      <c r="D40" s="59"/>
    </row>
    <row r="41" spans="1:4" ht="18.75">
      <c r="A41" s="46"/>
      <c r="B41" s="58"/>
      <c r="C41" s="60"/>
      <c r="D41" s="59"/>
    </row>
    <row r="42" spans="1:4" ht="18.75">
      <c r="A42" s="46"/>
      <c r="B42" s="58"/>
      <c r="C42" s="60"/>
      <c r="D42" s="59"/>
    </row>
    <row r="43" spans="1:4" ht="18.75">
      <c r="A43" s="46"/>
      <c r="B43" s="58"/>
      <c r="C43" s="60"/>
      <c r="D43" s="59"/>
    </row>
    <row r="44" spans="1:4" ht="18.75">
      <c r="A44" s="46"/>
      <c r="B44" s="58"/>
      <c r="C44" s="60"/>
      <c r="D44" s="59"/>
    </row>
    <row r="45" spans="1:4" ht="18.75">
      <c r="A45" s="46"/>
      <c r="B45" s="58"/>
      <c r="C45" s="60"/>
      <c r="D45" s="59"/>
    </row>
    <row r="46" spans="1:4" ht="18.75">
      <c r="A46" s="46"/>
      <c r="B46" s="58"/>
      <c r="C46" s="60"/>
      <c r="D46" s="59"/>
    </row>
    <row r="47" spans="1:4" ht="18.75">
      <c r="A47" s="46"/>
      <c r="B47" s="58"/>
      <c r="C47" s="60"/>
      <c r="D47" s="59"/>
    </row>
    <row r="48" spans="1:4" ht="18.75">
      <c r="A48" s="46"/>
      <c r="B48" s="58"/>
      <c r="C48" s="60"/>
      <c r="D48" s="59"/>
    </row>
    <row r="49" spans="1:4" ht="18.75">
      <c r="A49" s="46"/>
      <c r="B49" s="58"/>
      <c r="C49" s="60"/>
      <c r="D49" s="59"/>
    </row>
    <row r="50" spans="1:4" ht="18.75">
      <c r="A50" s="46"/>
      <c r="B50" s="58"/>
      <c r="C50" s="60"/>
      <c r="D50" s="59"/>
    </row>
    <row r="51" spans="1:4" ht="18.75">
      <c r="A51" s="46"/>
      <c r="B51" s="58"/>
      <c r="C51" s="60"/>
      <c r="D51" s="59"/>
    </row>
    <row r="52" spans="1:4" ht="18.75">
      <c r="A52" s="46"/>
      <c r="B52" s="58"/>
      <c r="C52" s="60"/>
      <c r="D52" s="59"/>
    </row>
    <row r="53" spans="1:4" ht="18.75">
      <c r="A53" s="46"/>
      <c r="B53" s="58"/>
      <c r="C53" s="60"/>
      <c r="D53" s="59"/>
    </row>
    <row r="54" spans="1:4" ht="18.75">
      <c r="A54" s="46"/>
      <c r="B54" s="58"/>
      <c r="C54" s="60"/>
      <c r="D54" s="59"/>
    </row>
    <row r="55" spans="1:4" ht="18.75">
      <c r="A55" s="46"/>
      <c r="B55" s="58"/>
      <c r="C55" s="60"/>
      <c r="D55" s="59"/>
    </row>
    <row r="56" spans="1:4" ht="18.75">
      <c r="A56" s="46"/>
      <c r="B56" s="58"/>
      <c r="C56" s="60"/>
      <c r="D56" s="59"/>
    </row>
    <row r="57" spans="1:4" ht="18.75">
      <c r="A57" s="46"/>
      <c r="B57" s="58"/>
      <c r="C57" s="60"/>
      <c r="D57" s="59"/>
    </row>
    <row r="58" spans="1:4" ht="18.75">
      <c r="A58" s="46"/>
      <c r="B58" s="58"/>
      <c r="C58" s="60"/>
      <c r="D58" s="59"/>
    </row>
    <row r="59" spans="1:4" ht="18.75">
      <c r="A59" s="46"/>
      <c r="B59" s="58"/>
      <c r="C59" s="60"/>
      <c r="D59" s="59"/>
    </row>
    <row r="60" spans="1:4" ht="18.75">
      <c r="A60" s="46"/>
      <c r="B60" s="58"/>
      <c r="C60" s="60"/>
      <c r="D60" s="59"/>
    </row>
    <row r="61" spans="1:4" ht="18.75">
      <c r="A61" s="46"/>
      <c r="B61" s="58"/>
      <c r="C61" s="60"/>
      <c r="D61" s="59"/>
    </row>
    <row r="62" spans="1:4" ht="18.75">
      <c r="A62" s="46"/>
      <c r="B62" s="58"/>
      <c r="C62" s="60"/>
      <c r="D62" s="59"/>
    </row>
    <row r="63" spans="1:4" ht="18.75">
      <c r="A63" s="46"/>
      <c r="B63" s="58"/>
      <c r="C63" s="60"/>
      <c r="D63" s="59"/>
    </row>
    <row r="64" spans="1:4" ht="18.75">
      <c r="A64" s="46"/>
      <c r="B64" s="58"/>
      <c r="C64" s="60"/>
      <c r="D64" s="59"/>
    </row>
    <row r="65" spans="1:4" ht="18.75">
      <c r="A65" s="46"/>
      <c r="B65" s="58"/>
      <c r="C65" s="60"/>
      <c r="D65" s="59"/>
    </row>
    <row r="66" spans="1:4" ht="18.75">
      <c r="A66" s="46"/>
      <c r="B66" s="58"/>
      <c r="C66" s="60"/>
      <c r="D66" s="59"/>
    </row>
    <row r="67" spans="1:4" ht="18.75">
      <c r="A67" s="46"/>
      <c r="B67" s="58"/>
      <c r="C67" s="60"/>
      <c r="D67" s="59"/>
    </row>
    <row r="68" spans="1:4" ht="18.75">
      <c r="A68" s="46"/>
      <c r="B68" s="58"/>
      <c r="C68" s="60"/>
      <c r="D68" s="59"/>
    </row>
    <row r="69" spans="1:4" ht="18.75">
      <c r="A69" s="46"/>
      <c r="B69" s="58"/>
      <c r="C69" s="60"/>
      <c r="D69" s="59"/>
    </row>
    <row r="70" spans="1:4" ht="18.75">
      <c r="A70" s="46"/>
      <c r="B70" s="58"/>
      <c r="C70" s="60"/>
      <c r="D70" s="59"/>
    </row>
    <row r="71" spans="1:4" ht="18.75">
      <c r="A71" s="46"/>
      <c r="B71" s="58"/>
      <c r="C71" s="60"/>
      <c r="D71" s="59"/>
    </row>
    <row r="72" spans="1:4" ht="12.75">
      <c r="A72" s="32"/>
      <c r="B72" s="33"/>
      <c r="C72" s="37"/>
      <c r="D72" s="36"/>
    </row>
    <row r="73" spans="1:4" ht="12.75">
      <c r="A73" s="32"/>
      <c r="B73" s="33"/>
      <c r="C73" s="37"/>
      <c r="D73" s="36"/>
    </row>
    <row r="74" spans="1:4" ht="12.75">
      <c r="A74" s="32"/>
      <c r="B74" s="33"/>
      <c r="C74" s="37"/>
      <c r="D74" s="38"/>
    </row>
    <row r="75" spans="1:4" ht="12.75">
      <c r="A75" s="32"/>
      <c r="B75" s="33"/>
      <c r="C75" s="37"/>
      <c r="D75" s="38"/>
    </row>
    <row r="76" spans="1:4" ht="12.75">
      <c r="A76" s="32"/>
      <c r="B76" s="32"/>
      <c r="C76" s="37"/>
      <c r="D76" s="38"/>
    </row>
    <row r="77" spans="1:4" ht="12.75">
      <c r="A77" s="32"/>
      <c r="B77" s="32"/>
      <c r="C77" s="37"/>
      <c r="D77" s="38"/>
    </row>
    <row r="78" spans="1:4" ht="12.75">
      <c r="A78" s="32"/>
      <c r="B78" s="32"/>
      <c r="C78" s="37"/>
      <c r="D78" s="38"/>
    </row>
    <row r="79" spans="1:4" ht="12.75">
      <c r="A79" s="32"/>
      <c r="B79" s="32"/>
      <c r="C79" s="37"/>
      <c r="D79" s="38"/>
    </row>
    <row r="80" spans="1:4" ht="12.75">
      <c r="A80" s="32"/>
      <c r="B80" s="32"/>
      <c r="C80" s="37"/>
      <c r="D80" s="38"/>
    </row>
    <row r="81" spans="1:4" ht="12.75">
      <c r="A81" s="32"/>
      <c r="B81" s="32"/>
      <c r="C81" s="37"/>
      <c r="D81" s="38"/>
    </row>
    <row r="82" spans="3:4" ht="12.75">
      <c r="C82" s="19"/>
      <c r="D82" s="23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19"/>
      <c r="D86" s="23"/>
    </row>
    <row r="87" spans="3:4" ht="12.75">
      <c r="C87" s="9"/>
      <c r="D87" s="23"/>
    </row>
    <row r="88" spans="3:4" ht="12.75">
      <c r="C88" s="9"/>
      <c r="D88" s="23"/>
    </row>
    <row r="89" spans="3:4" ht="12.75">
      <c r="C89" s="9"/>
      <c r="D89" s="23"/>
    </row>
    <row r="90" spans="3:4" ht="12.75">
      <c r="C90" s="9"/>
      <c r="D90" s="24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7.625" style="1" customWidth="1"/>
    <col min="4" max="4" width="19.25390625" style="1" customWidth="1"/>
    <col min="5" max="5" width="18.25390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1" t="s">
        <v>55</v>
      </c>
      <c r="B1" s="31"/>
    </row>
    <row r="2" spans="1:5" ht="19.5" customHeight="1">
      <c r="A2" s="129" t="s">
        <v>68</v>
      </c>
      <c r="B2" s="42"/>
      <c r="C2" s="49"/>
      <c r="D2" s="18"/>
      <c r="E2" s="18"/>
    </row>
    <row r="3" spans="1:5" ht="19.5" customHeight="1">
      <c r="A3" s="129" t="s">
        <v>96</v>
      </c>
      <c r="B3" s="42"/>
      <c r="C3" s="49"/>
      <c r="D3" s="18"/>
      <c r="E3" s="18"/>
    </row>
    <row r="4" spans="1:5" ht="12.75" customHeight="1">
      <c r="A4" s="136" t="s">
        <v>0</v>
      </c>
      <c r="B4" s="137" t="s">
        <v>1</v>
      </c>
      <c r="C4" s="134" t="s">
        <v>86</v>
      </c>
      <c r="D4" s="135" t="s">
        <v>77</v>
      </c>
      <c r="E4" s="138" t="s">
        <v>28</v>
      </c>
    </row>
    <row r="5" spans="1:5" ht="12.75" customHeight="1">
      <c r="A5" s="136"/>
      <c r="B5" s="137"/>
      <c r="C5" s="134"/>
      <c r="D5" s="135"/>
      <c r="E5" s="138"/>
    </row>
    <row r="6" spans="1:5" ht="12.75" customHeight="1">
      <c r="A6" s="136"/>
      <c r="B6" s="137"/>
      <c r="C6" s="134"/>
      <c r="D6" s="135"/>
      <c r="E6" s="138"/>
    </row>
    <row r="7" spans="1:5" ht="12.75" customHeight="1">
      <c r="A7" s="136"/>
      <c r="B7" s="137"/>
      <c r="C7" s="134"/>
      <c r="D7" s="135"/>
      <c r="E7" s="138"/>
    </row>
    <row r="8" spans="1:5" ht="21" customHeight="1">
      <c r="A8" s="77" t="s">
        <v>89</v>
      </c>
      <c r="B8" s="77"/>
      <c r="C8" s="79">
        <v>120250</v>
      </c>
      <c r="D8" s="79">
        <v>-556330</v>
      </c>
      <c r="E8" s="79">
        <f>SUM(C8:D8)</f>
        <v>-436080</v>
      </c>
    </row>
    <row r="9" spans="1:5" ht="18" customHeight="1">
      <c r="A9" s="77" t="s">
        <v>60</v>
      </c>
      <c r="B9" s="77"/>
      <c r="C9" s="79"/>
      <c r="D9" s="79"/>
      <c r="E9" s="79"/>
    </row>
    <row r="10" spans="1:5" ht="12.75" customHeight="1">
      <c r="A10" s="78" t="s">
        <v>63</v>
      </c>
      <c r="B10" s="78"/>
      <c r="C10" s="80" t="s">
        <v>62</v>
      </c>
      <c r="D10" s="81">
        <f>форма2!D12</f>
        <v>-74296</v>
      </c>
      <c r="E10" s="80">
        <f>SUM(C10:D10)</f>
        <v>-74296</v>
      </c>
    </row>
    <row r="11" spans="1:5" ht="12.75" customHeight="1">
      <c r="A11" s="77" t="s">
        <v>39</v>
      </c>
      <c r="B11" s="77"/>
      <c r="C11" s="82" t="s">
        <v>62</v>
      </c>
      <c r="D11" s="79">
        <f>D10</f>
        <v>-74296</v>
      </c>
      <c r="E11" s="82">
        <f>SUM(C11:D11)</f>
        <v>-74296</v>
      </c>
    </row>
    <row r="12" spans="1:6" ht="20.25" customHeight="1">
      <c r="A12" s="77" t="s">
        <v>99</v>
      </c>
      <c r="B12" s="140"/>
      <c r="C12" s="79">
        <f>C8</f>
        <v>120250</v>
      </c>
      <c r="D12" s="79">
        <f>D8+D11</f>
        <v>-630626</v>
      </c>
      <c r="E12" s="82">
        <f>SUM(C12:D12)</f>
        <v>-510376</v>
      </c>
      <c r="F12" s="17"/>
    </row>
    <row r="13" spans="1:8" ht="13.5" customHeight="1">
      <c r="A13" s="78"/>
      <c r="B13" s="141"/>
      <c r="C13" s="83"/>
      <c r="D13" s="84"/>
      <c r="E13" s="84"/>
      <c r="H13" s="1" t="s">
        <v>23</v>
      </c>
    </row>
    <row r="14" spans="1:6" s="2" customFormat="1" ht="19.5" customHeight="1">
      <c r="A14" s="77" t="s">
        <v>87</v>
      </c>
      <c r="B14" s="140"/>
      <c r="C14" s="79">
        <v>5000000</v>
      </c>
      <c r="D14" s="79">
        <v>-793914</v>
      </c>
      <c r="E14" s="79">
        <f>SUM(C14:D14)</f>
        <v>4206086</v>
      </c>
      <c r="F14" s="75"/>
    </row>
    <row r="15" spans="1:5" s="2" customFormat="1" ht="19.5" customHeight="1">
      <c r="A15" s="77" t="s">
        <v>88</v>
      </c>
      <c r="B15" s="140"/>
      <c r="C15" s="79" t="s">
        <v>62</v>
      </c>
      <c r="D15" s="79" t="s">
        <v>62</v>
      </c>
      <c r="E15" s="79" t="s">
        <v>62</v>
      </c>
    </row>
    <row r="16" spans="1:5" s="2" customFormat="1" ht="12.75">
      <c r="A16" s="78" t="s">
        <v>44</v>
      </c>
      <c r="B16" s="141"/>
      <c r="C16" s="80" t="s">
        <v>62</v>
      </c>
      <c r="D16" s="80">
        <f>форма2!C12</f>
        <v>-229231</v>
      </c>
      <c r="E16" s="80">
        <f>SUM(C16:D16)</f>
        <v>-229231</v>
      </c>
    </row>
    <row r="17" spans="1:6" s="2" customFormat="1" ht="12.75">
      <c r="A17" s="77" t="s">
        <v>27</v>
      </c>
      <c r="B17" s="140"/>
      <c r="C17" s="82" t="s">
        <v>62</v>
      </c>
      <c r="D17" s="82">
        <f>D16</f>
        <v>-229231</v>
      </c>
      <c r="E17" s="82">
        <f>SUM(C17:D17)</f>
        <v>-229231</v>
      </c>
      <c r="F17" s="75"/>
    </row>
    <row r="18" spans="1:5" s="2" customFormat="1" ht="12.75">
      <c r="A18" s="78" t="s">
        <v>10</v>
      </c>
      <c r="B18" s="141"/>
      <c r="C18" s="80" t="s">
        <v>62</v>
      </c>
      <c r="D18" s="80" t="s">
        <v>62</v>
      </c>
      <c r="E18" s="80" t="s">
        <v>62</v>
      </c>
    </row>
    <row r="19" spans="1:5" s="2" customFormat="1" ht="12.75">
      <c r="A19" s="78" t="s">
        <v>64</v>
      </c>
      <c r="B19" s="141"/>
      <c r="C19" s="80" t="s">
        <v>62</v>
      </c>
      <c r="D19" s="80" t="s">
        <v>62</v>
      </c>
      <c r="E19" s="80" t="str">
        <f>C19</f>
        <v>-</v>
      </c>
    </row>
    <row r="20" spans="1:6" s="2" customFormat="1" ht="19.5" customHeight="1">
      <c r="A20" s="77" t="s">
        <v>100</v>
      </c>
      <c r="B20" s="140">
        <v>7</v>
      </c>
      <c r="C20" s="79">
        <f>C14</f>
        <v>5000000</v>
      </c>
      <c r="D20" s="79">
        <f>D14+D17</f>
        <v>-1023145</v>
      </c>
      <c r="E20" s="79">
        <f>SUM(C20:D20)</f>
        <v>3976855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90" t="s">
        <v>69</v>
      </c>
      <c r="B22" s="34"/>
      <c r="C22" s="20"/>
      <c r="D22" s="21"/>
      <c r="E22" s="21"/>
    </row>
    <row r="23" spans="1:5" ht="15.75">
      <c r="A23" s="72"/>
      <c r="B23" s="35"/>
      <c r="C23" s="20"/>
      <c r="D23" s="21"/>
      <c r="E23" s="21"/>
    </row>
    <row r="24" spans="1:3" ht="15.75" customHeight="1">
      <c r="A24" s="90" t="s">
        <v>59</v>
      </c>
      <c r="B24" s="34"/>
      <c r="C24" s="28"/>
    </row>
    <row r="25" spans="1:3" ht="14.25">
      <c r="A25" s="29" t="s">
        <v>23</v>
      </c>
      <c r="B25" s="29"/>
      <c r="C25" s="30"/>
    </row>
    <row r="27" ht="12.75">
      <c r="B27" s="1" t="s">
        <v>23</v>
      </c>
    </row>
    <row r="28" ht="12.75">
      <c r="A28" s="1" t="s">
        <v>23</v>
      </c>
    </row>
    <row r="29" spans="1:3" ht="12.75">
      <c r="A29" s="4"/>
      <c r="B29" s="4"/>
      <c r="C29" s="4"/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7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2021-08-10T03:47:01Z</cp:lastPrinted>
  <dcterms:created xsi:type="dcterms:W3CDTF">2013-07-30T09:06:25Z</dcterms:created>
  <dcterms:modified xsi:type="dcterms:W3CDTF">2021-08-10T04:50:05Z</dcterms:modified>
  <cp:category/>
  <cp:version/>
  <cp:contentType/>
  <cp:contentStatus/>
</cp:coreProperties>
</file>