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<sst xmlns="http://schemas.openxmlformats.org/spreadsheetml/2006/main" count="141" uniqueCount="115">
  <si>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</si>
  <si>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</si>
  <si>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</si>
  <si>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</si>
  <si>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</si>
  <si>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</si>
  <si>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</si>
  <si>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</si>
  <si>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</si>
  <si>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</si>
  <si>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</si>
  <si>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</si>
  <si>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</si>
  <si>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</si>
  <si>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</si>
  <si>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</si>
  <si>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</si>
  <si>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</si>
  <si>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</si>
  <si>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</si>
  <si>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</si>
  <si>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</si>
  <si>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</si>
  <si>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</si>
  <si>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</si>
  <si>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</si>
  <si>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</si>
  <si>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</si>
  <si>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</si>
  <si>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</si>
  <si>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</si>
  <si>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</si>
  <si>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</si>
  <si>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</si>
  <si>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</si>
  <si>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</si>
  <si>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</si>
  <si>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</si>
  <si>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Налог на сверхприбыль к уплате </t>
  </si>
  <si>
    <t>Финансовый доход</t>
  </si>
  <si>
    <t>Финансовые расходы</t>
  </si>
  <si>
    <t>Положительная/(отрицательная)  курсовая разница, нетто</t>
  </si>
  <si>
    <t>Общий совокупный доход за период,за вычетом налогов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</si>
  <si>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</si>
  <si>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</si>
  <si>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</si>
  <si>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</si>
  <si>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</si>
  <si>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</si>
  <si>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</si>
  <si>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Краткосрочные активы</t>
  </si>
  <si>
    <t>Итого активов</t>
  </si>
  <si>
    <t>Обязательства по отсроченному налогу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</si>
  <si>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</si>
  <si>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</si>
  <si>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</si>
  <si>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</si>
  <si>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</si>
  <si>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 по оценке и разведке</t>
  </si>
  <si>
    <t>Авансы выданные как долгосрочные активы</t>
  </si>
  <si>
    <t>Активы ,классифицированные как предназначенные для продажи</t>
  </si>
  <si>
    <t>Подоходный налог к уплате</t>
  </si>
  <si>
    <r>
      <t xml:space="preserve">Прочийсовокупный доход                                  </t>
    </r>
    <r>
      <rPr>
        <sz val="10"/>
        <color indexed="8"/>
        <rFont val="Times New Roman"/>
        <family val="1"/>
      </rPr>
      <t>Сторнирование актуарных прибылей по плану с установленными выплатами</t>
    </r>
  </si>
  <si>
    <t>Итого совокупный доход за период,за вычетом налогов</t>
  </si>
  <si>
    <t xml:space="preserve">31 декабря 2015 года </t>
  </si>
  <si>
    <t xml:space="preserve"> АО "Мангистаумунайгаз"</t>
  </si>
  <si>
    <t>Промежуточная сокращенная консолидированная финансовая отчетность</t>
  </si>
  <si>
    <t>На 1 января 2015 года</t>
  </si>
  <si>
    <t xml:space="preserve">На 1 января 2016 года </t>
  </si>
  <si>
    <t>Уставный</t>
  </si>
  <si>
    <t>Прочий  совокупный убыток за период</t>
  </si>
  <si>
    <t>30 сентября 2016 года</t>
  </si>
  <si>
    <t>За три месяца,</t>
  </si>
  <si>
    <t>закончившихся 30 сентября</t>
  </si>
  <si>
    <t>2016год</t>
  </si>
  <si>
    <t>2015год</t>
  </si>
  <si>
    <t>За девять месяцев,</t>
  </si>
  <si>
    <t xml:space="preserve">Доходы от реализованной продукции и оказанных услуг </t>
  </si>
  <si>
    <t>ПРОМЕЖУТОЧНЫЙ КОНСОЛИДИРОВАННЫЙ 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</si>
  <si>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</si>
  <si>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</si>
  <si>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</si>
  <si>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</si>
  <si>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</si>
  <si>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</si>
  <si>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</si>
  <si>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</si>
  <si>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</si>
  <si>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</si>
  <si>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</si>
  <si>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</si>
  <si>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</si>
  <si>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</si>
  <si>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</si>
  <si>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</si>
  <si>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</si>
  <si>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</si>
  <si>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</si>
  <si>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</si>
  <si>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</si>
  <si>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</si>
  <si>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</si>
  <si>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</si>
  <si>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</si>
  <si>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</si>
  <si>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</si>
  <si>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</si>
  <si>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</si>
  <si>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</si>
  <si>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</si>
  <si>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</si>
  <si>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</si>
  <si>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</si>
  <si>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На 30 сентября 2015 года</t>
  </si>
  <si>
    <t>На 30 сентября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</si>
</sst>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 vertical="top" wrapText="1"/>
    </xf>
    <xf numFmtId="164" fontId="42" fillId="33" borderId="10" xfId="58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vertical="top" wrapText="1"/>
    </xf>
    <xf numFmtId="164" fontId="42" fillId="33" borderId="10" xfId="58" applyNumberFormat="1" applyFont="1" applyFill="1" applyBorder="1" applyAlignment="1">
      <alignment horizontal="left" vertical="top" wrapText="1" indent="4"/>
    </xf>
    <xf numFmtId="164" fontId="42" fillId="33" borderId="10" xfId="58" applyNumberFormat="1" applyFont="1" applyFill="1" applyBorder="1" applyAlignment="1">
      <alignment horizontal="left" vertical="top" wrapText="1" indent="5"/>
    </xf>
    <xf numFmtId="164" fontId="42" fillId="33" borderId="10" xfId="58" applyNumberFormat="1" applyFont="1" applyFill="1" applyBorder="1" applyAlignment="1">
      <alignment horizontal="right" vertical="top" wrapText="1"/>
    </xf>
    <xf numFmtId="164" fontId="42" fillId="0" borderId="0" xfId="58" applyNumberFormat="1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164" fontId="42" fillId="33" borderId="10" xfId="58" applyNumberFormat="1" applyFont="1" applyFill="1" applyBorder="1" applyAlignment="1">
      <alignment horizontal="left" vertical="top" wrapText="1" indent="7"/>
    </xf>
    <xf numFmtId="164" fontId="42" fillId="33" borderId="10" xfId="58" applyNumberFormat="1" applyFont="1" applyFill="1" applyBorder="1" applyAlignment="1">
      <alignment horizontal="left" vertical="top" wrapText="1" indent="6"/>
    </xf>
    <xf numFmtId="164" fontId="42" fillId="33" borderId="10" xfId="58" applyNumberFormat="1" applyFont="1" applyFill="1" applyBorder="1" applyAlignment="1">
      <alignment horizontal="left" vertical="top" wrapText="1" indent="11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64" fontId="33" fillId="0" borderId="11" xfId="58" applyNumberFormat="1" applyFont="1" applyBorder="1" applyAlignment="1">
      <alignment/>
    </xf>
    <xf numFmtId="164" fontId="33" fillId="0" borderId="11" xfId="58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164" fontId="33" fillId="0" borderId="0" xfId="58" applyNumberFormat="1" applyFont="1" applyAlignment="1">
      <alignment/>
    </xf>
    <xf numFmtId="164" fontId="25" fillId="0" borderId="0" xfId="58" applyNumberFormat="1" applyFont="1" applyAlignment="1">
      <alignment/>
    </xf>
    <xf numFmtId="164" fontId="25" fillId="0" borderId="0" xfId="58" applyNumberFormat="1" applyFont="1" applyAlignment="1">
      <alignment horizontal="right"/>
    </xf>
    <xf numFmtId="164" fontId="33" fillId="0" borderId="0" xfId="58" applyNumberFormat="1" applyFont="1" applyAlignment="1">
      <alignment/>
    </xf>
    <xf numFmtId="164" fontId="33" fillId="0" borderId="0" xfId="58" applyNumberFormat="1" applyFont="1" applyAlignment="1">
      <alignment horizontal="center"/>
    </xf>
    <xf numFmtId="0" fontId="33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164" fontId="42" fillId="33" borderId="14" xfId="58" applyNumberFormat="1" applyFont="1" applyFill="1" applyBorder="1" applyAlignment="1">
      <alignment horizontal="right" vertical="center" wrapText="1"/>
    </xf>
    <xf numFmtId="164" fontId="42" fillId="33" borderId="10" xfId="58" applyNumberFormat="1" applyFont="1" applyFill="1" applyBorder="1" applyAlignment="1">
      <alignment horizontal="right" vertical="center" wrapText="1"/>
    </xf>
    <xf numFmtId="164" fontId="43" fillId="33" borderId="10" xfId="58" applyNumberFormat="1" applyFont="1" applyFill="1" applyBorder="1" applyAlignment="1">
      <alignment horizontal="right" vertical="center" wrapText="1"/>
    </xf>
    <xf numFmtId="164" fontId="43" fillId="33" borderId="14" xfId="58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top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3" fillId="0" borderId="0" xfId="0" applyFont="1" applyFill="1" applyAlignment="1">
      <alignment/>
    </xf>
    <xf numFmtId="0" fontId="4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3" fillId="0" borderId="19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33" fillId="0" borderId="10" xfId="58" applyNumberFormat="1" applyFont="1" applyBorder="1" applyAlignment="1">
      <alignment horizontal="center"/>
    </xf>
    <xf numFmtId="164" fontId="25" fillId="0" borderId="10" xfId="58" applyNumberFormat="1" applyFont="1" applyBorder="1" applyAlignment="1">
      <alignment horizontal="center"/>
    </xf>
    <xf numFmtId="164" fontId="25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33" fillId="0" borderId="10" xfId="58" applyNumberFormat="1" applyFont="1" applyBorder="1" applyAlignment="1">
      <alignment/>
    </xf>
    <xf numFmtId="164" fontId="25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23">
      <selection activeCell="C48" sqref="C48:D48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5.421875" style="1" customWidth="1"/>
    <col min="4" max="4" width="19.281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9" t="s">
        <v>30</v>
      </c>
      <c r="C2" s="2"/>
      <c r="D2" s="2"/>
    </row>
    <row r="3" spans="1:4" ht="16.5" customHeight="1">
      <c r="A3" s="48"/>
      <c r="B3" s="48"/>
      <c r="C3" s="48"/>
      <c r="D3" s="48"/>
    </row>
    <row r="4" spans="1:4" ht="16.5" customHeight="1">
      <c r="A4" s="4"/>
      <c r="B4" s="21"/>
      <c r="C4" s="4"/>
      <c r="D4" s="4"/>
    </row>
    <row r="5" spans="1:4" ht="33.75" customHeight="1">
      <c r="A5" s="37" t="s">
        <v>0</v>
      </c>
      <c r="B5" s="45" t="s">
        <v>1</v>
      </c>
      <c r="C5" s="45" t="s">
        <v>71</v>
      </c>
      <c r="D5" s="45" t="s">
        <v>64</v>
      </c>
    </row>
    <row r="6" spans="1:4" ht="16.5" customHeight="1">
      <c r="A6" s="7" t="s">
        <v>2</v>
      </c>
      <c r="B6" s="13"/>
      <c r="C6" s="5"/>
      <c r="D6" s="5"/>
    </row>
    <row r="7" spans="1:4" ht="16.5" customHeight="1">
      <c r="A7" s="7" t="s">
        <v>3</v>
      </c>
      <c r="B7" s="13"/>
      <c r="C7" s="5"/>
      <c r="D7" s="5"/>
    </row>
    <row r="8" spans="1:7" ht="17.25" customHeight="1">
      <c r="A8" s="5" t="s">
        <v>4</v>
      </c>
      <c r="B8" s="13">
        <v>3</v>
      </c>
      <c r="C8" s="9">
        <v>270545313</v>
      </c>
      <c r="D8" s="11">
        <v>279695495</v>
      </c>
      <c r="G8" s="40"/>
    </row>
    <row r="9" spans="1:7" s="41" customFormat="1" ht="17.25" customHeight="1">
      <c r="A9" s="5" t="s">
        <v>58</v>
      </c>
      <c r="B9" s="13">
        <v>4</v>
      </c>
      <c r="C9" s="9">
        <v>17032805</v>
      </c>
      <c r="D9" s="11">
        <v>18430108</v>
      </c>
      <c r="G9" s="40"/>
    </row>
    <row r="10" spans="1:7" ht="16.5" customHeight="1">
      <c r="A10" s="5" t="s">
        <v>5</v>
      </c>
      <c r="B10" s="13"/>
      <c r="C10" s="16">
        <v>220662</v>
      </c>
      <c r="D10" s="11">
        <v>255696</v>
      </c>
      <c r="G10" s="40"/>
    </row>
    <row r="11" spans="1:7" s="43" customFormat="1" ht="16.5" customHeight="1">
      <c r="A11" s="5" t="s">
        <v>59</v>
      </c>
      <c r="B11" s="13">
        <v>7</v>
      </c>
      <c r="C11" s="16">
        <v>2178292</v>
      </c>
      <c r="D11" s="11"/>
      <c r="G11" s="40"/>
    </row>
    <row r="12" spans="1:7" ht="16.5" customHeight="1">
      <c r="A12" s="5" t="s">
        <v>6</v>
      </c>
      <c r="B12" s="13"/>
      <c r="C12" s="6">
        <v>207200</v>
      </c>
      <c r="D12" s="11">
        <v>222756</v>
      </c>
      <c r="G12" s="40"/>
    </row>
    <row r="13" spans="1:7" s="15" customFormat="1" ht="16.5" customHeight="1">
      <c r="A13" s="7"/>
      <c r="B13" s="14"/>
      <c r="C13" s="8">
        <f>SUM(C8:C12)</f>
        <v>290184272</v>
      </c>
      <c r="D13" s="8">
        <f>SUM(D8:D12)</f>
        <v>298604055</v>
      </c>
      <c r="G13" s="40"/>
    </row>
    <row r="14" spans="1:7" ht="16.5" customHeight="1">
      <c r="A14" s="7" t="s">
        <v>50</v>
      </c>
      <c r="B14" s="13"/>
      <c r="C14" s="6"/>
      <c r="D14" s="6"/>
      <c r="F14" s="15"/>
      <c r="G14" s="40"/>
    </row>
    <row r="15" spans="1:7" ht="16.5" customHeight="1">
      <c r="A15" s="5" t="s">
        <v>7</v>
      </c>
      <c r="B15" s="13">
        <v>5</v>
      </c>
      <c r="C15" s="10">
        <v>10502451</v>
      </c>
      <c r="D15" s="11">
        <v>14406410</v>
      </c>
      <c r="G15" s="40"/>
    </row>
    <row r="16" spans="1:7" ht="16.5" customHeight="1">
      <c r="A16" s="5" t="s">
        <v>8</v>
      </c>
      <c r="B16" s="13">
        <v>6</v>
      </c>
      <c r="C16" s="10">
        <v>39868071</v>
      </c>
      <c r="D16" s="11">
        <v>19506520</v>
      </c>
      <c r="G16" s="40"/>
    </row>
    <row r="17" spans="1:7" ht="16.5" customHeight="1">
      <c r="A17" s="5" t="s">
        <v>9</v>
      </c>
      <c r="B17" s="13">
        <v>7</v>
      </c>
      <c r="C17" s="10">
        <v>9674024</v>
      </c>
      <c r="D17" s="11">
        <v>9545072</v>
      </c>
      <c r="G17" s="40"/>
    </row>
    <row r="18" spans="1:7" ht="16.5" customHeight="1">
      <c r="A18" s="5" t="s">
        <v>10</v>
      </c>
      <c r="B18" s="13"/>
      <c r="C18" s="17">
        <v>1302371</v>
      </c>
      <c r="D18" s="11">
        <v>5558591</v>
      </c>
      <c r="G18" s="40"/>
    </row>
    <row r="19" spans="1:7" ht="32.25" customHeight="1">
      <c r="A19" s="5" t="s">
        <v>31</v>
      </c>
      <c r="B19" s="13">
        <v>8</v>
      </c>
      <c r="C19" s="10">
        <v>13810913</v>
      </c>
      <c r="D19" s="11">
        <v>24463560</v>
      </c>
      <c r="G19" s="40"/>
    </row>
    <row r="20" spans="1:7" ht="16.5" customHeight="1">
      <c r="A20" s="5" t="s">
        <v>11</v>
      </c>
      <c r="B20" s="13"/>
      <c r="C20" s="16">
        <v>329701</v>
      </c>
      <c r="D20" s="11">
        <v>2211752</v>
      </c>
      <c r="G20" s="40"/>
    </row>
    <row r="21" spans="1:7" ht="16.5" customHeight="1">
      <c r="A21" s="5" t="s">
        <v>12</v>
      </c>
      <c r="B21" s="13">
        <v>9</v>
      </c>
      <c r="C21" s="6">
        <v>100147988</v>
      </c>
      <c r="D21" s="11">
        <v>4485192</v>
      </c>
      <c r="G21" s="40"/>
    </row>
    <row r="22" spans="1:7" s="15" customFormat="1" ht="16.5" customHeight="1">
      <c r="A22" s="7"/>
      <c r="B22" s="14"/>
      <c r="C22" s="8">
        <f>SUM(C15:C21)</f>
        <v>175635519</v>
      </c>
      <c r="D22" s="8">
        <v>80177097</v>
      </c>
      <c r="F22" s="1"/>
      <c r="G22" s="40"/>
    </row>
    <row r="23" spans="1:7" s="15" customFormat="1" ht="33" customHeight="1">
      <c r="A23" s="5" t="s">
        <v>60</v>
      </c>
      <c r="B23" s="13">
        <v>4</v>
      </c>
      <c r="C23" s="8">
        <v>1477358</v>
      </c>
      <c r="D23" s="8"/>
      <c r="F23" s="43"/>
      <c r="G23" s="40"/>
    </row>
    <row r="24" spans="1:7" s="15" customFormat="1" ht="16.5" customHeight="1">
      <c r="A24" s="7" t="s">
        <v>51</v>
      </c>
      <c r="B24" s="14"/>
      <c r="C24" s="8">
        <f>C13+C22+C23</f>
        <v>467297149</v>
      </c>
      <c r="D24" s="8">
        <f>D13+D22+D23</f>
        <v>378781152</v>
      </c>
      <c r="F24" s="42"/>
      <c r="G24" s="40"/>
    </row>
    <row r="25" spans="1:7" ht="16.5" customHeight="1">
      <c r="A25" s="7" t="s">
        <v>13</v>
      </c>
      <c r="B25" s="13"/>
      <c r="C25" s="6"/>
      <c r="D25" s="6"/>
      <c r="F25" s="15"/>
      <c r="G25" s="40"/>
    </row>
    <row r="26" spans="1:7" ht="16.5" customHeight="1">
      <c r="A26" s="7" t="s">
        <v>14</v>
      </c>
      <c r="B26" s="13"/>
      <c r="C26" s="6"/>
      <c r="D26" s="6"/>
      <c r="F26" s="15"/>
      <c r="G26" s="40"/>
    </row>
    <row r="27" spans="1:7" ht="16.5" customHeight="1">
      <c r="A27" s="5" t="s">
        <v>15</v>
      </c>
      <c r="B27" s="13">
        <v>10</v>
      </c>
      <c r="C27" s="9">
        <v>107958384</v>
      </c>
      <c r="D27" s="11">
        <v>107958384</v>
      </c>
      <c r="G27" s="40"/>
    </row>
    <row r="28" spans="1:7" ht="16.5" customHeight="1">
      <c r="A28" s="5" t="s">
        <v>16</v>
      </c>
      <c r="B28" s="13"/>
      <c r="C28" s="6">
        <v>219886914</v>
      </c>
      <c r="D28" s="11">
        <v>190637142</v>
      </c>
      <c r="G28" s="40"/>
    </row>
    <row r="29" spans="1:7" s="15" customFormat="1" ht="16.5" customHeight="1">
      <c r="A29" s="7" t="s">
        <v>48</v>
      </c>
      <c r="B29" s="14"/>
      <c r="C29" s="8">
        <f>SUM(C27:C28)</f>
        <v>327845298</v>
      </c>
      <c r="D29" s="8">
        <v>298595526</v>
      </c>
      <c r="F29" s="1"/>
      <c r="G29" s="40"/>
    </row>
    <row r="30" spans="1:7" ht="16.5" customHeight="1">
      <c r="A30" s="7" t="s">
        <v>17</v>
      </c>
      <c r="B30" s="13"/>
      <c r="C30" s="6"/>
      <c r="D30" s="6"/>
      <c r="F30" s="39"/>
      <c r="G30" s="40"/>
    </row>
    <row r="31" spans="1:7" ht="16.5" customHeight="1">
      <c r="A31" s="5" t="s">
        <v>19</v>
      </c>
      <c r="B31" s="13">
        <v>12</v>
      </c>
      <c r="C31" s="6">
        <v>33001635</v>
      </c>
      <c r="D31" s="11">
        <v>48314028</v>
      </c>
      <c r="F31" s="39"/>
      <c r="G31" s="40"/>
    </row>
    <row r="32" spans="1:7" ht="24" customHeight="1">
      <c r="A32" s="5" t="s">
        <v>18</v>
      </c>
      <c r="B32" s="13"/>
      <c r="C32" s="16">
        <v>987616</v>
      </c>
      <c r="D32" s="11">
        <v>987616</v>
      </c>
      <c r="G32" s="40"/>
    </row>
    <row r="33" spans="1:7" ht="16.5" customHeight="1">
      <c r="A33" s="5" t="s">
        <v>52</v>
      </c>
      <c r="B33" s="13"/>
      <c r="C33" s="18">
        <v>800269</v>
      </c>
      <c r="D33" s="11">
        <v>105933</v>
      </c>
      <c r="F33" s="15"/>
      <c r="G33" s="40"/>
    </row>
    <row r="34" spans="1:7" s="15" customFormat="1" ht="16.5" customHeight="1">
      <c r="A34" s="7"/>
      <c r="B34" s="14"/>
      <c r="C34" s="8">
        <f>SUM(C31:C33)</f>
        <v>34789520</v>
      </c>
      <c r="D34" s="8">
        <v>49407577</v>
      </c>
      <c r="G34" s="40"/>
    </row>
    <row r="35" spans="1:7" ht="16.5" customHeight="1">
      <c r="A35" s="7" t="s">
        <v>53</v>
      </c>
      <c r="B35" s="13"/>
      <c r="C35" s="6"/>
      <c r="D35" s="6"/>
      <c r="F35" s="15"/>
      <c r="G35" s="40"/>
    </row>
    <row r="36" spans="1:7" ht="16.5" customHeight="1">
      <c r="A36" s="5" t="s">
        <v>20</v>
      </c>
      <c r="B36" s="13">
        <v>13</v>
      </c>
      <c r="C36" s="10">
        <v>9662126</v>
      </c>
      <c r="D36" s="11">
        <v>15832674</v>
      </c>
      <c r="G36" s="40"/>
    </row>
    <row r="37" spans="1:7" ht="16.5" customHeight="1">
      <c r="A37" s="5" t="s">
        <v>21</v>
      </c>
      <c r="B37" s="13">
        <v>14</v>
      </c>
      <c r="C37" s="17">
        <v>3271563</v>
      </c>
      <c r="D37" s="11">
        <v>1724196</v>
      </c>
      <c r="F37" s="39"/>
      <c r="G37" s="40"/>
    </row>
    <row r="38" spans="1:7" s="20" customFormat="1" ht="16.5" customHeight="1">
      <c r="A38" s="5" t="s">
        <v>38</v>
      </c>
      <c r="B38" s="13"/>
      <c r="C38" s="17"/>
      <c r="D38" s="11"/>
      <c r="F38" s="39"/>
      <c r="G38" s="40"/>
    </row>
    <row r="39" spans="1:7" ht="16.5" customHeight="1">
      <c r="A39" s="5" t="s">
        <v>22</v>
      </c>
      <c r="B39" s="13">
        <v>15</v>
      </c>
      <c r="C39" s="10">
        <v>24413926</v>
      </c>
      <c r="D39" s="11">
        <v>579391</v>
      </c>
      <c r="G39" s="40"/>
    </row>
    <row r="40" spans="1:7" ht="16.5" customHeight="1">
      <c r="A40" s="5" t="s">
        <v>23</v>
      </c>
      <c r="B40" s="13">
        <v>16</v>
      </c>
      <c r="C40" s="17">
        <v>3324347</v>
      </c>
      <c r="D40" s="11">
        <v>3707823</v>
      </c>
      <c r="G40" s="40"/>
    </row>
    <row r="41" spans="1:7" s="43" customFormat="1" ht="16.5" customHeight="1">
      <c r="A41" s="5" t="s">
        <v>61</v>
      </c>
      <c r="B41" s="13"/>
      <c r="C41" s="17">
        <v>7501336</v>
      </c>
      <c r="D41" s="11"/>
      <c r="G41" s="40"/>
    </row>
    <row r="42" spans="1:7" ht="16.5" customHeight="1">
      <c r="A42" s="5" t="s">
        <v>19</v>
      </c>
      <c r="B42" s="13">
        <v>12</v>
      </c>
      <c r="C42" s="10">
        <v>4658244</v>
      </c>
      <c r="D42" s="11">
        <v>6869163</v>
      </c>
      <c r="F42" s="39"/>
      <c r="G42" s="40"/>
    </row>
    <row r="43" spans="1:7" ht="16.5" customHeight="1">
      <c r="A43" s="5" t="s">
        <v>24</v>
      </c>
      <c r="B43" s="13">
        <v>10</v>
      </c>
      <c r="C43" s="16">
        <v>50799975</v>
      </c>
      <c r="D43" s="11">
        <v>828406</v>
      </c>
      <c r="G43" s="40"/>
    </row>
    <row r="44" spans="1:7" ht="16.5" customHeight="1">
      <c r="A44" s="5" t="s">
        <v>25</v>
      </c>
      <c r="B44" s="13"/>
      <c r="C44" s="6">
        <v>1030814</v>
      </c>
      <c r="D44" s="11">
        <v>1236396</v>
      </c>
      <c r="F44" s="15"/>
      <c r="G44" s="40"/>
    </row>
    <row r="45" spans="1:7" s="15" customFormat="1" ht="16.5" customHeight="1">
      <c r="A45" s="7"/>
      <c r="B45" s="14"/>
      <c r="C45" s="8">
        <f>SUM(C36:C44)</f>
        <v>104662331</v>
      </c>
      <c r="D45" s="8">
        <f>SUM(D36:D44)</f>
        <v>30778049</v>
      </c>
      <c r="F45" s="1"/>
      <c r="G45" s="40"/>
    </row>
    <row r="46" spans="1:7" s="15" customFormat="1" ht="16.5" customHeight="1">
      <c r="A46" s="7" t="s">
        <v>55</v>
      </c>
      <c r="B46" s="14"/>
      <c r="C46" s="8">
        <f>C34+C45</f>
        <v>139451851</v>
      </c>
      <c r="D46" s="8">
        <f>D34+D45</f>
        <v>80185626</v>
      </c>
      <c r="F46" s="40"/>
      <c r="G46" s="40"/>
    </row>
    <row r="47" spans="1:7" s="15" customFormat="1" ht="16.5" customHeight="1">
      <c r="A47" s="7" t="s">
        <v>54</v>
      </c>
      <c r="B47" s="14"/>
      <c r="C47" s="8">
        <f>C29+C46</f>
        <v>467297149</v>
      </c>
      <c r="D47" s="8">
        <f>D29+D46</f>
        <v>378781152</v>
      </c>
      <c r="F47" s="1"/>
      <c r="G47" s="40"/>
    </row>
    <row r="48" spans="3:4" ht="16.5" customHeight="1">
      <c r="C48" s="40"/>
      <c r="D48" s="40"/>
    </row>
    <row r="52" ht="16.5" customHeight="1">
      <c r="F52" s="15"/>
    </row>
    <row r="53" ht="16.5" customHeight="1">
      <c r="F53" s="15"/>
    </row>
    <row r="54" ht="16.5" customHeight="1">
      <c r="F54" s="15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E6" sqref="E6:F8"/>
    </sheetView>
  </sheetViews>
  <sheetFormatPr defaultColWidth="9.140625" defaultRowHeight="14.25" customHeight="1"/>
  <cols>
    <col min="1" max="1" width="46.421875" style="1" customWidth="1"/>
    <col min="2" max="2" width="7.7109375" style="1" customWidth="1"/>
    <col min="3" max="4" width="16.8515625" style="46" customWidth="1"/>
    <col min="5" max="5" width="18.7109375" style="1" customWidth="1"/>
    <col min="6" max="6" width="17.85156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4.25" customHeight="1">
      <c r="A1" s="55"/>
      <c r="B1" s="49"/>
      <c r="C1" s="49"/>
      <c r="D1" s="49"/>
      <c r="E1" s="49"/>
      <c r="F1" s="49"/>
    </row>
    <row r="2" spans="1:6" ht="14.25" customHeight="1">
      <c r="A2" s="55"/>
      <c r="B2" s="49"/>
      <c r="C2" s="49"/>
      <c r="D2" s="49"/>
      <c r="E2" s="49"/>
      <c r="F2" s="49"/>
    </row>
    <row r="3" spans="1:6" ht="14.25" customHeight="1">
      <c r="A3" s="56" t="s">
        <v>35</v>
      </c>
      <c r="B3" s="56"/>
      <c r="C3" s="56"/>
      <c r="D3" s="56"/>
      <c r="E3" s="56"/>
      <c r="F3" s="56"/>
    </row>
    <row r="4" spans="1:6" ht="14.25" customHeight="1">
      <c r="A4" s="49"/>
      <c r="B4" s="49"/>
      <c r="C4" s="49"/>
      <c r="D4" s="49"/>
      <c r="E4" s="49"/>
      <c r="F4" s="49"/>
    </row>
    <row r="5" spans="1:6" ht="14.25" customHeight="1">
      <c r="A5" s="50"/>
      <c r="B5" s="50"/>
      <c r="C5" s="50"/>
      <c r="D5" s="50"/>
      <c r="E5" s="50"/>
      <c r="F5" s="50"/>
    </row>
    <row r="6" spans="1:6" ht="14.25" customHeight="1">
      <c r="A6" s="51" t="s">
        <v>0</v>
      </c>
      <c r="B6" s="62" t="s">
        <v>1</v>
      </c>
      <c r="C6" s="60" t="s">
        <v>72</v>
      </c>
      <c r="D6" s="59"/>
      <c r="E6" s="54" t="s">
        <v>76</v>
      </c>
      <c r="F6" s="59"/>
    </row>
    <row r="7" spans="1:6" ht="14.25" customHeight="1">
      <c r="A7" s="52"/>
      <c r="B7" s="62"/>
      <c r="C7" s="61" t="s">
        <v>73</v>
      </c>
      <c r="D7" s="58"/>
      <c r="E7" s="61" t="s">
        <v>73</v>
      </c>
      <c r="F7" s="58"/>
    </row>
    <row r="8" spans="1:6" ht="18.75" customHeight="1">
      <c r="A8" s="53"/>
      <c r="B8" s="62"/>
      <c r="C8" s="63" t="s">
        <v>74</v>
      </c>
      <c r="D8" s="64" t="s">
        <v>75</v>
      </c>
      <c r="E8" s="63" t="s">
        <v>74</v>
      </c>
      <c r="F8" s="64" t="s">
        <v>75</v>
      </c>
    </row>
    <row r="9" spans="1:6" ht="21.75" customHeight="1">
      <c r="A9" s="5" t="s">
        <v>77</v>
      </c>
      <c r="B9" s="13">
        <v>17</v>
      </c>
      <c r="C9" s="65">
        <v>137098670</v>
      </c>
      <c r="D9" s="65">
        <v>97480916</v>
      </c>
      <c r="E9" s="65">
        <v>384125357</v>
      </c>
      <c r="F9" s="65">
        <v>291042845</v>
      </c>
    </row>
    <row r="10" spans="1:6" ht="24.75" customHeight="1">
      <c r="A10" s="5" t="s">
        <v>32</v>
      </c>
      <c r="B10" s="13">
        <v>18</v>
      </c>
      <c r="C10" s="65">
        <v>-47838606</v>
      </c>
      <c r="D10" s="65">
        <v>-44883386</v>
      </c>
      <c r="E10" s="66">
        <v>-136838488</v>
      </c>
      <c r="F10" s="66">
        <v>-130731725</v>
      </c>
    </row>
    <row r="11" spans="1:6" ht="14.25" customHeight="1">
      <c r="A11" s="5"/>
      <c r="B11" s="13"/>
      <c r="C11" s="65"/>
      <c r="D11" s="65"/>
      <c r="E11" s="66"/>
      <c r="F11" s="66"/>
    </row>
    <row r="12" spans="1:6" s="15" customFormat="1" ht="14.25" customHeight="1">
      <c r="A12" s="7" t="s">
        <v>26</v>
      </c>
      <c r="B12" s="14"/>
      <c r="C12" s="67">
        <f>SUM(C9:C11)</f>
        <v>89260064</v>
      </c>
      <c r="D12" s="67">
        <f>SUM(D9:D11)</f>
        <v>52597530</v>
      </c>
      <c r="E12" s="67">
        <f>SUM(E9:E11)</f>
        <v>247286869</v>
      </c>
      <c r="F12" s="67">
        <f>SUM(F9:F11)</f>
        <v>160311120</v>
      </c>
    </row>
    <row r="13" spans="1:6" ht="14.25" customHeight="1">
      <c r="A13" s="7"/>
      <c r="B13" s="13"/>
      <c r="C13" s="65"/>
      <c r="D13" s="65"/>
      <c r="E13" s="66"/>
      <c r="F13" s="66"/>
    </row>
    <row r="14" spans="1:6" ht="14.25" customHeight="1">
      <c r="A14" s="5" t="s">
        <v>33</v>
      </c>
      <c r="B14" s="13">
        <v>19</v>
      </c>
      <c r="C14" s="65">
        <v>-47222193</v>
      </c>
      <c r="D14" s="65">
        <v>-41820239</v>
      </c>
      <c r="E14" s="66">
        <v>-132135668</v>
      </c>
      <c r="F14" s="66">
        <v>-129950088</v>
      </c>
    </row>
    <row r="15" spans="1:6" ht="14.25" customHeight="1">
      <c r="A15" s="5" t="s">
        <v>34</v>
      </c>
      <c r="B15" s="13">
        <v>20</v>
      </c>
      <c r="C15" s="65">
        <v>-3351567</v>
      </c>
      <c r="D15" s="65">
        <v>-9004346</v>
      </c>
      <c r="E15" s="66">
        <v>-8253416</v>
      </c>
      <c r="F15" s="66">
        <v>537402</v>
      </c>
    </row>
    <row r="16" spans="1:8" ht="14.25" customHeight="1">
      <c r="A16" s="7" t="s">
        <v>56</v>
      </c>
      <c r="B16" s="13"/>
      <c r="C16" s="67">
        <f>SUM(C12:C15)</f>
        <v>38686304</v>
      </c>
      <c r="D16" s="67">
        <f>SUM(D12:D15)</f>
        <v>1772945</v>
      </c>
      <c r="E16" s="67">
        <f>SUM(E12:E15)</f>
        <v>106897785</v>
      </c>
      <c r="F16" s="67">
        <f>SUM(F12:F15)</f>
        <v>30898434</v>
      </c>
      <c r="H16" s="40"/>
    </row>
    <row r="17" spans="1:6" ht="14.25" customHeight="1">
      <c r="A17" s="5" t="s">
        <v>39</v>
      </c>
      <c r="B17" s="13"/>
      <c r="C17" s="65">
        <v>13875</v>
      </c>
      <c r="D17" s="65">
        <v>68881</v>
      </c>
      <c r="E17" s="66">
        <v>23161</v>
      </c>
      <c r="F17" s="66">
        <v>239973</v>
      </c>
    </row>
    <row r="18" spans="1:6" ht="14.25" customHeight="1">
      <c r="A18" s="5" t="s">
        <v>40</v>
      </c>
      <c r="B18" s="13">
        <v>21</v>
      </c>
      <c r="C18" s="65">
        <v>-1139627</v>
      </c>
      <c r="D18" s="65">
        <v>-799773</v>
      </c>
      <c r="E18" s="66">
        <v>-3659351</v>
      </c>
      <c r="F18" s="66">
        <v>-2362331</v>
      </c>
    </row>
    <row r="19" spans="1:6" ht="30" customHeight="1">
      <c r="A19" s="5" t="s">
        <v>41</v>
      </c>
      <c r="B19" s="13"/>
      <c r="C19" s="65">
        <v>-1104439</v>
      </c>
      <c r="D19" s="65">
        <v>20541543</v>
      </c>
      <c r="E19" s="66">
        <v>-1356787</v>
      </c>
      <c r="F19" s="66">
        <v>21000577</v>
      </c>
    </row>
    <row r="20" spans="1:6" ht="14.25" customHeight="1">
      <c r="A20" s="5" t="s">
        <v>28</v>
      </c>
      <c r="B20" s="13"/>
      <c r="C20" s="65">
        <v>54000</v>
      </c>
      <c r="D20" s="65">
        <v>2511847</v>
      </c>
      <c r="E20" s="66">
        <v>99007</v>
      </c>
      <c r="F20" s="66">
        <v>2691033</v>
      </c>
    </row>
    <row r="21" spans="1:6" ht="14.25" customHeight="1">
      <c r="A21" s="5" t="s">
        <v>27</v>
      </c>
      <c r="B21" s="13"/>
      <c r="C21" s="65">
        <v>-8595</v>
      </c>
      <c r="D21" s="65">
        <v>-2217580</v>
      </c>
      <c r="E21" s="66">
        <v>-13883</v>
      </c>
      <c r="F21" s="66">
        <v>-2704426</v>
      </c>
    </row>
    <row r="22" spans="1:8" ht="14.25" customHeight="1">
      <c r="A22" s="7" t="s">
        <v>57</v>
      </c>
      <c r="B22" s="13"/>
      <c r="C22" s="67">
        <f>SUM(C16:C21)</f>
        <v>36501518</v>
      </c>
      <c r="D22" s="67">
        <f>SUM(D16:D21)</f>
        <v>21877863</v>
      </c>
      <c r="E22" s="67">
        <f>SUM(E16:E21)</f>
        <v>101989932</v>
      </c>
      <c r="F22" s="67">
        <f>SUM(F16:F21)</f>
        <v>49763260</v>
      </c>
      <c r="H22" s="40"/>
    </row>
    <row r="23" spans="1:8" ht="14.25" customHeight="1">
      <c r="A23" s="5" t="s">
        <v>29</v>
      </c>
      <c r="B23" s="13">
        <v>22</v>
      </c>
      <c r="C23" s="65">
        <v>-6686368</v>
      </c>
      <c r="D23" s="65">
        <v>-5246066</v>
      </c>
      <c r="E23" s="66">
        <v>-20804933</v>
      </c>
      <c r="F23" s="66">
        <v>-8732526</v>
      </c>
      <c r="H23" s="40"/>
    </row>
    <row r="24" spans="1:6" ht="26.25" customHeight="1">
      <c r="A24" s="7" t="s">
        <v>42</v>
      </c>
      <c r="B24" s="13"/>
      <c r="C24" s="67">
        <f>SUM(C22:C23)</f>
        <v>29815150</v>
      </c>
      <c r="D24" s="67">
        <f>SUM(D22:D23)</f>
        <v>16631797</v>
      </c>
      <c r="E24" s="67">
        <f>SUM(E22:E23)</f>
        <v>81184999</v>
      </c>
      <c r="F24" s="67">
        <f>SUM(F22:F23)</f>
        <v>41030734</v>
      </c>
    </row>
    <row r="25" spans="1:6" s="43" customFormat="1" ht="45" customHeight="1">
      <c r="A25" s="7" t="s">
        <v>62</v>
      </c>
      <c r="B25" s="13">
        <v>12</v>
      </c>
      <c r="C25" s="65"/>
      <c r="D25" s="65"/>
      <c r="E25" s="67">
        <v>-1825514</v>
      </c>
      <c r="F25" s="67"/>
    </row>
    <row r="26" spans="1:6" ht="28.5" customHeight="1">
      <c r="A26" s="7" t="s">
        <v>63</v>
      </c>
      <c r="B26" s="13"/>
      <c r="C26" s="68">
        <f>C24-C25</f>
        <v>29815150</v>
      </c>
      <c r="D26" s="68">
        <f>D24-D25</f>
        <v>16631797</v>
      </c>
      <c r="E26" s="68">
        <f>E24+E25</f>
        <v>79359485</v>
      </c>
      <c r="F26" s="68">
        <f>F24-F25</f>
        <v>41030734</v>
      </c>
    </row>
    <row r="27" spans="2:6" ht="14.25" customHeight="1">
      <c r="B27" s="3"/>
      <c r="C27" s="3"/>
      <c r="D27" s="3"/>
      <c r="E27" s="12"/>
      <c r="F27" s="12"/>
    </row>
  </sheetData>
  <sheetProtection/>
  <mergeCells count="11">
    <mergeCell ref="E6:F6"/>
    <mergeCell ref="A4:F4"/>
    <mergeCell ref="A5:F5"/>
    <mergeCell ref="A6:A8"/>
    <mergeCell ref="B6:B8"/>
    <mergeCell ref="A1:F1"/>
    <mergeCell ref="A2:F2"/>
    <mergeCell ref="A3:F3"/>
    <mergeCell ref="C7:D7"/>
    <mergeCell ref="C6:D6"/>
    <mergeCell ref="E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27">
      <selection activeCell="C51" sqref="C51:D51"/>
    </sheetView>
  </sheetViews>
  <sheetFormatPr defaultColWidth="9.140625" defaultRowHeight="15"/>
  <cols>
    <col min="1" max="1" width="50.8515625" style="22" customWidth="1"/>
    <col min="2" max="2" width="9.140625" style="22" customWidth="1"/>
    <col min="3" max="3" width="16.28125" style="23" bestFit="1" customWidth="1"/>
    <col min="4" max="4" width="16.28125" style="22" bestFit="1" customWidth="1"/>
    <col min="5" max="6" width="13.140625" style="22" bestFit="1" customWidth="1"/>
    <col min="7" max="16384" width="9.140625" style="22" customWidth="1"/>
  </cols>
  <sheetData>
    <row r="1" spans="1:256" ht="30.75" customHeight="1">
      <c r="A1" s="69" t="s">
        <v>65</v>
      </c>
      <c r="B1" s="70"/>
      <c r="C1" s="71" t="s">
        <v>66</v>
      </c>
      <c r="D1" s="71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ht="21.75" customHeight="1">
      <c r="A2" s="72" t="s">
        <v>78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4" ht="15">
      <c r="A3" s="74"/>
      <c r="C3" s="54" t="s">
        <v>76</v>
      </c>
      <c r="D3" s="59"/>
    </row>
    <row r="4" spans="1:256" s="44" customFormat="1" ht="15">
      <c r="A4" s="75"/>
      <c r="B4" s="76"/>
      <c r="C4" s="61" t="s">
        <v>73</v>
      </c>
      <c r="D4" s="5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44" customFormat="1" ht="15">
      <c r="A5" s="75"/>
      <c r="B5" s="76"/>
      <c r="C5" s="63" t="s">
        <v>74</v>
      </c>
      <c r="D5" s="64" t="s">
        <v>75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44" customFormat="1" ht="18" customHeight="1">
      <c r="A6" s="77" t="s">
        <v>79</v>
      </c>
      <c r="B6" s="78"/>
      <c r="C6" s="78"/>
      <c r="D6" s="7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44" customFormat="1" ht="18" customHeight="1">
      <c r="A7" s="80" t="s">
        <v>80</v>
      </c>
      <c r="B7" s="81"/>
      <c r="C7" s="82">
        <f>SUM(C9:C13)</f>
        <v>387296801</v>
      </c>
      <c r="D7" s="82">
        <f>SUM(D9:D13)</f>
        <v>297045139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44" customFormat="1" ht="15">
      <c r="A8" s="81" t="s">
        <v>81</v>
      </c>
      <c r="B8" s="81"/>
      <c r="C8" s="82"/>
      <c r="D8" s="8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44" customFormat="1" ht="15">
      <c r="A9" s="81" t="s">
        <v>82</v>
      </c>
      <c r="B9" s="81"/>
      <c r="C9" s="82">
        <v>322840455</v>
      </c>
      <c r="D9" s="83">
        <v>238312779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44" customFormat="1" ht="15">
      <c r="A10" s="81" t="s">
        <v>83</v>
      </c>
      <c r="B10" s="81"/>
      <c r="C10" s="82">
        <v>643544</v>
      </c>
      <c r="D10" s="83">
        <v>2058401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44" customFormat="1" ht="15">
      <c r="A11" s="81" t="s">
        <v>84</v>
      </c>
      <c r="B11" s="81"/>
      <c r="C11" s="82">
        <v>47108448</v>
      </c>
      <c r="D11" s="83">
        <v>37890159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44" customFormat="1" ht="15">
      <c r="A12" s="81" t="s">
        <v>85</v>
      </c>
      <c r="B12" s="81"/>
      <c r="C12" s="82"/>
      <c r="D12" s="8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44" customFormat="1" ht="15">
      <c r="A13" s="81" t="s">
        <v>86</v>
      </c>
      <c r="B13" s="81"/>
      <c r="C13" s="82">
        <v>16704354</v>
      </c>
      <c r="D13" s="83">
        <v>18783800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44" customFormat="1" ht="20.25" customHeight="1">
      <c r="A14" s="80" t="s">
        <v>87</v>
      </c>
      <c r="B14" s="81"/>
      <c r="C14" s="82">
        <f>SUM(C16:C22)</f>
        <v>258969424</v>
      </c>
      <c r="D14" s="82">
        <f>SUM(D16:D22)</f>
        <v>258141160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44" customFormat="1" ht="15">
      <c r="A15" s="81" t="s">
        <v>81</v>
      </c>
      <c r="B15" s="81"/>
      <c r="C15" s="82"/>
      <c r="D15" s="8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44" customFormat="1" ht="15">
      <c r="A16" s="81" t="s">
        <v>88</v>
      </c>
      <c r="B16" s="81"/>
      <c r="C16" s="82">
        <v>39288481</v>
      </c>
      <c r="D16" s="83">
        <v>55520587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44" customFormat="1" ht="15">
      <c r="A17" s="81" t="s">
        <v>89</v>
      </c>
      <c r="B17" s="81"/>
      <c r="C17" s="82">
        <v>124691018</v>
      </c>
      <c r="D17" s="83">
        <v>112775811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44" customFormat="1" ht="15">
      <c r="A18" s="81" t="s">
        <v>90</v>
      </c>
      <c r="B18" s="81"/>
      <c r="C18" s="82">
        <v>20681459</v>
      </c>
      <c r="D18" s="83">
        <v>21511466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44" customFormat="1" ht="15">
      <c r="A19" s="81" t="s">
        <v>91</v>
      </c>
      <c r="B19" s="81"/>
      <c r="C19" s="82"/>
      <c r="D19" s="8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44" customFormat="1" ht="15">
      <c r="A20" s="81" t="s">
        <v>92</v>
      </c>
      <c r="B20" s="81"/>
      <c r="C20" s="82">
        <v>7103041</v>
      </c>
      <c r="D20" s="83">
        <v>3370881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44" customFormat="1" ht="15">
      <c r="A21" s="81" t="s">
        <v>93</v>
      </c>
      <c r="B21" s="81"/>
      <c r="C21" s="82">
        <v>41982791</v>
      </c>
      <c r="D21" s="83">
        <v>47916031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44" customFormat="1" ht="15">
      <c r="A22" s="81" t="s">
        <v>94</v>
      </c>
      <c r="B22" s="81"/>
      <c r="C22" s="82">
        <v>25222634</v>
      </c>
      <c r="D22" s="83">
        <v>17046384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44" customFormat="1" ht="21" customHeight="1">
      <c r="A23" s="80" t="s">
        <v>95</v>
      </c>
      <c r="B23" s="81"/>
      <c r="C23" s="82">
        <f>C7-C14</f>
        <v>128327377</v>
      </c>
      <c r="D23" s="82">
        <f>D7-D14</f>
        <v>38903979</v>
      </c>
      <c r="E23" s="84"/>
      <c r="F23" s="8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44" customFormat="1" ht="18" customHeight="1">
      <c r="A24" s="80" t="s">
        <v>96</v>
      </c>
      <c r="B24" s="81"/>
      <c r="C24" s="82"/>
      <c r="D24" s="8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44" customFormat="1" ht="15">
      <c r="A25" s="81" t="s">
        <v>80</v>
      </c>
      <c r="B25" s="81"/>
      <c r="C25" s="82">
        <v>0</v>
      </c>
      <c r="D25" s="83"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44" customFormat="1" ht="15">
      <c r="A26" s="81" t="s">
        <v>81</v>
      </c>
      <c r="B26" s="81"/>
      <c r="C26" s="82"/>
      <c r="D26" s="8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44" customFormat="1" ht="15">
      <c r="A27" s="81" t="s">
        <v>97</v>
      </c>
      <c r="B27" s="81"/>
      <c r="C27" s="85"/>
      <c r="D27" s="8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44" customFormat="1" ht="15">
      <c r="A28" s="81" t="s">
        <v>98</v>
      </c>
      <c r="B28" s="81"/>
      <c r="C28" s="85"/>
      <c r="D28" s="8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44" customFormat="1" ht="15">
      <c r="A29" s="81" t="s">
        <v>86</v>
      </c>
      <c r="B29" s="81"/>
      <c r="C29" s="85"/>
      <c r="D29" s="8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44" customFormat="1" ht="15">
      <c r="A30" s="81" t="s">
        <v>87</v>
      </c>
      <c r="B30" s="81"/>
      <c r="C30" s="82">
        <f>SUM(C32:C35)</f>
        <v>32550224</v>
      </c>
      <c r="D30" s="82">
        <f>SUM(D32:D35)</f>
        <v>29692783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44" customFormat="1" ht="15">
      <c r="A31" s="81" t="s">
        <v>81</v>
      </c>
      <c r="B31" s="81"/>
      <c r="C31" s="82"/>
      <c r="D31" s="8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44" customFormat="1" ht="15">
      <c r="A32" s="81" t="s">
        <v>99</v>
      </c>
      <c r="B32" s="81"/>
      <c r="C32" s="82">
        <v>32545112</v>
      </c>
      <c r="D32" s="83">
        <v>29684581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44" customFormat="1" ht="15">
      <c r="A33" s="81" t="s">
        <v>100</v>
      </c>
      <c r="B33" s="81"/>
      <c r="C33" s="82">
        <v>5112</v>
      </c>
      <c r="D33" s="83">
        <v>8202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4" ht="15">
      <c r="A34" s="81" t="s">
        <v>101</v>
      </c>
      <c r="B34" s="81"/>
      <c r="C34" s="82"/>
      <c r="D34" s="83"/>
    </row>
    <row r="35" spans="1:4" ht="15">
      <c r="A35" s="81" t="s">
        <v>94</v>
      </c>
      <c r="B35" s="81"/>
      <c r="C35" s="82"/>
      <c r="D35" s="83"/>
    </row>
    <row r="36" spans="1:4" ht="19.5" customHeight="1">
      <c r="A36" s="80" t="s">
        <v>102</v>
      </c>
      <c r="B36" s="81"/>
      <c r="C36" s="82">
        <f>C25-C30</f>
        <v>-32550224</v>
      </c>
      <c r="D36" s="82">
        <f>D25-D30</f>
        <v>-29692783</v>
      </c>
    </row>
    <row r="37" spans="1:256" ht="19.5" customHeight="1">
      <c r="A37" s="80" t="s">
        <v>103</v>
      </c>
      <c r="B37" s="80"/>
      <c r="C37" s="82"/>
      <c r="D37" s="8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4" ht="15">
      <c r="A38" s="81" t="s">
        <v>80</v>
      </c>
      <c r="B38" s="81"/>
      <c r="C38" s="82">
        <f>SUM(C40:C42)</f>
        <v>23786</v>
      </c>
      <c r="D38" s="82">
        <f>SUM(D40:D42)</f>
        <v>7464</v>
      </c>
    </row>
    <row r="39" spans="1:4" ht="15">
      <c r="A39" s="81" t="s">
        <v>81</v>
      </c>
      <c r="B39" s="81"/>
      <c r="C39" s="82"/>
      <c r="D39" s="83"/>
    </row>
    <row r="40" spans="1:4" ht="15">
      <c r="A40" s="81" t="s">
        <v>104</v>
      </c>
      <c r="B40" s="81"/>
      <c r="C40" s="82"/>
      <c r="D40" s="83"/>
    </row>
    <row r="41" spans="1:4" ht="15">
      <c r="A41" s="81" t="s">
        <v>105</v>
      </c>
      <c r="B41" s="81"/>
      <c r="C41" s="87"/>
      <c r="D41" s="88"/>
    </row>
    <row r="42" spans="1:4" ht="15">
      <c r="A42" s="81" t="s">
        <v>86</v>
      </c>
      <c r="B42" s="81"/>
      <c r="C42" s="87">
        <v>23786</v>
      </c>
      <c r="D42" s="88">
        <v>7464</v>
      </c>
    </row>
    <row r="43" spans="1:256" ht="15">
      <c r="A43" s="80" t="s">
        <v>87</v>
      </c>
      <c r="B43" s="80"/>
      <c r="C43" s="87">
        <f>SUM(C45:C47)</f>
        <v>138143</v>
      </c>
      <c r="D43" s="87">
        <f>SUM(D45:D47)</f>
        <v>29932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4" ht="15">
      <c r="A44" s="81" t="s">
        <v>81</v>
      </c>
      <c r="B44" s="81"/>
      <c r="C44" s="87"/>
      <c r="D44" s="88"/>
    </row>
    <row r="45" spans="1:4" ht="15">
      <c r="A45" s="81" t="s">
        <v>106</v>
      </c>
      <c r="B45" s="81"/>
      <c r="C45" s="87"/>
      <c r="D45" s="88"/>
    </row>
    <row r="46" spans="1:5" ht="15">
      <c r="A46" s="81" t="s">
        <v>107</v>
      </c>
      <c r="B46" s="81"/>
      <c r="C46" s="87">
        <v>138143</v>
      </c>
      <c r="D46" s="87">
        <v>29932</v>
      </c>
      <c r="E46" s="84"/>
    </row>
    <row r="47" spans="1:4" ht="15">
      <c r="A47" s="81" t="s">
        <v>108</v>
      </c>
      <c r="B47" s="81"/>
      <c r="C47" s="87"/>
      <c r="D47" s="88"/>
    </row>
    <row r="48" spans="1:6" ht="15">
      <c r="A48" s="80" t="s">
        <v>109</v>
      </c>
      <c r="B48" s="81"/>
      <c r="C48" s="87">
        <f>C38-C43</f>
        <v>-114357</v>
      </c>
      <c r="D48" s="87">
        <f>D38-D43</f>
        <v>-22468</v>
      </c>
      <c r="E48" s="84"/>
      <c r="F48" s="84"/>
    </row>
    <row r="49" spans="1:4" ht="18" customHeight="1">
      <c r="A49" s="80" t="s">
        <v>110</v>
      </c>
      <c r="B49" s="81"/>
      <c r="C49" s="87">
        <f>C23+C36+C48</f>
        <v>95662796</v>
      </c>
      <c r="D49" s="87">
        <f>D23+D36+D48</f>
        <v>9188728</v>
      </c>
    </row>
    <row r="50" spans="1:4" ht="15">
      <c r="A50" s="80" t="s">
        <v>111</v>
      </c>
      <c r="B50" s="81"/>
      <c r="C50" s="87">
        <v>4485192</v>
      </c>
      <c r="D50" s="88">
        <v>6475947</v>
      </c>
    </row>
    <row r="51" spans="1:256" s="44" customFormat="1" ht="15">
      <c r="A51" s="80" t="s">
        <v>112</v>
      </c>
      <c r="B51" s="81"/>
      <c r="C51" s="87">
        <f>C49+C50</f>
        <v>100147988</v>
      </c>
      <c r="D51" s="87">
        <f>D49+D50</f>
        <v>15664675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44" customFormat="1" ht="15">
      <c r="A52" s="22"/>
      <c r="B52" s="22"/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44" customFormat="1" ht="15">
      <c r="A53" s="22"/>
      <c r="B53" s="22"/>
      <c r="C53" s="23"/>
      <c r="D53" s="8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44" customFormat="1" ht="15">
      <c r="A54" s="22"/>
      <c r="B54" s="22"/>
      <c r="C54" s="23"/>
      <c r="D54" s="8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44" customFormat="1" ht="15">
      <c r="A55" s="22"/>
      <c r="B55" s="22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</sheetData>
  <sheetProtection/>
  <mergeCells count="5">
    <mergeCell ref="A2:D2"/>
    <mergeCell ref="C1:D1"/>
    <mergeCell ref="A6:D6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C17" sqref="C17:D17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57" t="s">
        <v>36</v>
      </c>
      <c r="B2" s="57"/>
      <c r="C2" s="57"/>
      <c r="D2" s="57"/>
    </row>
    <row r="5" spans="1:4" ht="15">
      <c r="A5" s="36"/>
      <c r="B5" s="35" t="s">
        <v>69</v>
      </c>
      <c r="C5" s="35" t="s">
        <v>49</v>
      </c>
      <c r="D5" s="34" t="s">
        <v>48</v>
      </c>
    </row>
    <row r="6" spans="1:4" ht="15">
      <c r="A6" s="33" t="s">
        <v>0</v>
      </c>
      <c r="B6" s="32" t="s">
        <v>47</v>
      </c>
      <c r="C6" s="32" t="s">
        <v>46</v>
      </c>
      <c r="D6" s="26"/>
    </row>
    <row r="7" spans="1:4" ht="15">
      <c r="A7" s="23" t="s">
        <v>67</v>
      </c>
      <c r="B7" s="31">
        <v>107958384</v>
      </c>
      <c r="C7" s="27">
        <v>128999283</v>
      </c>
      <c r="D7" s="30">
        <v>236957667</v>
      </c>
    </row>
    <row r="8" spans="1:4" ht="15">
      <c r="A8" s="22" t="s">
        <v>45</v>
      </c>
      <c r="B8" s="29">
        <v>0</v>
      </c>
      <c r="C8" s="28">
        <v>41030734</v>
      </c>
      <c r="D8" s="28">
        <f>SUM(B8:C8)</f>
        <v>41030734</v>
      </c>
    </row>
    <row r="9" spans="1:4" ht="15">
      <c r="A9" s="22" t="s">
        <v>43</v>
      </c>
      <c r="B9" s="29">
        <v>0</v>
      </c>
      <c r="C9" s="28">
        <v>41030734</v>
      </c>
      <c r="D9" s="28">
        <f>SUM(B9:C9)</f>
        <v>41030734</v>
      </c>
    </row>
    <row r="10" spans="1:4" ht="15">
      <c r="A10" s="22" t="s">
        <v>37</v>
      </c>
      <c r="B10" s="29"/>
      <c r="C10" s="29">
        <v>0</v>
      </c>
      <c r="D10" s="29">
        <v>0</v>
      </c>
    </row>
    <row r="11" spans="1:6" ht="15">
      <c r="A11" s="23" t="s">
        <v>113</v>
      </c>
      <c r="B11" s="27">
        <v>107958384</v>
      </c>
      <c r="C11" s="27">
        <f>C7+C8</f>
        <v>170030017</v>
      </c>
      <c r="D11" s="27">
        <f>D7+D8</f>
        <v>277988401</v>
      </c>
      <c r="F11" s="38"/>
    </row>
    <row r="12" spans="1:4" ht="33" customHeight="1">
      <c r="A12" s="23" t="s">
        <v>68</v>
      </c>
      <c r="B12" s="27">
        <v>107958384</v>
      </c>
      <c r="C12" s="27">
        <v>190637142</v>
      </c>
      <c r="D12" s="27">
        <v>298595526</v>
      </c>
    </row>
    <row r="13" spans="1:4" ht="15">
      <c r="A13" s="22" t="s">
        <v>44</v>
      </c>
      <c r="B13" s="29">
        <v>0</v>
      </c>
      <c r="C13" s="28">
        <v>81184999</v>
      </c>
      <c r="D13" s="28">
        <f>SUM(C13)</f>
        <v>81184999</v>
      </c>
    </row>
    <row r="14" spans="1:4" ht="15">
      <c r="A14" s="22" t="s">
        <v>70</v>
      </c>
      <c r="B14" s="29">
        <v>0</v>
      </c>
      <c r="C14" s="28">
        <v>-1825514</v>
      </c>
      <c r="D14" s="28">
        <f>SUM(C14)</f>
        <v>-1825514</v>
      </c>
    </row>
    <row r="15" spans="1:4" ht="15">
      <c r="A15" s="22" t="s">
        <v>43</v>
      </c>
      <c r="B15" s="29">
        <v>0</v>
      </c>
      <c r="C15" s="28">
        <f>SUM(C13:C14)</f>
        <v>79359485</v>
      </c>
      <c r="D15" s="28">
        <f>SUM(C15)</f>
        <v>79359485</v>
      </c>
    </row>
    <row r="16" spans="1:4" ht="15">
      <c r="A16" s="22" t="s">
        <v>37</v>
      </c>
      <c r="B16" s="29"/>
      <c r="C16" s="28">
        <v>-50109713</v>
      </c>
      <c r="D16" s="28">
        <f>SUM(C16)</f>
        <v>-50109713</v>
      </c>
    </row>
    <row r="17" spans="1:6" ht="15">
      <c r="A17" s="26" t="s">
        <v>114</v>
      </c>
      <c r="B17" s="25">
        <v>107958384</v>
      </c>
      <c r="C17" s="24">
        <f>C12+C15+C16</f>
        <v>219886914</v>
      </c>
      <c r="D17" s="24">
        <f>D12+D15+D16</f>
        <v>327845298</v>
      </c>
      <c r="F17" s="38"/>
    </row>
    <row r="19" ht="15">
      <c r="D19" s="38"/>
    </row>
    <row r="20" ht="15">
      <c r="D20" s="38"/>
    </row>
    <row r="21" ht="15">
      <c r="B21" s="38"/>
    </row>
    <row r="22" ht="15">
      <c r="B22" s="3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2016-11-16T06:21:07Z</dcterms:modified>
  <cp:category/>
  <cp:version/>
  <cp:contentType/>
  <cp:contentStatus/>
</cp:coreProperties>
</file>