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Ф1" sheetId="1" r:id="rId1"/>
    <sheet name="ф2" sheetId="2" r:id="rId2"/>
    <sheet name="Ф-3" sheetId="3" r:id="rId3"/>
    <sheet name="Ф-4" sheetId="4" r:id="rId4"/>
  </sheets>
  <definedNames/>
  <calcPr fullCalcOnLoad="1"/>
</workbook>
</file>

<file path=xl/sharedStrings.xml><?xml version="1.0" encoding="utf-8"?>
<sst xmlns="http://schemas.openxmlformats.org/spreadsheetml/2006/main" count="145" uniqueCount="119">
  <si>
    <t>В тысячах тенге</t>
  </si>
  <si>
    <t>Прим.</t>
  </si>
  <si>
    <t>Активы</t>
  </si>
  <si>
    <t>Долгосрочные активы</t>
  </si>
  <si>
    <t>Основные средства</t>
  </si>
  <si>
    <t>Нематериальные активы</t>
  </si>
  <si>
    <t>Прочие долгосрочные активы</t>
  </si>
  <si>
    <t>Товарно-материальные запасы</t>
  </si>
  <si>
    <t>Торговая и прочая дебиторская задолженность</t>
  </si>
  <si>
    <t>Авансы выданные</t>
  </si>
  <si>
    <t>Предоплата по подоходному налогу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</si>
  <si>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</si>
  <si>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</si>
  <si>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</si>
  <si>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</si>
  <si>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</si>
  <si>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Нераспределенная прибыль</t>
  </si>
  <si>
    <t>Долгосрочные обязательства</t>
  </si>
  <si>
    <t>Долговая составляющая привилегированных акций</t>
  </si>
  <si>
    <t>Резервы</t>
  </si>
  <si>
    <t>Торговая и прочая кредиторская задолженность</t>
  </si>
  <si>
    <t>Прочие налоги к уплате</t>
  </si>
  <si>
    <t>Задолженность перед работниками</t>
  </si>
  <si>
    <t>Дивиденды к уплате</t>
  </si>
  <si>
    <t>Прочие текущие обязательства</t>
  </si>
  <si>
    <t>Валовая прибыль</t>
  </si>
  <si>
    <t>Прочие расходы</t>
  </si>
  <si>
    <t>Прочие доходы</t>
  </si>
  <si>
    <t>Расходы по подоходному налогу</t>
  </si>
  <si>
    <t>Промежуточный консолидированный отчет о финансовом положении</t>
  </si>
  <si>
    <t>НДС к возмещению и предоплата по прочим налогам и платежам в бюджет</t>
  </si>
  <si>
    <t>Себестоимость реализованной продукции и оказанных услуг</t>
  </si>
  <si>
    <t>Расходы по реализации</t>
  </si>
  <si>
    <t xml:space="preserve">Общие и административные расходы </t>
  </si>
  <si>
    <t>Промежуточный консолидированный отчет о совокупном доходе</t>
  </si>
  <si>
    <t>Промежуточный консолидированный отчет об изменениях в капитале</t>
  </si>
  <si>
    <t>Дивиденды</t>
  </si>
  <si>
    <t xml:space="preserve">Выручка от реализованной продукции и оказанных услуг </t>
  </si>
  <si>
    <t>Финансовый доход</t>
  </si>
  <si>
    <t>Положительная/(отрицательная)  курсовая разница, нетто</t>
  </si>
  <si>
    <t>Итого совокупного дохода за период</t>
  </si>
  <si>
    <t>прибыль</t>
  </si>
  <si>
    <t>капитал</t>
  </si>
  <si>
    <t>Итого капитала</t>
  </si>
  <si>
    <t>Нераспределенная</t>
  </si>
  <si>
    <t>Акционерный</t>
  </si>
  <si>
    <t>Краткосрочные активы</t>
  </si>
  <si>
    <t>Итого активов</t>
  </si>
  <si>
    <t>Краткосрочные обязательства</t>
  </si>
  <si>
    <t>Итого капитала и обязательств</t>
  </si>
  <si>
    <t>Итого обязательств</t>
  </si>
  <si>
    <t>Доход от операционной деятельности</t>
  </si>
  <si>
    <t>Прибыль до учета подоходного налога</t>
  </si>
  <si>
    <t>Активы, классифицированные как предназначенные для продажи</t>
  </si>
  <si>
    <t>Актуарные (убытки) прибыли по плану с установленными выплатами</t>
  </si>
  <si>
    <t>Итого совокупный доход за отчетный год, за вычетом налогов</t>
  </si>
  <si>
    <t>Чистая прибыль за период</t>
  </si>
  <si>
    <t>Банковские займы</t>
  </si>
  <si>
    <t xml:space="preserve">За три месяца, закончившихся </t>
  </si>
  <si>
    <t>Финансовые затраты</t>
  </si>
  <si>
    <t>Обязательства по договорам с покупателями</t>
  </si>
  <si>
    <t>I. 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</si>
  <si>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</si>
  <si>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</si>
  <si>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</si>
  <si>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</si>
  <si>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</si>
  <si>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вознаграждение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</si>
  <si>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</si>
  <si>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</si>
  <si>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</si>
  <si>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</si>
  <si>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</si>
  <si>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</si>
  <si>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</si>
  <si>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</si>
  <si>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 xml:space="preserve">прочие выплаты </t>
  </si>
  <si>
    <t>3. Чистая сумма денежных средств от операционной деятельности (стр.010 -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</si>
  <si>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</si>
  <si>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</si>
  <si>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</si>
  <si>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</si>
  <si>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</si>
  <si>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предоставленных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</si>
  <si>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</si>
  <si>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</si>
  <si>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</si>
  <si>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</si>
  <si>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</si>
  <si>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</si>
  <si>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прочие выплаты</t>
  </si>
  <si>
    <t>3. Чистая сумма денежных средств от инвестиционной деятельности (стр.040 -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</si>
  <si>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</si>
  <si>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</si>
  <si>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</si>
  <si>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</si>
  <si>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</si>
  <si>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выплата дивидендов</t>
  </si>
  <si>
    <t xml:space="preserve">прочие </t>
  </si>
  <si>
    <t>3. Чистая сумма денежных средств от финансовой деятельности (стр.070 - стр. 080)</t>
  </si>
  <si>
    <t>Итого: Увеличение (+), уменьшение (-) денег (стр.030+ стр. 060 +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</si>
  <si>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</si>
  <si>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</si>
  <si>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31декабря 2020 года</t>
  </si>
  <si>
    <t xml:space="preserve">30 июня 2021 года </t>
  </si>
  <si>
    <t>Подоходный налог к уплате</t>
  </si>
  <si>
    <t xml:space="preserve">За шесть месяца, закончившихся </t>
  </si>
  <si>
    <t xml:space="preserve">30 июня 2020 года </t>
  </si>
  <si>
    <t xml:space="preserve">прочие поступления </t>
  </si>
  <si>
    <t xml:space="preserve"> 30.06.2021 г.</t>
  </si>
  <si>
    <t xml:space="preserve"> 30.06.2020 г.</t>
  </si>
  <si>
    <t>На 30 июня 2020 года(аудировано)</t>
  </si>
  <si>
    <t>На 1 января 2020 года (аудировано)</t>
  </si>
  <si>
    <t>На 1 января 2021 года (аудировано)</t>
  </si>
  <si>
    <t>Прибыль за период</t>
  </si>
  <si>
    <t>На 30 июня 2021 года (неаудировано)</t>
  </si>
  <si>
    <t>Прочий совокупный доход/убыток</t>
  </si>
  <si>
    <t>АО "МАНГИСТАУМУНАЙГАЗ"</t>
  </si>
  <si>
    <t>Промежуточный консолидированный отчет о движении денежных средств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</si>
</sst>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_р_._-;\-* #,##0.0_р_._-;_-* &quot;-&quot;?_р_._-;_-@_-"/>
    <numFmt numFmtId="176" formatCode="#,##0.0"/>
  </numFmts>
  <fonts count="5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35" fillId="0" borderId="0" xfId="0" applyFont="1" applyAlignment="1">
      <alignment/>
    </xf>
    <xf numFmtId="172" fontId="35" fillId="0" borderId="11" xfId="58" applyNumberFormat="1" applyFont="1" applyBorder="1" applyAlignment="1">
      <alignment/>
    </xf>
    <xf numFmtId="172" fontId="35" fillId="0" borderId="11" xfId="58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172" fontId="35" fillId="0" borderId="0" xfId="58" applyNumberFormat="1" applyFont="1" applyAlignment="1">
      <alignment/>
    </xf>
    <xf numFmtId="172" fontId="27" fillId="0" borderId="0" xfId="58" applyNumberFormat="1" applyFont="1" applyAlignment="1">
      <alignment/>
    </xf>
    <xf numFmtId="172" fontId="27" fillId="0" borderId="0" xfId="58" applyNumberFormat="1" applyFont="1" applyAlignment="1">
      <alignment horizontal="right"/>
    </xf>
    <xf numFmtId="172" fontId="35" fillId="0" borderId="0" xfId="58" applyNumberFormat="1" applyFont="1" applyAlignment="1">
      <alignment/>
    </xf>
    <xf numFmtId="172" fontId="35" fillId="0" borderId="0" xfId="58" applyNumberFormat="1" applyFont="1" applyAlignment="1">
      <alignment horizontal="center"/>
    </xf>
    <xf numFmtId="0" fontId="35" fillId="0" borderId="11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5" fillId="33" borderId="10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17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172" fontId="44" fillId="0" borderId="0" xfId="0" applyNumberFormat="1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4" fillId="0" borderId="0" xfId="0" applyFont="1" applyAlignment="1">
      <alignment vertical="center"/>
    </xf>
    <xf numFmtId="172" fontId="44" fillId="33" borderId="10" xfId="58" applyNumberFormat="1" applyFont="1" applyFill="1" applyBorder="1" applyAlignment="1">
      <alignment horizontal="left" vertical="top" wrapText="1" indent="4"/>
    </xf>
    <xf numFmtId="172" fontId="44" fillId="33" borderId="10" xfId="58" applyNumberFormat="1" applyFont="1" applyFill="1" applyBorder="1" applyAlignment="1">
      <alignment horizontal="left" vertical="top" wrapText="1" indent="7"/>
    </xf>
    <xf numFmtId="172" fontId="44" fillId="33" borderId="10" xfId="58" applyNumberFormat="1" applyFont="1" applyFill="1" applyBorder="1" applyAlignment="1">
      <alignment vertical="top" wrapText="1"/>
    </xf>
    <xf numFmtId="172" fontId="45" fillId="33" borderId="10" xfId="58" applyNumberFormat="1" applyFont="1" applyFill="1" applyBorder="1" applyAlignment="1">
      <alignment vertical="top" wrapText="1"/>
    </xf>
    <xf numFmtId="172" fontId="44" fillId="33" borderId="10" xfId="58" applyNumberFormat="1" applyFont="1" applyFill="1" applyBorder="1" applyAlignment="1">
      <alignment horizontal="left" vertical="top" wrapText="1" indent="5"/>
    </xf>
    <xf numFmtId="172" fontId="44" fillId="33" borderId="10" xfId="58" applyNumberFormat="1" applyFont="1" applyFill="1" applyBorder="1" applyAlignment="1">
      <alignment horizontal="left" vertical="top" wrapText="1" indent="6"/>
    </xf>
    <xf numFmtId="172" fontId="44" fillId="33" borderId="10" xfId="58" applyNumberFormat="1" applyFont="1" applyFill="1" applyBorder="1" applyAlignment="1">
      <alignment wrapText="1"/>
    </xf>
    <xf numFmtId="0" fontId="45" fillId="0" borderId="0" xfId="0" applyFont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172" fontId="44" fillId="33" borderId="12" xfId="58" applyNumberFormat="1" applyFont="1" applyFill="1" applyBorder="1" applyAlignment="1">
      <alignment horizontal="center" vertical="center" wrapText="1"/>
    </xf>
    <xf numFmtId="172" fontId="44" fillId="33" borderId="10" xfId="58" applyNumberFormat="1" applyFont="1" applyFill="1" applyBorder="1" applyAlignment="1">
      <alignment horizontal="center" vertical="center" wrapText="1"/>
    </xf>
    <xf numFmtId="172" fontId="35" fillId="33" borderId="10" xfId="58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172" fontId="47" fillId="0" borderId="10" xfId="58" applyNumberFormat="1" applyFont="1" applyBorder="1" applyAlignment="1">
      <alignment vertical="center"/>
    </xf>
    <xf numFmtId="172" fontId="48" fillId="0" borderId="10" xfId="58" applyNumberFormat="1" applyFont="1" applyBorder="1" applyAlignment="1">
      <alignment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Continuous" vertical="center"/>
    </xf>
    <xf numFmtId="0" fontId="2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3" fontId="2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/>
    </xf>
    <xf numFmtId="175" fontId="3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176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44" fillId="0" borderId="0" xfId="0" applyFont="1" applyAlignment="1">
      <alignment vertical="center"/>
    </xf>
    <xf numFmtId="171" fontId="47" fillId="0" borderId="0" xfId="58" applyFont="1" applyBorder="1" applyAlignment="1">
      <alignment vertical="center"/>
    </xf>
    <xf numFmtId="0" fontId="44" fillId="0" borderId="0" xfId="0" applyFont="1" applyAlignment="1">
      <alignment vertical="center"/>
    </xf>
    <xf numFmtId="172" fontId="27" fillId="33" borderId="10" xfId="58" applyNumberFormat="1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7">
      <selection activeCell="F12" sqref="F12"/>
    </sheetView>
  </sheetViews>
  <sheetFormatPr defaultColWidth="9.140625" defaultRowHeight="16.5" customHeight="1"/>
  <cols>
    <col min="1" max="1" width="43.57421875" style="1" customWidth="1"/>
    <col min="2" max="2" width="6.421875" style="3" customWidth="1"/>
    <col min="3" max="3" width="20.57421875" style="30" customWidth="1"/>
    <col min="4" max="4" width="20.8515625" style="1" customWidth="1"/>
    <col min="5" max="5" width="9.140625" style="1" customWidth="1"/>
    <col min="6" max="6" width="13.421875" style="1" bestFit="1" customWidth="1"/>
    <col min="7" max="7" width="12.140625" style="1" bestFit="1" customWidth="1"/>
    <col min="8" max="16384" width="9.140625" style="1" customWidth="1"/>
  </cols>
  <sheetData>
    <row r="1" spans="1:4" ht="16.5" customHeight="1">
      <c r="A1" s="46" t="s">
        <v>117</v>
      </c>
      <c r="C1" s="2"/>
      <c r="D1" s="2"/>
    </row>
    <row r="2" spans="1:4" ht="33.75" customHeight="1">
      <c r="A2" s="98" t="s">
        <v>29</v>
      </c>
      <c r="C2" s="2"/>
      <c r="D2" s="2"/>
    </row>
    <row r="3" spans="1:4" ht="16.5" customHeight="1">
      <c r="A3" s="4"/>
      <c r="B3" s="10"/>
      <c r="C3" s="4"/>
      <c r="D3" s="4"/>
    </row>
    <row r="4" spans="1:4" s="38" customFormat="1" ht="33.75" customHeight="1">
      <c r="A4" s="26" t="s">
        <v>0</v>
      </c>
      <c r="B4" s="36" t="s">
        <v>1</v>
      </c>
      <c r="C4" s="36" t="s">
        <v>104</v>
      </c>
      <c r="D4" s="36" t="s">
        <v>103</v>
      </c>
    </row>
    <row r="5" spans="1:4" s="31" customFormat="1" ht="16.5" customHeight="1">
      <c r="A5" s="6" t="s">
        <v>2</v>
      </c>
      <c r="B5" s="7"/>
      <c r="C5" s="5"/>
      <c r="D5" s="5"/>
    </row>
    <row r="6" spans="1:4" s="31" customFormat="1" ht="16.5" customHeight="1">
      <c r="A6" s="6" t="s">
        <v>3</v>
      </c>
      <c r="B6" s="7"/>
      <c r="C6" s="5"/>
      <c r="D6" s="5"/>
    </row>
    <row r="7" spans="1:7" s="31" customFormat="1" ht="17.25" customHeight="1">
      <c r="A7" s="5" t="s">
        <v>4</v>
      </c>
      <c r="B7" s="7">
        <v>3</v>
      </c>
      <c r="C7" s="39">
        <v>401420164</v>
      </c>
      <c r="D7" s="39">
        <v>416843851</v>
      </c>
      <c r="G7" s="28"/>
    </row>
    <row r="8" spans="1:7" s="31" customFormat="1" ht="16.5" customHeight="1">
      <c r="A8" s="5" t="s">
        <v>5</v>
      </c>
      <c r="B8" s="7"/>
      <c r="C8" s="40">
        <v>278524</v>
      </c>
      <c r="D8" s="40">
        <v>257443</v>
      </c>
      <c r="G8" s="28"/>
    </row>
    <row r="9" spans="1:7" s="31" customFormat="1" ht="16.5" customHeight="1">
      <c r="A9" s="5" t="s">
        <v>6</v>
      </c>
      <c r="B9" s="7">
        <v>4</v>
      </c>
      <c r="C9" s="41">
        <v>15124830</v>
      </c>
      <c r="D9" s="41">
        <v>5585025</v>
      </c>
      <c r="G9" s="28"/>
    </row>
    <row r="10" spans="1:7" s="9" customFormat="1" ht="16.5" customHeight="1">
      <c r="A10" s="6"/>
      <c r="B10" s="8"/>
      <c r="C10" s="42">
        <f>SUM(C7:C9)</f>
        <v>416823518</v>
      </c>
      <c r="D10" s="41">
        <f>SUM(D7:D9)</f>
        <v>422686319</v>
      </c>
      <c r="G10" s="28"/>
    </row>
    <row r="11" spans="1:7" s="31" customFormat="1" ht="16.5" customHeight="1">
      <c r="A11" s="6" t="s">
        <v>46</v>
      </c>
      <c r="B11" s="7"/>
      <c r="C11" s="41"/>
      <c r="D11" s="41"/>
      <c r="F11" s="9"/>
      <c r="G11" s="28"/>
    </row>
    <row r="12" spans="1:7" s="31" customFormat="1" ht="16.5" customHeight="1">
      <c r="A12" s="5" t="s">
        <v>7</v>
      </c>
      <c r="B12" s="7">
        <v>5</v>
      </c>
      <c r="C12" s="43">
        <v>14802623</v>
      </c>
      <c r="D12" s="43">
        <v>15638853</v>
      </c>
      <c r="G12" s="28"/>
    </row>
    <row r="13" spans="1:7" s="31" customFormat="1" ht="16.5" customHeight="1">
      <c r="A13" s="5" t="s">
        <v>8</v>
      </c>
      <c r="B13" s="7">
        <v>6</v>
      </c>
      <c r="C13" s="43">
        <v>40817972</v>
      </c>
      <c r="D13" s="43">
        <v>14536589</v>
      </c>
      <c r="G13" s="28"/>
    </row>
    <row r="14" spans="1:7" s="31" customFormat="1" ht="16.5" customHeight="1">
      <c r="A14" s="5" t="s">
        <v>9</v>
      </c>
      <c r="B14" s="7">
        <v>7</v>
      </c>
      <c r="C14" s="43">
        <v>14053724</v>
      </c>
      <c r="D14" s="43">
        <v>16138663</v>
      </c>
      <c r="G14" s="28"/>
    </row>
    <row r="15" spans="1:7" s="31" customFormat="1" ht="16.5" customHeight="1">
      <c r="A15" s="5" t="s">
        <v>10</v>
      </c>
      <c r="B15" s="7"/>
      <c r="C15" s="44"/>
      <c r="D15" s="44">
        <v>9508773</v>
      </c>
      <c r="G15" s="28"/>
    </row>
    <row r="16" spans="1:7" s="31" customFormat="1" ht="32.25" customHeight="1">
      <c r="A16" s="5" t="s">
        <v>30</v>
      </c>
      <c r="B16" s="7">
        <v>8</v>
      </c>
      <c r="C16" s="43">
        <v>20250894</v>
      </c>
      <c r="D16" s="43">
        <v>27162180</v>
      </c>
      <c r="G16" s="28"/>
    </row>
    <row r="17" spans="1:7" s="31" customFormat="1" ht="16.5" customHeight="1">
      <c r="A17" s="5" t="s">
        <v>11</v>
      </c>
      <c r="B17" s="7"/>
      <c r="C17" s="40">
        <v>397384</v>
      </c>
      <c r="D17" s="40">
        <v>148674</v>
      </c>
      <c r="G17" s="28"/>
    </row>
    <row r="18" spans="1:7" s="31" customFormat="1" ht="16.5" customHeight="1">
      <c r="A18" s="5" t="s">
        <v>12</v>
      </c>
      <c r="B18" s="7">
        <v>9</v>
      </c>
      <c r="C18" s="41">
        <v>42059551</v>
      </c>
      <c r="D18" s="41">
        <v>4636748</v>
      </c>
      <c r="G18" s="28"/>
    </row>
    <row r="19" spans="1:7" s="31" customFormat="1" ht="16.5" customHeight="1">
      <c r="A19" s="5"/>
      <c r="B19" s="7"/>
      <c r="C19" s="42">
        <f>SUM(C12:C18)</f>
        <v>132382148</v>
      </c>
      <c r="D19" s="41">
        <f>SUM(D12:D18)</f>
        <v>87770480</v>
      </c>
      <c r="G19" s="28"/>
    </row>
    <row r="20" spans="1:7" s="2" customFormat="1" ht="27" customHeight="1">
      <c r="A20" s="33" t="s">
        <v>53</v>
      </c>
      <c r="B20" s="34">
        <v>3</v>
      </c>
      <c r="C20" s="45">
        <v>315130</v>
      </c>
      <c r="D20" s="45">
        <v>315130</v>
      </c>
      <c r="G20" s="35"/>
    </row>
    <row r="21" spans="1:7" s="9" customFormat="1" ht="16.5" customHeight="1">
      <c r="A21" s="6" t="s">
        <v>47</v>
      </c>
      <c r="B21" s="8"/>
      <c r="C21" s="42">
        <f>C10+C19+C20</f>
        <v>549520796</v>
      </c>
      <c r="D21" s="41">
        <f>D10+D19+D20</f>
        <v>510771929</v>
      </c>
      <c r="F21" s="29"/>
      <c r="G21" s="28"/>
    </row>
    <row r="22" spans="1:7" s="31" customFormat="1" ht="16.5" customHeight="1">
      <c r="A22" s="6" t="s">
        <v>13</v>
      </c>
      <c r="B22" s="7"/>
      <c r="C22" s="41"/>
      <c r="D22" s="41"/>
      <c r="F22" s="9"/>
      <c r="G22" s="28"/>
    </row>
    <row r="23" spans="1:7" s="31" customFormat="1" ht="16.5" customHeight="1">
      <c r="A23" s="6" t="s">
        <v>14</v>
      </c>
      <c r="B23" s="7"/>
      <c r="C23" s="41"/>
      <c r="D23" s="41"/>
      <c r="F23" s="9"/>
      <c r="G23" s="28"/>
    </row>
    <row r="24" spans="1:7" s="31" customFormat="1" ht="16.5" customHeight="1">
      <c r="A24" s="5" t="s">
        <v>15</v>
      </c>
      <c r="B24" s="7">
        <v>10</v>
      </c>
      <c r="C24" s="39">
        <v>107958384</v>
      </c>
      <c r="D24" s="39">
        <v>107958384</v>
      </c>
      <c r="G24" s="28"/>
    </row>
    <row r="25" spans="1:7" s="31" customFormat="1" ht="16.5" customHeight="1">
      <c r="A25" s="5" t="s">
        <v>16</v>
      </c>
      <c r="B25" s="7"/>
      <c r="C25" s="41">
        <v>160178687</v>
      </c>
      <c r="D25" s="41">
        <v>131473842</v>
      </c>
      <c r="G25" s="28"/>
    </row>
    <row r="26" spans="1:7" s="9" customFormat="1" ht="16.5" customHeight="1">
      <c r="A26" s="6" t="s">
        <v>43</v>
      </c>
      <c r="B26" s="8"/>
      <c r="C26" s="42">
        <f>SUM(C24:C25)</f>
        <v>268137071</v>
      </c>
      <c r="D26" s="41">
        <f>SUM(D24:D25)</f>
        <v>239432226</v>
      </c>
      <c r="F26" s="31"/>
      <c r="G26" s="28"/>
    </row>
    <row r="27" spans="1:7" s="31" customFormat="1" ht="16.5" customHeight="1">
      <c r="A27" s="6" t="s">
        <v>17</v>
      </c>
      <c r="B27" s="7"/>
      <c r="C27" s="41"/>
      <c r="D27" s="41"/>
      <c r="G27" s="28"/>
    </row>
    <row r="28" spans="1:7" s="31" customFormat="1" ht="16.5" customHeight="1">
      <c r="A28" s="5" t="s">
        <v>19</v>
      </c>
      <c r="B28" s="7">
        <v>12</v>
      </c>
      <c r="C28" s="41">
        <v>128269252</v>
      </c>
      <c r="D28" s="41">
        <v>126104075</v>
      </c>
      <c r="G28" s="28"/>
    </row>
    <row r="29" spans="1:7" s="31" customFormat="1" ht="16.5" customHeight="1">
      <c r="A29" s="5" t="s">
        <v>57</v>
      </c>
      <c r="B29" s="7">
        <v>13</v>
      </c>
      <c r="C29" s="41"/>
      <c r="D29" s="41">
        <v>33656800</v>
      </c>
      <c r="G29" s="28"/>
    </row>
    <row r="30" spans="1:7" s="31" customFormat="1" ht="19.5" customHeight="1">
      <c r="A30" s="5" t="s">
        <v>18</v>
      </c>
      <c r="B30" s="7">
        <v>10</v>
      </c>
      <c r="C30" s="40">
        <v>987616</v>
      </c>
      <c r="D30" s="40">
        <v>987616</v>
      </c>
      <c r="G30" s="28"/>
    </row>
    <row r="31" spans="1:7" s="9" customFormat="1" ht="16.5" customHeight="1">
      <c r="A31" s="6"/>
      <c r="B31" s="8"/>
      <c r="C31" s="42">
        <f>SUM(C28:C30)</f>
        <v>129256868</v>
      </c>
      <c r="D31" s="41">
        <f>SUM(D28:D30)</f>
        <v>160748491</v>
      </c>
      <c r="G31" s="28"/>
    </row>
    <row r="32" spans="1:7" s="31" customFormat="1" ht="16.5" customHeight="1">
      <c r="A32" s="6" t="s">
        <v>48</v>
      </c>
      <c r="B32" s="7"/>
      <c r="C32" s="41"/>
      <c r="D32" s="41"/>
      <c r="F32" s="9"/>
      <c r="G32" s="28"/>
    </row>
    <row r="33" spans="1:7" s="31" customFormat="1" ht="16.5" customHeight="1">
      <c r="A33" s="5" t="s">
        <v>20</v>
      </c>
      <c r="B33" s="7">
        <v>14</v>
      </c>
      <c r="C33" s="43">
        <v>13319815</v>
      </c>
      <c r="D33" s="43">
        <v>26472975</v>
      </c>
      <c r="G33" s="28"/>
    </row>
    <row r="34" spans="1:7" s="31" customFormat="1" ht="16.5" customHeight="1">
      <c r="A34" s="5" t="s">
        <v>60</v>
      </c>
      <c r="B34" s="7"/>
      <c r="C34" s="44">
        <v>21803923</v>
      </c>
      <c r="D34" s="44">
        <v>27610389</v>
      </c>
      <c r="G34" s="28"/>
    </row>
    <row r="35" spans="1:7" s="32" customFormat="1" ht="16.5" customHeight="1">
      <c r="A35" s="5" t="s">
        <v>105</v>
      </c>
      <c r="B35" s="7"/>
      <c r="C35" s="44">
        <v>7830718</v>
      </c>
      <c r="D35" s="44"/>
      <c r="G35" s="28"/>
    </row>
    <row r="36" spans="1:7" s="31" customFormat="1" ht="16.5" customHeight="1">
      <c r="A36" s="5" t="s">
        <v>21</v>
      </c>
      <c r="B36" s="7">
        <v>15</v>
      </c>
      <c r="C36" s="44">
        <v>35559282</v>
      </c>
      <c r="D36" s="44">
        <v>716252</v>
      </c>
      <c r="G36" s="28"/>
    </row>
    <row r="37" spans="1:7" s="31" customFormat="1" ht="16.5" customHeight="1">
      <c r="A37" s="5" t="s">
        <v>22</v>
      </c>
      <c r="B37" s="7"/>
      <c r="C37" s="44">
        <v>3215722</v>
      </c>
      <c r="D37" s="44">
        <v>3730446</v>
      </c>
      <c r="G37" s="28"/>
    </row>
    <row r="38" spans="1:7" s="32" customFormat="1" ht="16.5" customHeight="1">
      <c r="A38" s="5" t="s">
        <v>57</v>
      </c>
      <c r="B38" s="7">
        <v>13</v>
      </c>
      <c r="C38" s="44">
        <v>34394701</v>
      </c>
      <c r="D38" s="44">
        <v>21306261</v>
      </c>
      <c r="G38" s="28"/>
    </row>
    <row r="39" spans="1:7" s="31" customFormat="1" ht="16.5" customHeight="1">
      <c r="A39" s="5" t="s">
        <v>19</v>
      </c>
      <c r="B39" s="7">
        <v>12</v>
      </c>
      <c r="C39" s="43">
        <v>29497878</v>
      </c>
      <c r="D39" s="43">
        <v>28286404</v>
      </c>
      <c r="G39" s="28"/>
    </row>
    <row r="40" spans="1:7" s="31" customFormat="1" ht="16.5" customHeight="1">
      <c r="A40" s="5" t="s">
        <v>23</v>
      </c>
      <c r="B40" s="7">
        <v>10</v>
      </c>
      <c r="C40" s="40">
        <v>1285272</v>
      </c>
      <c r="D40" s="40">
        <v>1327741</v>
      </c>
      <c r="G40" s="28"/>
    </row>
    <row r="41" spans="1:7" s="31" customFormat="1" ht="16.5" customHeight="1">
      <c r="A41" s="5" t="s">
        <v>24</v>
      </c>
      <c r="B41" s="7"/>
      <c r="C41" s="41">
        <v>5219546</v>
      </c>
      <c r="D41" s="41">
        <v>1140744</v>
      </c>
      <c r="F41" s="9"/>
      <c r="G41" s="28"/>
    </row>
    <row r="42" spans="1:7" s="9" customFormat="1" ht="16.5" customHeight="1">
      <c r="A42" s="6"/>
      <c r="B42" s="8"/>
      <c r="C42" s="42">
        <f>SUM(C33:C41)</f>
        <v>152126857</v>
      </c>
      <c r="D42" s="41">
        <f>SUM(D33:D41)</f>
        <v>110591212</v>
      </c>
      <c r="F42" s="31"/>
      <c r="G42" s="28"/>
    </row>
    <row r="43" spans="1:7" s="9" customFormat="1" ht="16.5" customHeight="1">
      <c r="A43" s="6" t="s">
        <v>50</v>
      </c>
      <c r="B43" s="8"/>
      <c r="C43" s="42">
        <f>C31+C42</f>
        <v>281383725</v>
      </c>
      <c r="D43" s="41">
        <f>D31+D42</f>
        <v>271339703</v>
      </c>
      <c r="F43" s="28"/>
      <c r="G43" s="28"/>
    </row>
    <row r="44" spans="1:7" s="9" customFormat="1" ht="16.5" customHeight="1">
      <c r="A44" s="6" t="s">
        <v>49</v>
      </c>
      <c r="B44" s="8"/>
      <c r="C44" s="42">
        <f>C26+C31+C42</f>
        <v>549520796</v>
      </c>
      <c r="D44" s="41">
        <f>D26+D31+D42</f>
        <v>510771929</v>
      </c>
      <c r="F44" s="31"/>
      <c r="G44" s="28"/>
    </row>
    <row r="45" s="31" customFormat="1" ht="16.5" customHeight="1">
      <c r="B45" s="3"/>
    </row>
    <row r="46" s="31" customFormat="1" ht="16.5" customHeight="1">
      <c r="B46" s="3"/>
    </row>
    <row r="47" s="31" customFormat="1" ht="16.5" customHeight="1">
      <c r="B47" s="3"/>
    </row>
    <row r="48" s="31" customFormat="1" ht="16.5" customHeight="1">
      <c r="B48" s="3"/>
    </row>
    <row r="49" spans="2:6" s="31" customFormat="1" ht="16.5" customHeight="1">
      <c r="B49" s="3"/>
      <c r="F49" s="9"/>
    </row>
    <row r="50" spans="2:6" s="31" customFormat="1" ht="16.5" customHeight="1">
      <c r="B50" s="3"/>
      <c r="F50" s="9"/>
    </row>
    <row r="51" spans="2:6" s="31" customFormat="1" ht="16.5" customHeight="1">
      <c r="B51" s="3"/>
      <c r="F51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I17" sqref="I17"/>
    </sheetView>
  </sheetViews>
  <sheetFormatPr defaultColWidth="9.140625" defaultRowHeight="14.25" customHeight="1"/>
  <cols>
    <col min="1" max="1" width="44.140625" style="77" customWidth="1"/>
    <col min="2" max="2" width="7.7109375" style="77" customWidth="1"/>
    <col min="3" max="6" width="17.57421875" style="77" customWidth="1"/>
    <col min="7" max="16384" width="9.140625" style="77" customWidth="1"/>
  </cols>
  <sheetData>
    <row r="1" s="79" customFormat="1" ht="14.25" customHeight="1">
      <c r="A1" s="46" t="s">
        <v>117</v>
      </c>
    </row>
    <row r="2" spans="1:4" ht="36" customHeight="1">
      <c r="A2" s="95" t="s">
        <v>34</v>
      </c>
      <c r="B2" s="95"/>
      <c r="C2" s="95"/>
      <c r="D2" s="95"/>
    </row>
    <row r="3" spans="1:4" ht="14.25" customHeight="1">
      <c r="A3" s="91"/>
      <c r="B3" s="91"/>
      <c r="C3" s="91"/>
      <c r="D3" s="91"/>
    </row>
    <row r="4" spans="1:4" ht="14.25" customHeight="1">
      <c r="A4" s="92"/>
      <c r="B4" s="92"/>
      <c r="C4" s="92"/>
      <c r="D4" s="92"/>
    </row>
    <row r="5" spans="1:6" s="46" customFormat="1" ht="14.25" customHeight="1">
      <c r="A5" s="83" t="s">
        <v>0</v>
      </c>
      <c r="B5" s="86" t="s">
        <v>1</v>
      </c>
      <c r="C5" s="86" t="s">
        <v>58</v>
      </c>
      <c r="D5" s="89"/>
      <c r="E5" s="86" t="s">
        <v>106</v>
      </c>
      <c r="F5" s="89"/>
    </row>
    <row r="6" spans="1:6" s="46" customFormat="1" ht="14.25" customHeight="1">
      <c r="A6" s="84"/>
      <c r="B6" s="87"/>
      <c r="C6" s="88"/>
      <c r="D6" s="90"/>
      <c r="E6" s="88"/>
      <c r="F6" s="90"/>
    </row>
    <row r="7" spans="1:6" s="46" customFormat="1" ht="29.25" customHeight="1">
      <c r="A7" s="85"/>
      <c r="B7" s="88"/>
      <c r="C7" s="37" t="s">
        <v>104</v>
      </c>
      <c r="D7" s="81" t="s">
        <v>107</v>
      </c>
      <c r="E7" s="37" t="s">
        <v>104</v>
      </c>
      <c r="F7" s="81" t="s">
        <v>107</v>
      </c>
    </row>
    <row r="8" spans="1:6" ht="30.75" customHeight="1">
      <c r="A8" s="47" t="s">
        <v>37</v>
      </c>
      <c r="B8" s="48">
        <v>16</v>
      </c>
      <c r="C8" s="49">
        <v>190408893</v>
      </c>
      <c r="D8" s="49">
        <v>97589176</v>
      </c>
      <c r="E8" s="49">
        <v>345825478</v>
      </c>
      <c r="F8" s="49">
        <v>245265918</v>
      </c>
    </row>
    <row r="9" spans="1:6" ht="24.75" customHeight="1">
      <c r="A9" s="47" t="s">
        <v>31</v>
      </c>
      <c r="B9" s="48">
        <v>17</v>
      </c>
      <c r="C9" s="50">
        <v>-74387105</v>
      </c>
      <c r="D9" s="50">
        <v>-61636217</v>
      </c>
      <c r="E9" s="50">
        <v>-135073361</v>
      </c>
      <c r="F9" s="50">
        <v>-127817801</v>
      </c>
    </row>
    <row r="10" spans="1:6" s="46" customFormat="1" ht="14.25" customHeight="1">
      <c r="A10" s="26" t="s">
        <v>25</v>
      </c>
      <c r="B10" s="36"/>
      <c r="C10" s="51">
        <f>SUM(C8:C9)</f>
        <v>116021788</v>
      </c>
      <c r="D10" s="80">
        <f>SUM(D8:D9)</f>
        <v>35952959</v>
      </c>
      <c r="E10" s="51">
        <f>SUM(E8:E9)</f>
        <v>210752117</v>
      </c>
      <c r="F10" s="80">
        <f>SUM(F8:F9)</f>
        <v>117448117</v>
      </c>
    </row>
    <row r="11" spans="1:6" ht="14.25" customHeight="1">
      <c r="A11" s="26"/>
      <c r="B11" s="48"/>
      <c r="C11" s="50"/>
      <c r="D11" s="50"/>
      <c r="E11" s="50"/>
      <c r="F11" s="50"/>
    </row>
    <row r="12" spans="1:6" ht="14.25" customHeight="1">
      <c r="A12" s="47" t="s">
        <v>33</v>
      </c>
      <c r="B12" s="48">
        <v>18</v>
      </c>
      <c r="C12" s="50">
        <v>-5452181</v>
      </c>
      <c r="D12" s="50">
        <v>-3340244</v>
      </c>
      <c r="E12" s="50">
        <v>-10464763</v>
      </c>
      <c r="F12" s="50">
        <v>-5652823</v>
      </c>
    </row>
    <row r="13" spans="1:6" ht="14.25" customHeight="1">
      <c r="A13" s="47" t="s">
        <v>32</v>
      </c>
      <c r="B13" s="48">
        <v>19</v>
      </c>
      <c r="C13" s="50">
        <v>-59262385</v>
      </c>
      <c r="D13" s="50">
        <v>-28889344</v>
      </c>
      <c r="E13" s="50">
        <v>-111904010</v>
      </c>
      <c r="F13" s="50">
        <v>-88360538</v>
      </c>
    </row>
    <row r="14" spans="1:6" ht="14.25" customHeight="1">
      <c r="A14" s="26" t="s">
        <v>51</v>
      </c>
      <c r="B14" s="48"/>
      <c r="C14" s="51">
        <f>SUM(C10:C13)</f>
        <v>51307222</v>
      </c>
      <c r="D14" s="80">
        <f>SUM(D10:D13)</f>
        <v>3723371</v>
      </c>
      <c r="E14" s="51">
        <f>SUM(E10:E13)</f>
        <v>88383344</v>
      </c>
      <c r="F14" s="80">
        <f>SUM(F10:F13)</f>
        <v>23434756</v>
      </c>
    </row>
    <row r="15" spans="1:6" ht="14.25" customHeight="1">
      <c r="A15" s="47" t="s">
        <v>38</v>
      </c>
      <c r="B15" s="48"/>
      <c r="C15" s="50">
        <v>31069</v>
      </c>
      <c r="D15" s="50">
        <v>36449</v>
      </c>
      <c r="E15" s="50">
        <v>42841</v>
      </c>
      <c r="F15" s="50">
        <v>59941</v>
      </c>
    </row>
    <row r="16" spans="1:6" ht="14.25" customHeight="1">
      <c r="A16" s="47" t="s">
        <v>59</v>
      </c>
      <c r="B16" s="48"/>
      <c r="C16" s="50">
        <v>-2318461</v>
      </c>
      <c r="D16" s="50">
        <v>-2325604</v>
      </c>
      <c r="E16" s="50">
        <v>-4730756</v>
      </c>
      <c r="F16" s="50">
        <v>-4688069</v>
      </c>
    </row>
    <row r="17" spans="1:6" ht="30" customHeight="1">
      <c r="A17" s="47" t="s">
        <v>39</v>
      </c>
      <c r="B17" s="48"/>
      <c r="C17" s="50">
        <v>74772</v>
      </c>
      <c r="D17" s="50">
        <v>707484</v>
      </c>
      <c r="E17" s="50">
        <v>515375</v>
      </c>
      <c r="F17" s="50">
        <v>3499481</v>
      </c>
    </row>
    <row r="18" spans="1:6" ht="14.25" customHeight="1">
      <c r="A18" s="47" t="s">
        <v>27</v>
      </c>
      <c r="B18" s="48"/>
      <c r="C18" s="50">
        <v>87871</v>
      </c>
      <c r="D18" s="50">
        <v>21123</v>
      </c>
      <c r="E18" s="50">
        <v>123499</v>
      </c>
      <c r="F18" s="50">
        <v>110257</v>
      </c>
    </row>
    <row r="19" spans="1:6" ht="14.25" customHeight="1">
      <c r="A19" s="47" t="s">
        <v>26</v>
      </c>
      <c r="B19" s="48"/>
      <c r="C19" s="50">
        <v>-7049</v>
      </c>
      <c r="D19" s="50">
        <v>-6160</v>
      </c>
      <c r="E19" s="50">
        <v>-25331</v>
      </c>
      <c r="F19" s="50">
        <v>-56029</v>
      </c>
    </row>
    <row r="20" spans="1:6" ht="14.25" customHeight="1">
      <c r="A20" s="26" t="s">
        <v>52</v>
      </c>
      <c r="B20" s="48"/>
      <c r="C20" s="51">
        <f>SUM(C14:C19)</f>
        <v>49175424</v>
      </c>
      <c r="D20" s="80">
        <f>SUM(D14:D19)</f>
        <v>2156663</v>
      </c>
      <c r="E20" s="51">
        <f>SUM(E14:E19)</f>
        <v>84308972</v>
      </c>
      <c r="F20" s="80">
        <f>SUM(F14:F19)</f>
        <v>22360337</v>
      </c>
    </row>
    <row r="21" spans="1:6" ht="14.25" customHeight="1">
      <c r="A21" s="47" t="s">
        <v>28</v>
      </c>
      <c r="B21" s="48">
        <v>20</v>
      </c>
      <c r="C21" s="50">
        <v>-16579691</v>
      </c>
      <c r="D21" s="50">
        <v>-2817147</v>
      </c>
      <c r="E21" s="50">
        <v>-25139491</v>
      </c>
      <c r="F21" s="50">
        <v>-8590413</v>
      </c>
    </row>
    <row r="22" spans="1:6" ht="26.25" customHeight="1">
      <c r="A22" s="26" t="s">
        <v>56</v>
      </c>
      <c r="B22" s="48"/>
      <c r="C22" s="51">
        <f>SUM(C20:C21)</f>
        <v>32595733</v>
      </c>
      <c r="D22" s="80">
        <f>SUM(D20:D21)</f>
        <v>-660484</v>
      </c>
      <c r="E22" s="51">
        <f>SUM(E20:E21)</f>
        <v>59169481</v>
      </c>
      <c r="F22" s="80">
        <f>SUM(F20:F21)</f>
        <v>13769924</v>
      </c>
    </row>
    <row r="23" spans="1:6" ht="26.25" customHeight="1">
      <c r="A23" s="47" t="s">
        <v>54</v>
      </c>
      <c r="B23" s="48"/>
      <c r="C23" s="50">
        <v>-64895</v>
      </c>
      <c r="D23" s="50">
        <v>-13291</v>
      </c>
      <c r="E23" s="50">
        <v>40244</v>
      </c>
      <c r="F23" s="50">
        <v>69371</v>
      </c>
    </row>
    <row r="24" spans="1:6" ht="26.25" customHeight="1">
      <c r="A24" s="26" t="s">
        <v>55</v>
      </c>
      <c r="B24" s="48"/>
      <c r="C24" s="51">
        <f>SUM(C22:C23)</f>
        <v>32530838</v>
      </c>
      <c r="D24" s="80">
        <f>SUM(D22:D23)</f>
        <v>-673775</v>
      </c>
      <c r="E24" s="51">
        <f>SUM(E22:E23)</f>
        <v>59209725</v>
      </c>
      <c r="F24" s="80">
        <f>SUM(F22:F23)</f>
        <v>13839295</v>
      </c>
    </row>
    <row r="25" spans="2:6" ht="14.25" customHeight="1">
      <c r="B25" s="52"/>
      <c r="C25" s="52"/>
      <c r="D25" s="52"/>
      <c r="E25" s="52"/>
      <c r="F25" s="52"/>
    </row>
  </sheetData>
  <sheetProtection/>
  <mergeCells count="7">
    <mergeCell ref="A5:A7"/>
    <mergeCell ref="B5:B7"/>
    <mergeCell ref="C5:D6"/>
    <mergeCell ref="E5:F6"/>
    <mergeCell ref="A2:D2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7">
      <selection activeCell="A2" sqref="A2:C2"/>
    </sheetView>
  </sheetViews>
  <sheetFormatPr defaultColWidth="9.140625" defaultRowHeight="15"/>
  <cols>
    <col min="1" max="1" width="53.00390625" style="75" customWidth="1"/>
    <col min="2" max="2" width="18.421875" style="75" customWidth="1"/>
    <col min="3" max="3" width="18.28125" style="53" bestFit="1" customWidth="1"/>
    <col min="4" max="4" width="15.421875" style="53" bestFit="1" customWidth="1"/>
    <col min="5" max="16384" width="9.140625" style="53" customWidth="1"/>
  </cols>
  <sheetData>
    <row r="1" ht="15">
      <c r="A1" s="46" t="s">
        <v>117</v>
      </c>
    </row>
    <row r="2" spans="1:3" ht="42.75" customHeight="1">
      <c r="A2" s="96" t="s">
        <v>118</v>
      </c>
      <c r="B2" s="96"/>
      <c r="C2" s="96"/>
    </row>
    <row r="3" spans="1:3" ht="12.75" customHeight="1">
      <c r="A3" s="94"/>
      <c r="B3" s="94"/>
      <c r="C3" s="94"/>
    </row>
    <row r="4" spans="1:3" ht="15">
      <c r="A4" s="63"/>
      <c r="B4" s="55" t="s">
        <v>109</v>
      </c>
      <c r="C4" s="82" t="s">
        <v>110</v>
      </c>
    </row>
    <row r="5" spans="1:3" ht="30" customHeight="1">
      <c r="A5" s="93" t="s">
        <v>61</v>
      </c>
      <c r="B5" s="93"/>
      <c r="C5" s="56"/>
    </row>
    <row r="6" spans="1:3" s="54" customFormat="1" ht="15">
      <c r="A6" s="66" t="s">
        <v>62</v>
      </c>
      <c r="B6" s="65">
        <f>SUM(B8:B12)</f>
        <v>333433707</v>
      </c>
      <c r="C6" s="67">
        <f>SUM(C8:C12)</f>
        <v>264955296</v>
      </c>
    </row>
    <row r="7" spans="1:4" ht="15">
      <c r="A7" s="66" t="s">
        <v>63</v>
      </c>
      <c r="B7" s="67"/>
      <c r="C7" s="67"/>
      <c r="D7" s="78"/>
    </row>
    <row r="8" spans="1:4" ht="20.25" customHeight="1">
      <c r="A8" s="66" t="s">
        <v>64</v>
      </c>
      <c r="B8" s="67">
        <v>227384927</v>
      </c>
      <c r="C8" s="67">
        <v>182097109</v>
      </c>
      <c r="D8" s="78"/>
    </row>
    <row r="9" spans="1:4" ht="15">
      <c r="A9" s="66" t="s">
        <v>65</v>
      </c>
      <c r="B9" s="67">
        <v>641771</v>
      </c>
      <c r="C9" s="67">
        <v>272848</v>
      </c>
      <c r="D9" s="78"/>
    </row>
    <row r="10" spans="1:4" ht="15">
      <c r="A10" s="66" t="s">
        <v>66</v>
      </c>
      <c r="B10" s="67">
        <v>97224147</v>
      </c>
      <c r="C10" s="67">
        <v>70559683</v>
      </c>
      <c r="D10" s="78"/>
    </row>
    <row r="11" spans="1:4" ht="15">
      <c r="A11" s="66" t="s">
        <v>67</v>
      </c>
      <c r="B11" s="67"/>
      <c r="C11" s="67">
        <v>0</v>
      </c>
      <c r="D11" s="78"/>
    </row>
    <row r="12" spans="1:4" ht="15">
      <c r="A12" s="66" t="s">
        <v>68</v>
      </c>
      <c r="B12" s="67">
        <v>8182862</v>
      </c>
      <c r="C12" s="67">
        <v>12025656</v>
      </c>
      <c r="D12" s="78"/>
    </row>
    <row r="13" spans="1:4" ht="15">
      <c r="A13" s="66" t="s">
        <v>69</v>
      </c>
      <c r="B13" s="65">
        <f>SUM(B15:B21)</f>
        <v>215740304</v>
      </c>
      <c r="C13" s="67">
        <f>SUM(C15:C21)</f>
        <v>214272453</v>
      </c>
      <c r="D13" s="78"/>
    </row>
    <row r="14" spans="1:4" ht="15">
      <c r="A14" s="66" t="s">
        <v>63</v>
      </c>
      <c r="B14" s="67"/>
      <c r="C14" s="67"/>
      <c r="D14" s="78"/>
    </row>
    <row r="15" spans="1:4" ht="15">
      <c r="A15" s="68" t="s">
        <v>70</v>
      </c>
      <c r="B15" s="67">
        <v>47221462</v>
      </c>
      <c r="C15" s="67">
        <v>42543179</v>
      </c>
      <c r="D15" s="78"/>
    </row>
    <row r="16" spans="1:4" ht="15">
      <c r="A16" s="68" t="s">
        <v>71</v>
      </c>
      <c r="B16" s="67">
        <v>89606588</v>
      </c>
      <c r="C16" s="67">
        <v>90150753</v>
      </c>
      <c r="D16" s="78"/>
    </row>
    <row r="17" spans="1:4" ht="15">
      <c r="A17" s="68" t="s">
        <v>72</v>
      </c>
      <c r="B17" s="67">
        <v>13969614</v>
      </c>
      <c r="C17" s="67">
        <v>14649326</v>
      </c>
      <c r="D17" s="78"/>
    </row>
    <row r="18" spans="1:4" ht="24.75" customHeight="1">
      <c r="A18" s="68" t="s">
        <v>73</v>
      </c>
      <c r="B18" s="67">
        <v>459343</v>
      </c>
      <c r="C18" s="67">
        <v>988059</v>
      </c>
      <c r="D18" s="78"/>
    </row>
    <row r="19" spans="1:4" ht="15">
      <c r="A19" s="68" t="s">
        <v>74</v>
      </c>
      <c r="B19" s="67">
        <v>7800000</v>
      </c>
      <c r="C19" s="67">
        <v>15300000</v>
      </c>
      <c r="D19" s="78"/>
    </row>
    <row r="20" spans="1:4" ht="15">
      <c r="A20" s="68" t="s">
        <v>75</v>
      </c>
      <c r="B20" s="67">
        <v>40113475</v>
      </c>
      <c r="C20" s="67">
        <v>39978009</v>
      </c>
      <c r="D20" s="78"/>
    </row>
    <row r="21" spans="1:4" ht="15">
      <c r="A21" s="68" t="s">
        <v>76</v>
      </c>
      <c r="B21" s="67">
        <v>16569822</v>
      </c>
      <c r="C21" s="67">
        <v>10663127</v>
      </c>
      <c r="D21" s="78"/>
    </row>
    <row r="22" spans="1:4" ht="15">
      <c r="A22" s="76" t="s">
        <v>77</v>
      </c>
      <c r="B22" s="65">
        <f>B6-B13</f>
        <v>117693403</v>
      </c>
      <c r="C22" s="67">
        <f>C6-C13</f>
        <v>50682843</v>
      </c>
      <c r="D22" s="78"/>
    </row>
    <row r="23" spans="1:4" ht="15">
      <c r="A23" s="93" t="s">
        <v>78</v>
      </c>
      <c r="B23" s="93"/>
      <c r="C23" s="57"/>
      <c r="D23" s="78"/>
    </row>
    <row r="24" spans="1:4" ht="15">
      <c r="A24" s="66" t="s">
        <v>62</v>
      </c>
      <c r="B24" s="65">
        <v>0</v>
      </c>
      <c r="C24" s="58"/>
      <c r="D24" s="78"/>
    </row>
    <row r="25" spans="1:4" ht="15">
      <c r="A25" s="66" t="s">
        <v>63</v>
      </c>
      <c r="B25" s="65"/>
      <c r="C25" s="57"/>
      <c r="D25" s="78"/>
    </row>
    <row r="26" spans="1:4" ht="15">
      <c r="A26" s="68" t="s">
        <v>79</v>
      </c>
      <c r="B26" s="67">
        <v>0</v>
      </c>
      <c r="C26" s="57"/>
      <c r="D26" s="78"/>
    </row>
    <row r="27" spans="1:4" ht="15">
      <c r="A27" s="68" t="s">
        <v>80</v>
      </c>
      <c r="B27" s="67">
        <v>0</v>
      </c>
      <c r="C27" s="57"/>
      <c r="D27" s="78"/>
    </row>
    <row r="28" spans="1:4" ht="15">
      <c r="A28" s="68" t="s">
        <v>81</v>
      </c>
      <c r="B28" s="67">
        <v>0</v>
      </c>
      <c r="C28" s="57"/>
      <c r="D28" s="78"/>
    </row>
    <row r="29" spans="1:4" ht="15">
      <c r="A29" s="68" t="s">
        <v>82</v>
      </c>
      <c r="B29" s="67">
        <v>0</v>
      </c>
      <c r="C29" s="57"/>
      <c r="D29" s="78"/>
    </row>
    <row r="30" spans="1:4" ht="15" customHeight="1">
      <c r="A30" s="68" t="s">
        <v>83</v>
      </c>
      <c r="B30" s="67">
        <v>0</v>
      </c>
      <c r="C30" s="57"/>
      <c r="D30" s="78"/>
    </row>
    <row r="31" spans="1:4" ht="15" customHeight="1">
      <c r="A31" s="68" t="s">
        <v>84</v>
      </c>
      <c r="B31" s="67">
        <v>0</v>
      </c>
      <c r="C31" s="57"/>
      <c r="D31" s="78"/>
    </row>
    <row r="32" spans="1:4" ht="15" customHeight="1">
      <c r="A32" s="68" t="s">
        <v>68</v>
      </c>
      <c r="B32" s="67">
        <v>0</v>
      </c>
      <c r="C32" s="57"/>
      <c r="D32" s="78"/>
    </row>
    <row r="33" spans="1:4" ht="26.25" customHeight="1">
      <c r="A33" s="66" t="s">
        <v>69</v>
      </c>
      <c r="B33" s="65">
        <f>SUM(B35:B41)</f>
        <v>28864072</v>
      </c>
      <c r="C33" s="67">
        <f>SUM(C35:C41)</f>
        <v>39594478</v>
      </c>
      <c r="D33" s="78"/>
    </row>
    <row r="34" spans="1:4" ht="26.25" customHeight="1">
      <c r="A34" s="66" t="s">
        <v>63</v>
      </c>
      <c r="B34" s="65"/>
      <c r="C34" s="57"/>
      <c r="D34" s="78"/>
    </row>
    <row r="35" spans="1:4" ht="15" customHeight="1">
      <c r="A35" s="68" t="s">
        <v>85</v>
      </c>
      <c r="B35" s="67">
        <v>28808530</v>
      </c>
      <c r="C35" s="67">
        <v>39590661</v>
      </c>
      <c r="D35" s="78"/>
    </row>
    <row r="36" spans="1:4" ht="15">
      <c r="A36" s="68" t="s">
        <v>86</v>
      </c>
      <c r="B36" s="67">
        <v>55542</v>
      </c>
      <c r="C36" s="67">
        <v>3817</v>
      </c>
      <c r="D36" s="78"/>
    </row>
    <row r="37" spans="1:4" ht="15">
      <c r="A37" s="68" t="s">
        <v>87</v>
      </c>
      <c r="B37" s="67">
        <v>0</v>
      </c>
      <c r="C37" s="57"/>
      <c r="D37" s="78"/>
    </row>
    <row r="38" spans="1:4" ht="15">
      <c r="A38" s="68" t="s">
        <v>88</v>
      </c>
      <c r="B38" s="67">
        <v>0</v>
      </c>
      <c r="C38" s="57"/>
      <c r="D38" s="78"/>
    </row>
    <row r="39" spans="1:4" ht="15">
      <c r="A39" s="68" t="s">
        <v>89</v>
      </c>
      <c r="B39" s="67">
        <v>0</v>
      </c>
      <c r="C39" s="57"/>
      <c r="D39" s="78"/>
    </row>
    <row r="40" spans="1:4" ht="15">
      <c r="A40" s="68" t="s">
        <v>84</v>
      </c>
      <c r="B40" s="67">
        <v>0</v>
      </c>
      <c r="C40" s="57"/>
      <c r="D40" s="78"/>
    </row>
    <row r="41" spans="1:4" ht="15">
      <c r="A41" s="68" t="s">
        <v>90</v>
      </c>
      <c r="B41" s="67">
        <v>0</v>
      </c>
      <c r="C41" s="57"/>
      <c r="D41" s="78"/>
    </row>
    <row r="42" spans="1:4" ht="15">
      <c r="A42" s="76" t="s">
        <v>91</v>
      </c>
      <c r="B42" s="65">
        <f>B24-B33</f>
        <v>-28864072</v>
      </c>
      <c r="C42" s="67">
        <f>C24-C33</f>
        <v>-39594478</v>
      </c>
      <c r="D42" s="78"/>
    </row>
    <row r="43" spans="1:4" ht="15">
      <c r="A43" s="93" t="s">
        <v>92</v>
      </c>
      <c r="B43" s="93"/>
      <c r="C43" s="57"/>
      <c r="D43" s="78"/>
    </row>
    <row r="44" spans="1:4" ht="15">
      <c r="A44" s="64" t="s">
        <v>62</v>
      </c>
      <c r="B44" s="65">
        <f>SUM(B46:B49)</f>
        <v>42858</v>
      </c>
      <c r="C44" s="67">
        <f>SUM(C46:C49)</f>
        <v>59941</v>
      </c>
      <c r="D44" s="78"/>
    </row>
    <row r="45" spans="1:4" ht="15">
      <c r="A45" s="66" t="s">
        <v>63</v>
      </c>
      <c r="B45" s="65"/>
      <c r="C45" s="57"/>
      <c r="D45" s="78"/>
    </row>
    <row r="46" spans="1:4" ht="15">
      <c r="A46" s="68" t="s">
        <v>93</v>
      </c>
      <c r="B46" s="65">
        <v>0</v>
      </c>
      <c r="C46" s="57"/>
      <c r="D46" s="78"/>
    </row>
    <row r="47" spans="1:4" ht="15">
      <c r="A47" s="68" t="s">
        <v>94</v>
      </c>
      <c r="B47" s="65">
        <v>0</v>
      </c>
      <c r="C47" s="57"/>
      <c r="D47" s="78"/>
    </row>
    <row r="48" spans="1:4" ht="18" customHeight="1">
      <c r="A48" s="68" t="s">
        <v>95</v>
      </c>
      <c r="B48" s="65">
        <v>0</v>
      </c>
      <c r="C48" s="57"/>
      <c r="D48" s="78"/>
    </row>
    <row r="49" spans="1:4" ht="15">
      <c r="A49" s="68" t="s">
        <v>108</v>
      </c>
      <c r="B49" s="67">
        <v>42858</v>
      </c>
      <c r="C49" s="67">
        <v>59941</v>
      </c>
      <c r="D49" s="78"/>
    </row>
    <row r="50" spans="1:4" ht="15">
      <c r="A50" s="64" t="s">
        <v>69</v>
      </c>
      <c r="B50" s="65">
        <f>SUM(B52:B54)</f>
        <v>51449386</v>
      </c>
      <c r="C50" s="67">
        <f>SUM(C52:C54)</f>
        <v>12340</v>
      </c>
      <c r="D50" s="78"/>
    </row>
    <row r="51" spans="1:4" ht="15">
      <c r="A51" s="66" t="s">
        <v>63</v>
      </c>
      <c r="B51" s="67">
        <v>0</v>
      </c>
      <c r="C51" s="57"/>
      <c r="D51" s="78"/>
    </row>
    <row r="52" spans="1:4" ht="15">
      <c r="A52" s="66" t="s">
        <v>96</v>
      </c>
      <c r="B52" s="67">
        <v>20956500</v>
      </c>
      <c r="C52" s="57"/>
      <c r="D52" s="78"/>
    </row>
    <row r="53" spans="1:4" ht="15">
      <c r="A53" s="66" t="s">
        <v>97</v>
      </c>
      <c r="B53" s="67">
        <v>30492877</v>
      </c>
      <c r="C53" s="67">
        <v>12286</v>
      </c>
      <c r="D53" s="78"/>
    </row>
    <row r="54" spans="1:4" ht="15">
      <c r="A54" s="66" t="s">
        <v>98</v>
      </c>
      <c r="B54" s="67">
        <v>9</v>
      </c>
      <c r="C54" s="57">
        <v>54</v>
      </c>
      <c r="D54" s="78"/>
    </row>
    <row r="55" spans="1:4" ht="15">
      <c r="A55" s="69" t="s">
        <v>99</v>
      </c>
      <c r="B55" s="65">
        <f>B44-B50</f>
        <v>-51406528</v>
      </c>
      <c r="C55" s="67">
        <f>C44-C50</f>
        <v>47601</v>
      </c>
      <c r="D55" s="78"/>
    </row>
    <row r="56" spans="1:4" ht="30.75">
      <c r="A56" s="70" t="s">
        <v>100</v>
      </c>
      <c r="B56" s="65">
        <f>B22+B42+B55</f>
        <v>37422803</v>
      </c>
      <c r="C56" s="67">
        <f>C22+C42+C55</f>
        <v>11135966</v>
      </c>
      <c r="D56" s="78"/>
    </row>
    <row r="57" spans="1:4" ht="15">
      <c r="A57" s="64" t="s">
        <v>101</v>
      </c>
      <c r="B57" s="67">
        <v>4636748</v>
      </c>
      <c r="C57" s="67">
        <v>15814339</v>
      </c>
      <c r="D57" s="78"/>
    </row>
    <row r="58" spans="1:4" ht="15">
      <c r="A58" s="64" t="s">
        <v>102</v>
      </c>
      <c r="B58" s="65">
        <f>B56+B57</f>
        <v>42059551</v>
      </c>
      <c r="C58" s="67">
        <f>C56+C57</f>
        <v>26950305</v>
      </c>
      <c r="D58" s="78"/>
    </row>
    <row r="59" spans="1:4" ht="15">
      <c r="A59" s="71"/>
      <c r="B59" s="72"/>
      <c r="D59" s="78"/>
    </row>
    <row r="60" spans="1:2" ht="15">
      <c r="A60" s="71"/>
      <c r="B60" s="73"/>
    </row>
    <row r="61" spans="1:2" ht="15">
      <c r="A61" s="71"/>
      <c r="B61" s="72"/>
    </row>
    <row r="62" spans="1:2" ht="15">
      <c r="A62" s="71"/>
      <c r="B62" s="72"/>
    </row>
    <row r="63" spans="1:2" ht="15">
      <c r="A63" s="71"/>
      <c r="B63" s="72"/>
    </row>
    <row r="64" spans="1:2" ht="15">
      <c r="A64" s="71"/>
      <c r="B64" s="72"/>
    </row>
    <row r="65" spans="1:2" ht="15">
      <c r="A65" s="71"/>
      <c r="B65" s="72"/>
    </row>
    <row r="66" spans="1:2" ht="15">
      <c r="A66" s="62"/>
      <c r="B66" s="72"/>
    </row>
    <row r="67" spans="1:2" ht="15">
      <c r="A67" s="71"/>
      <c r="B67" s="72"/>
    </row>
    <row r="68" spans="1:2" ht="15">
      <c r="A68" s="61"/>
      <c r="B68" s="74"/>
    </row>
    <row r="69" ht="15">
      <c r="A69" s="59"/>
    </row>
    <row r="70" ht="15">
      <c r="A70" s="60"/>
    </row>
    <row r="71" ht="15">
      <c r="A71" s="61"/>
    </row>
  </sheetData>
  <sheetProtection/>
  <mergeCells count="5">
    <mergeCell ref="A5:B5"/>
    <mergeCell ref="A23:B23"/>
    <mergeCell ref="A43:B43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38.8515625" style="0" customWidth="1"/>
    <col min="2" max="2" width="18.7109375" style="0" customWidth="1"/>
    <col min="3" max="3" width="22.140625" style="0" customWidth="1"/>
    <col min="4" max="4" width="20.57421875" style="0" customWidth="1"/>
    <col min="5" max="6" width="14.140625" style="0" bestFit="1" customWidth="1"/>
  </cols>
  <sheetData>
    <row r="1" ht="14.25">
      <c r="A1" s="46" t="s">
        <v>117</v>
      </c>
    </row>
    <row r="2" spans="1:4" ht="30" customHeight="1">
      <c r="A2" s="97" t="s">
        <v>35</v>
      </c>
      <c r="B2" s="97"/>
      <c r="C2" s="97"/>
      <c r="D2" s="97"/>
    </row>
    <row r="5" spans="1:4" ht="14.25">
      <c r="A5" s="25"/>
      <c r="B5" s="24" t="s">
        <v>45</v>
      </c>
      <c r="C5" s="24" t="s">
        <v>44</v>
      </c>
      <c r="D5" s="23" t="s">
        <v>43</v>
      </c>
    </row>
    <row r="6" spans="1:4" ht="14.25">
      <c r="A6" s="22" t="s">
        <v>0</v>
      </c>
      <c r="B6" s="21" t="s">
        <v>42</v>
      </c>
      <c r="C6" s="21" t="s">
        <v>41</v>
      </c>
      <c r="D6" s="15"/>
    </row>
    <row r="7" spans="1:4" ht="14.25">
      <c r="A7" s="12" t="s">
        <v>112</v>
      </c>
      <c r="B7" s="20">
        <v>107958384</v>
      </c>
      <c r="C7" s="16">
        <v>153567667</v>
      </c>
      <c r="D7" s="19">
        <f>SUM(B7:C7)</f>
        <v>261526051</v>
      </c>
    </row>
    <row r="8" spans="1:4" ht="14.25">
      <c r="A8" s="11" t="s">
        <v>114</v>
      </c>
      <c r="B8" s="18">
        <v>0</v>
      </c>
      <c r="C8" s="17">
        <v>13769924</v>
      </c>
      <c r="D8" s="17">
        <f>C8</f>
        <v>13769924</v>
      </c>
    </row>
    <row r="9" spans="1:4" ht="14.25">
      <c r="A9" s="11" t="s">
        <v>116</v>
      </c>
      <c r="B9" s="18"/>
      <c r="C9" s="17">
        <v>69371</v>
      </c>
      <c r="D9" s="17">
        <f>C9</f>
        <v>69371</v>
      </c>
    </row>
    <row r="10" spans="1:4" ht="14.25">
      <c r="A10" s="11" t="s">
        <v>40</v>
      </c>
      <c r="B10" s="18">
        <v>0</v>
      </c>
      <c r="C10" s="18">
        <f>SUM(C8:C9)</f>
        <v>13839295</v>
      </c>
      <c r="D10" s="17">
        <f>C10</f>
        <v>13839295</v>
      </c>
    </row>
    <row r="11" spans="1:6" ht="14.25">
      <c r="A11" s="12" t="s">
        <v>111</v>
      </c>
      <c r="B11" s="16">
        <v>107958384</v>
      </c>
      <c r="C11" s="16">
        <f>C7+C10</f>
        <v>167406962</v>
      </c>
      <c r="D11" s="16">
        <f>D7+D10</f>
        <v>275365346</v>
      </c>
      <c r="F11" s="27"/>
    </row>
    <row r="12" spans="1:5" ht="33" customHeight="1">
      <c r="A12" s="12" t="s">
        <v>113</v>
      </c>
      <c r="B12" s="16">
        <v>107958384</v>
      </c>
      <c r="C12" s="16">
        <v>131473842</v>
      </c>
      <c r="D12" s="16">
        <f>B12+C12</f>
        <v>239432226</v>
      </c>
      <c r="E12" s="27"/>
    </row>
    <row r="13" spans="1:5" ht="14.25">
      <c r="A13" s="11" t="s">
        <v>114</v>
      </c>
      <c r="B13" s="18">
        <v>0</v>
      </c>
      <c r="C13" s="17">
        <v>59169481</v>
      </c>
      <c r="D13" s="16">
        <f>C13</f>
        <v>59169481</v>
      </c>
      <c r="E13" s="27"/>
    </row>
    <row r="14" spans="1:5" ht="14.25">
      <c r="A14" s="11" t="s">
        <v>116</v>
      </c>
      <c r="B14" s="18"/>
      <c r="C14" s="17">
        <v>40244</v>
      </c>
      <c r="D14" s="16">
        <f>C14</f>
        <v>40244</v>
      </c>
      <c r="E14" s="27"/>
    </row>
    <row r="15" spans="1:5" ht="14.25">
      <c r="A15" s="11" t="s">
        <v>40</v>
      </c>
      <c r="B15" s="18">
        <v>0</v>
      </c>
      <c r="C15" s="17">
        <f>SUM(C13:C14)</f>
        <v>59209725</v>
      </c>
      <c r="D15" s="16">
        <f>SUM(D13:D14)</f>
        <v>59209725</v>
      </c>
      <c r="E15" s="27"/>
    </row>
    <row r="16" spans="1:5" ht="14.25">
      <c r="A16" s="11" t="s">
        <v>36</v>
      </c>
      <c r="B16" s="18"/>
      <c r="C16" s="17">
        <v>-30504880</v>
      </c>
      <c r="D16" s="16">
        <f>SUM(C16)</f>
        <v>-30504880</v>
      </c>
      <c r="E16" s="27"/>
    </row>
    <row r="17" spans="1:6" ht="14.25">
      <c r="A17" s="15" t="s">
        <v>115</v>
      </c>
      <c r="B17" s="14">
        <v>107958384</v>
      </c>
      <c r="C17" s="13">
        <f>C12+C15+C16</f>
        <v>160178687</v>
      </c>
      <c r="D17" s="13">
        <f>D12+D15+D16</f>
        <v>268137071</v>
      </c>
      <c r="E17" s="27"/>
      <c r="F17" s="27"/>
    </row>
    <row r="19" ht="14.25">
      <c r="D19" s="27"/>
    </row>
    <row r="20" ht="14.25">
      <c r="D20" s="27"/>
    </row>
    <row r="21" ht="14.25">
      <c r="B21" s="27"/>
    </row>
    <row r="22" ht="14.25">
      <c r="B22" s="27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2021-08-31T11:25:42Z</dcterms:modified>
  <cp:category/>
  <cp:version/>
  <cp:contentType/>
  <cp:contentStatus/>
</cp:coreProperties>
</file>