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3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<sst xmlns="http://schemas.openxmlformats.org/spreadsheetml/2006/main" count="131" uniqueCount="114">
  <si>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</si>
  <si>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</si>
  <si>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</si>
  <si>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</si>
  <si>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</si>
  <si>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</si>
  <si>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</si>
  <si>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</si>
  <si>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</si>
  <si>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</si>
  <si>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</si>
  <si>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</si>
  <si>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</si>
  <si>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</si>
  <si>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</si>
  <si>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</si>
  <si>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</si>
  <si>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</si>
  <si>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</si>
  <si>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</si>
  <si>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</si>
  <si>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</si>
  <si>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</si>
  <si>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</si>
  <si>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</si>
  <si>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</si>
  <si>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</si>
  <si>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</si>
  <si>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</si>
  <si>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</si>
  <si>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</si>
  <si>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</si>
  <si>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</si>
  <si>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</si>
  <si>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</si>
  <si>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</si>
  <si>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</si>
  <si>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</si>
  <si>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</si>
  <si>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</si>
  <si>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</si>
  <si>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</si>
  <si>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</si>
  <si>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</si>
  <si>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</si>
  <si>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</si>
  <si>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</si>
  <si>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</si>
  <si>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</si>
  <si>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</si>
  <si>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</si>
  <si>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</si>
  <si>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</si>
  <si>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</si>
  <si>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</si>
  <si>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</si>
  <si>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</si>
  <si>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</si>
  <si>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</si>
  <si>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</si>
  <si>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</si>
  <si>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 xml:space="preserve">30 июня 2019 года </t>
  </si>
  <si>
    <t xml:space="preserve">За шесть месяца, закончившихся </t>
  </si>
  <si>
    <t>ПРОМЕЖУТОЧНЫЙ КОНСОЛИДИРОВАННЫЙ ОТЧЕТ О ДВИЖЕНИИ ДЕНЕЖНЫХ СРЕДСТВ.</t>
  </si>
  <si>
    <t>Денежные потоки от операционной деятельности</t>
  </si>
  <si>
    <t>Прибыль до подоходного налога</t>
  </si>
  <si>
    <t>Корректировки на:</t>
  </si>
  <si>
    <t>Износ, истощение и амортизацию</t>
  </si>
  <si>
    <t>Финансовые доходы</t>
  </si>
  <si>
    <t>Изменение в резерве по сомнительной задолженности, авансам выданным, товарно-материальным запасам, НДС к возмещению и основным средствам</t>
  </si>
  <si>
    <t>Изменение в резерве по неиспользованным отпускам</t>
  </si>
  <si>
    <t>Нереализованную (положительную) / отрицательную курсовую разницу</t>
  </si>
  <si>
    <t>Прочие операционные расходы, нетто</t>
  </si>
  <si>
    <t>Денежные потоки от операционной деятельности до изменений в оборотном капитале</t>
  </si>
  <si>
    <t xml:space="preserve">Изменение в торговой и прочей дебиторской задолженности </t>
  </si>
  <si>
    <t xml:space="preserve">Изменение в прочих текущих и долгосрочных активах </t>
  </si>
  <si>
    <t>Изменение в авансах выданных</t>
  </si>
  <si>
    <t xml:space="preserve">Изменение в товарно-материальных запасах </t>
  </si>
  <si>
    <t xml:space="preserve">Изменение в НДС к возмещению и предоплате по прочим налогам и платежам в бюджет </t>
  </si>
  <si>
    <t xml:space="preserve">Изменение в торговой и прочей кредиторской задолженности </t>
  </si>
  <si>
    <t>Изменение в прочих налогах к уплате</t>
  </si>
  <si>
    <t xml:space="preserve">Изменения в задолженности перед работниками </t>
  </si>
  <si>
    <t xml:space="preserve">Вознаграждение полученное </t>
  </si>
  <si>
    <t>Погашение вознаграждения по банковскому займу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</si>
  <si>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</si>
  <si>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</si>
  <si>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</si>
  <si>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</si>
  <si>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Авансы выданные за долгосрочные активы</t>
  </si>
  <si>
    <t>Изменение в денежных средствах, ограниченных в использовании</t>
  </si>
  <si>
    <t>Резервы, использованные в течение периода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</si>
  <si>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</si>
  <si>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</si>
  <si>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>Поступление по займу</t>
  </si>
  <si>
    <t>Выплата дивидендов</t>
  </si>
  <si>
    <t>Чистое использование денежных средств в</t>
  </si>
  <si>
    <t xml:space="preserve">финансовой деятельности </t>
  </si>
  <si>
    <t>Чистое увеличение в денежных средствах и их эквивалентах</t>
  </si>
  <si>
    <t>Влияние изменений в обменных курсах</t>
  </si>
  <si>
    <t>Денежные средства и их эквиваленты, на начало периода</t>
  </si>
  <si>
    <t>Денежные средства и их эквиваленты, на конец периода</t>
  </si>
  <si>
    <t>За шесть месяцев, закончившихся    30 июня 2019 года</t>
  </si>
  <si>
    <t>Изменение в резервах по налогам и прочих резервах</t>
  </si>
  <si>
    <t xml:space="preserve">Изменение в обязательствах по договорам с покупателями и прочих текущих обязательствах </t>
  </si>
  <si>
    <t>Поступления от продажи активов, классифицированных как предназначенные для продажи</t>
  </si>
  <si>
    <t xml:space="preserve">30 июня 2020 года </t>
  </si>
  <si>
    <t>31декабря 2019 года</t>
  </si>
  <si>
    <t>За шесть месяцев, закончившихся    30 июня 2020 года</t>
  </si>
  <si>
    <t xml:space="preserve">На 1 января 2019 года </t>
  </si>
  <si>
    <t>На 30 июня 2019 года</t>
  </si>
  <si>
    <t>На 1 января 2020 года</t>
  </si>
  <si>
    <t xml:space="preserve">На 30 июня 2020 года </t>
  </si>
  <si>
    <t>Примечание</t>
  </si>
  <si>
    <t>Прочий совокупный убыток за период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</si>
</sst>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72" fontId="34" fillId="0" borderId="11" xfId="58" applyNumberFormat="1" applyFont="1" applyBorder="1" applyAlignment="1">
      <alignment/>
    </xf>
    <xf numFmtId="172" fontId="34" fillId="0" borderId="11" xfId="58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72" fontId="34" fillId="0" borderId="0" xfId="58" applyNumberFormat="1" applyFont="1" applyAlignment="1">
      <alignment/>
    </xf>
    <xf numFmtId="172" fontId="26" fillId="0" borderId="0" xfId="58" applyNumberFormat="1" applyFont="1" applyAlignment="1">
      <alignment/>
    </xf>
    <xf numFmtId="172" fontId="26" fillId="0" borderId="0" xfId="58" applyNumberFormat="1" applyFont="1" applyAlignment="1">
      <alignment horizontal="right"/>
    </xf>
    <xf numFmtId="172" fontId="34" fillId="0" borderId="0" xfId="58" applyNumberFormat="1" applyFont="1" applyAlignment="1">
      <alignment/>
    </xf>
    <xf numFmtId="172" fontId="34" fillId="0" borderId="0" xfId="58" applyNumberFormat="1" applyFont="1" applyAlignment="1">
      <alignment horizontal="center"/>
    </xf>
    <xf numFmtId="0" fontId="34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172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172" fontId="43" fillId="33" borderId="10" xfId="58" applyNumberFormat="1" applyFont="1" applyFill="1" applyBorder="1" applyAlignment="1">
      <alignment horizontal="left" vertical="top" wrapText="1" indent="4"/>
    </xf>
    <xf numFmtId="172" fontId="43" fillId="33" borderId="10" xfId="58" applyNumberFormat="1" applyFont="1" applyFill="1" applyBorder="1" applyAlignment="1">
      <alignment horizontal="left" vertical="top" wrapText="1" indent="7"/>
    </xf>
    <xf numFmtId="172" fontId="43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vertical="top" wrapText="1"/>
    </xf>
    <xf numFmtId="172" fontId="43" fillId="33" borderId="10" xfId="58" applyNumberFormat="1" applyFont="1" applyFill="1" applyBorder="1" applyAlignment="1">
      <alignment horizontal="left" vertical="top" wrapText="1" indent="5"/>
    </xf>
    <xf numFmtId="172" fontId="43" fillId="33" borderId="10" xfId="58" applyNumberFormat="1" applyFont="1" applyFill="1" applyBorder="1" applyAlignment="1">
      <alignment horizontal="left" vertical="top" wrapText="1" indent="6"/>
    </xf>
    <xf numFmtId="172" fontId="43" fillId="33" borderId="10" xfId="58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2" xfId="58" applyNumberFormat="1" applyFont="1" applyFill="1" applyBorder="1" applyAlignment="1">
      <alignment horizontal="center" vertical="center" wrapText="1"/>
    </xf>
    <xf numFmtId="172" fontId="43" fillId="33" borderId="10" xfId="58" applyNumberFormat="1" applyFont="1" applyFill="1" applyBorder="1" applyAlignment="1">
      <alignment horizontal="center" vertical="center" wrapText="1"/>
    </xf>
    <xf numFmtId="172" fontId="34" fillId="33" borderId="10" xfId="58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172" fontId="43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43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right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172" fontId="44" fillId="0" borderId="0" xfId="58" applyNumberFormat="1" applyFont="1" applyBorder="1" applyAlignment="1">
      <alignment/>
    </xf>
    <xf numFmtId="172" fontId="44" fillId="0" borderId="0" xfId="58" applyNumberFormat="1" applyFont="1" applyFill="1" applyBorder="1" applyAlignment="1">
      <alignment/>
    </xf>
    <xf numFmtId="0" fontId="43" fillId="0" borderId="0" xfId="0" applyFont="1" applyBorder="1" applyAlignment="1">
      <alignment horizontal="justify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11" xfId="0" applyFont="1" applyBorder="1" applyAlignment="1">
      <alignment/>
    </xf>
    <xf numFmtId="172" fontId="44" fillId="0" borderId="11" xfId="58" applyNumberFormat="1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/>
    </xf>
    <xf numFmtId="172" fontId="44" fillId="0" borderId="13" xfId="58" applyNumberFormat="1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172" fontId="44" fillId="0" borderId="14" xfId="58" applyNumberFormat="1" applyFont="1" applyBorder="1" applyAlignment="1">
      <alignment/>
    </xf>
    <xf numFmtId="172" fontId="47" fillId="0" borderId="0" xfId="58" applyNumberFormat="1" applyFont="1" applyBorder="1" applyAlignment="1">
      <alignment/>
    </xf>
    <xf numFmtId="172" fontId="43" fillId="0" borderId="0" xfId="58" applyNumberFormat="1" applyFont="1" applyBorder="1" applyAlignment="1">
      <alignment/>
    </xf>
    <xf numFmtId="172" fontId="43" fillId="0" borderId="0" xfId="58" applyNumberFormat="1" applyFont="1" applyBorder="1" applyAlignment="1">
      <alignment horizontal="center"/>
    </xf>
    <xf numFmtId="172" fontId="43" fillId="0" borderId="0" xfId="58" applyNumberFormat="1" applyFont="1" applyFill="1" applyBorder="1" applyAlignment="1">
      <alignment/>
    </xf>
    <xf numFmtId="172" fontId="43" fillId="0" borderId="11" xfId="58" applyNumberFormat="1" applyFont="1" applyBorder="1" applyAlignment="1">
      <alignment/>
    </xf>
    <xf numFmtId="0" fontId="48" fillId="0" borderId="0" xfId="0" applyFont="1" applyBorder="1" applyAlignment="1">
      <alignment vertical="center"/>
    </xf>
    <xf numFmtId="172" fontId="43" fillId="0" borderId="11" xfId="58" applyNumberFormat="1" applyFont="1" applyBorder="1" applyAlignment="1">
      <alignment horizontal="center"/>
    </xf>
    <xf numFmtId="172" fontId="43" fillId="0" borderId="14" xfId="58" applyNumberFormat="1" applyFont="1" applyBorder="1" applyAlignment="1">
      <alignment horizontal="center"/>
    </xf>
    <xf numFmtId="172" fontId="26" fillId="33" borderId="10" xfId="58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8" sqref="A8"/>
    </sheetView>
  </sheetViews>
  <sheetFormatPr defaultColWidth="9.140625" defaultRowHeight="16.5" customHeight="1"/>
  <cols>
    <col min="1" max="1" width="43.57421875" style="30" customWidth="1"/>
    <col min="2" max="2" width="6.421875" style="2" customWidth="1"/>
    <col min="3" max="3" width="20.57421875" style="30" customWidth="1"/>
    <col min="4" max="4" width="20.8515625" style="30" customWidth="1"/>
    <col min="5" max="5" width="9.140625" style="30" customWidth="1"/>
    <col min="6" max="6" width="13.421875" style="30" bestFit="1" customWidth="1"/>
    <col min="7" max="7" width="12.140625" style="30" bestFit="1" customWidth="1"/>
    <col min="8" max="16384" width="9.140625" style="30" customWidth="1"/>
  </cols>
  <sheetData>
    <row r="1" spans="1:4" ht="16.5" customHeight="1">
      <c r="A1" s="9" t="s">
        <v>29</v>
      </c>
      <c r="C1" s="1"/>
      <c r="D1" s="1"/>
    </row>
    <row r="2" spans="1:4" ht="16.5" customHeight="1">
      <c r="A2" s="91"/>
      <c r="B2" s="91"/>
      <c r="C2" s="91"/>
      <c r="D2" s="91"/>
    </row>
    <row r="3" spans="1:4" ht="16.5" customHeight="1">
      <c r="A3" s="3"/>
      <c r="B3" s="10"/>
      <c r="C3" s="3"/>
      <c r="D3" s="3"/>
    </row>
    <row r="4" spans="1:4" s="90" customFormat="1" ht="33.75" customHeight="1">
      <c r="A4" s="26" t="s">
        <v>0</v>
      </c>
      <c r="B4" s="34" t="s">
        <v>1</v>
      </c>
      <c r="C4" s="34" t="s">
        <v>105</v>
      </c>
      <c r="D4" s="34" t="s">
        <v>106</v>
      </c>
    </row>
    <row r="5" spans="1:4" ht="16.5" customHeight="1">
      <c r="A5" s="5" t="s">
        <v>2</v>
      </c>
      <c r="B5" s="6"/>
      <c r="C5" s="4"/>
      <c r="D5" s="4"/>
    </row>
    <row r="6" spans="1:4" ht="16.5" customHeight="1">
      <c r="A6" s="5" t="s">
        <v>3</v>
      </c>
      <c r="B6" s="6"/>
      <c r="C6" s="4"/>
      <c r="D6" s="4"/>
    </row>
    <row r="7" spans="1:7" ht="17.25" customHeight="1">
      <c r="A7" s="4" t="s">
        <v>4</v>
      </c>
      <c r="B7" s="6">
        <v>3</v>
      </c>
      <c r="C7" s="37">
        <v>373159915</v>
      </c>
      <c r="D7" s="37">
        <v>375361648</v>
      </c>
      <c r="G7" s="28"/>
    </row>
    <row r="8" spans="1:7" ht="16.5" customHeight="1">
      <c r="A8" s="4" t="s">
        <v>5</v>
      </c>
      <c r="B8" s="6"/>
      <c r="C8" s="38">
        <v>259562</v>
      </c>
      <c r="D8" s="38">
        <v>246112</v>
      </c>
      <c r="G8" s="28"/>
    </row>
    <row r="9" spans="1:7" ht="16.5" customHeight="1">
      <c r="A9" s="4" t="s">
        <v>6</v>
      </c>
      <c r="B9" s="6">
        <v>4</v>
      </c>
      <c r="C9" s="39">
        <v>6161085</v>
      </c>
      <c r="D9" s="39">
        <v>1365649</v>
      </c>
      <c r="G9" s="28"/>
    </row>
    <row r="10" spans="1:7" s="8" customFormat="1" ht="16.5" customHeight="1">
      <c r="A10" s="5"/>
      <c r="B10" s="7"/>
      <c r="C10" s="40">
        <f>SUM(C7:C9)</f>
        <v>379580562</v>
      </c>
      <c r="D10" s="40">
        <f>SUM(D7:D9)</f>
        <v>376973409</v>
      </c>
      <c r="G10" s="28"/>
    </row>
    <row r="11" spans="1:7" ht="16.5" customHeight="1">
      <c r="A11" s="5" t="s">
        <v>46</v>
      </c>
      <c r="B11" s="6"/>
      <c r="C11" s="39"/>
      <c r="D11" s="39"/>
      <c r="F11" s="8"/>
      <c r="G11" s="28"/>
    </row>
    <row r="12" spans="1:7" ht="16.5" customHeight="1">
      <c r="A12" s="4" t="s">
        <v>7</v>
      </c>
      <c r="B12" s="6">
        <v>5</v>
      </c>
      <c r="C12" s="41">
        <v>14583328</v>
      </c>
      <c r="D12" s="41">
        <v>14415723</v>
      </c>
      <c r="G12" s="28"/>
    </row>
    <row r="13" spans="1:7" ht="16.5" customHeight="1">
      <c r="A13" s="4" t="s">
        <v>8</v>
      </c>
      <c r="B13" s="6">
        <v>6</v>
      </c>
      <c r="C13" s="41">
        <v>31030547</v>
      </c>
      <c r="D13" s="41">
        <v>24527686</v>
      </c>
      <c r="G13" s="28"/>
    </row>
    <row r="14" spans="1:7" ht="16.5" customHeight="1">
      <c r="A14" s="4" t="s">
        <v>9</v>
      </c>
      <c r="B14" s="6">
        <v>7</v>
      </c>
      <c r="C14" s="41">
        <v>13093177</v>
      </c>
      <c r="D14" s="41">
        <v>9706600</v>
      </c>
      <c r="G14" s="28"/>
    </row>
    <row r="15" spans="1:7" ht="16.5" customHeight="1">
      <c r="A15" s="4" t="s">
        <v>10</v>
      </c>
      <c r="B15" s="6"/>
      <c r="C15" s="42">
        <v>19805371</v>
      </c>
      <c r="D15" s="42">
        <v>13060648</v>
      </c>
      <c r="G15" s="28"/>
    </row>
    <row r="16" spans="1:7" ht="32.25" customHeight="1">
      <c r="A16" s="4" t="s">
        <v>30</v>
      </c>
      <c r="B16" s="6">
        <v>8</v>
      </c>
      <c r="C16" s="41">
        <v>19738620</v>
      </c>
      <c r="D16" s="41">
        <v>36058249</v>
      </c>
      <c r="G16" s="28"/>
    </row>
    <row r="17" spans="1:7" ht="16.5" customHeight="1">
      <c r="A17" s="4" t="s">
        <v>11</v>
      </c>
      <c r="B17" s="6"/>
      <c r="C17" s="38">
        <v>339651</v>
      </c>
      <c r="D17" s="38">
        <v>86275</v>
      </c>
      <c r="G17" s="28"/>
    </row>
    <row r="18" spans="1:7" ht="16.5" customHeight="1">
      <c r="A18" s="4" t="s">
        <v>12</v>
      </c>
      <c r="B18" s="6">
        <v>9</v>
      </c>
      <c r="C18" s="39">
        <v>26950305</v>
      </c>
      <c r="D18" s="39">
        <v>15814339</v>
      </c>
      <c r="G18" s="28"/>
    </row>
    <row r="19" spans="1:7" ht="16.5" customHeight="1">
      <c r="A19" s="4"/>
      <c r="B19" s="6"/>
      <c r="C19" s="40">
        <f>SUM(C12:C18)</f>
        <v>125540999</v>
      </c>
      <c r="D19" s="40">
        <f>SUM(D12:D18)</f>
        <v>113669520</v>
      </c>
      <c r="G19" s="28"/>
    </row>
    <row r="20" spans="1:7" s="1" customFormat="1" ht="27" customHeight="1">
      <c r="A20" s="31" t="s">
        <v>53</v>
      </c>
      <c r="B20" s="32"/>
      <c r="C20" s="43">
        <v>258966</v>
      </c>
      <c r="D20" s="43">
        <v>271696</v>
      </c>
      <c r="G20" s="33"/>
    </row>
    <row r="21" spans="1:7" s="8" customFormat="1" ht="16.5" customHeight="1">
      <c r="A21" s="5" t="s">
        <v>47</v>
      </c>
      <c r="B21" s="7"/>
      <c r="C21" s="40">
        <f>C10+C19+C20</f>
        <v>505380527</v>
      </c>
      <c r="D21" s="40">
        <f>D10+D19+D20</f>
        <v>490914625</v>
      </c>
      <c r="F21" s="29"/>
      <c r="G21" s="28"/>
    </row>
    <row r="22" spans="1:7" ht="16.5" customHeight="1">
      <c r="A22" s="5" t="s">
        <v>13</v>
      </c>
      <c r="B22" s="6"/>
      <c r="C22" s="39"/>
      <c r="D22" s="39"/>
      <c r="F22" s="8"/>
      <c r="G22" s="28"/>
    </row>
    <row r="23" spans="1:7" ht="16.5" customHeight="1">
      <c r="A23" s="5" t="s">
        <v>14</v>
      </c>
      <c r="B23" s="6"/>
      <c r="C23" s="39"/>
      <c r="D23" s="39"/>
      <c r="F23" s="8"/>
      <c r="G23" s="28"/>
    </row>
    <row r="24" spans="1:7" ht="16.5" customHeight="1">
      <c r="A24" s="4" t="s">
        <v>15</v>
      </c>
      <c r="B24" s="6">
        <v>10</v>
      </c>
      <c r="C24" s="37">
        <v>107958384</v>
      </c>
      <c r="D24" s="37">
        <v>107958384</v>
      </c>
      <c r="G24" s="28"/>
    </row>
    <row r="25" spans="1:7" ht="16.5" customHeight="1">
      <c r="A25" s="4" t="s">
        <v>16</v>
      </c>
      <c r="B25" s="6"/>
      <c r="C25" s="39">
        <v>167406962</v>
      </c>
      <c r="D25" s="39">
        <v>153567667</v>
      </c>
      <c r="G25" s="28"/>
    </row>
    <row r="26" spans="1:7" s="8" customFormat="1" ht="16.5" customHeight="1">
      <c r="A26" s="5" t="s">
        <v>43</v>
      </c>
      <c r="B26" s="7"/>
      <c r="C26" s="40">
        <f>SUM(C24:C25)</f>
        <v>275365346</v>
      </c>
      <c r="D26" s="40">
        <f>SUM(D24:D25)</f>
        <v>261526051</v>
      </c>
      <c r="F26" s="30"/>
      <c r="G26" s="28"/>
    </row>
    <row r="27" spans="1:7" ht="16.5" customHeight="1">
      <c r="A27" s="5" t="s">
        <v>17</v>
      </c>
      <c r="B27" s="6"/>
      <c r="C27" s="39"/>
      <c r="D27" s="39"/>
      <c r="G27" s="28"/>
    </row>
    <row r="28" spans="1:7" ht="16.5" customHeight="1">
      <c r="A28" s="4" t="s">
        <v>19</v>
      </c>
      <c r="B28" s="6">
        <v>11</v>
      </c>
      <c r="C28" s="39">
        <v>99499485</v>
      </c>
      <c r="D28" s="39">
        <v>98356509</v>
      </c>
      <c r="G28" s="28"/>
    </row>
    <row r="29" spans="1:7" ht="16.5" customHeight="1">
      <c r="A29" s="4" t="s">
        <v>57</v>
      </c>
      <c r="B29" s="6">
        <v>12</v>
      </c>
      <c r="C29" s="39">
        <v>0</v>
      </c>
      <c r="D29" s="39">
        <v>49553400</v>
      </c>
      <c r="G29" s="28"/>
    </row>
    <row r="30" spans="1:7" ht="19.5" customHeight="1">
      <c r="A30" s="4" t="s">
        <v>18</v>
      </c>
      <c r="B30" s="6">
        <v>10</v>
      </c>
      <c r="C30" s="38">
        <v>987616</v>
      </c>
      <c r="D30" s="38">
        <v>987616</v>
      </c>
      <c r="G30" s="28"/>
    </row>
    <row r="31" spans="1:7" s="8" customFormat="1" ht="16.5" customHeight="1">
      <c r="A31" s="5"/>
      <c r="B31" s="7"/>
      <c r="C31" s="40">
        <f>SUM(C28:C30)</f>
        <v>100487101</v>
      </c>
      <c r="D31" s="40">
        <f>SUM(D28:D30)</f>
        <v>148897525</v>
      </c>
      <c r="G31" s="28"/>
    </row>
    <row r="32" spans="1:7" ht="16.5" customHeight="1">
      <c r="A32" s="5" t="s">
        <v>48</v>
      </c>
      <c r="B32" s="6"/>
      <c r="C32" s="39"/>
      <c r="D32" s="39"/>
      <c r="F32" s="8"/>
      <c r="G32" s="28"/>
    </row>
    <row r="33" spans="1:7" ht="16.5" customHeight="1">
      <c r="A33" s="4" t="s">
        <v>20</v>
      </c>
      <c r="B33" s="6">
        <v>13</v>
      </c>
      <c r="C33" s="41">
        <v>17236913</v>
      </c>
      <c r="D33" s="41">
        <v>28803493</v>
      </c>
      <c r="G33" s="28"/>
    </row>
    <row r="34" spans="1:7" ht="16.5" customHeight="1">
      <c r="A34" s="4" t="s">
        <v>60</v>
      </c>
      <c r="B34" s="6">
        <v>14</v>
      </c>
      <c r="C34" s="42">
        <v>20429914</v>
      </c>
      <c r="D34" s="42">
        <v>14584587</v>
      </c>
      <c r="G34" s="28"/>
    </row>
    <row r="35" spans="1:7" ht="16.5" customHeight="1">
      <c r="A35" s="4" t="s">
        <v>21</v>
      </c>
      <c r="B35" s="6">
        <v>15</v>
      </c>
      <c r="C35" s="42">
        <v>5700725</v>
      </c>
      <c r="D35" s="42">
        <v>518583</v>
      </c>
      <c r="G35" s="28"/>
    </row>
    <row r="36" spans="1:7" ht="16.5" customHeight="1">
      <c r="A36" s="4" t="s">
        <v>22</v>
      </c>
      <c r="B36" s="6">
        <v>16</v>
      </c>
      <c r="C36" s="42">
        <v>2991064</v>
      </c>
      <c r="D36" s="42">
        <v>4001475</v>
      </c>
      <c r="G36" s="28"/>
    </row>
    <row r="37" spans="1:7" ht="16.5" customHeight="1">
      <c r="A37" s="4" t="s">
        <v>57</v>
      </c>
      <c r="B37" s="6">
        <v>12</v>
      </c>
      <c r="C37" s="42">
        <v>52814854</v>
      </c>
      <c r="D37" s="42">
        <v>399708</v>
      </c>
      <c r="G37" s="28"/>
    </row>
    <row r="38" spans="1:7" ht="16.5" customHeight="1">
      <c r="A38" s="4" t="s">
        <v>19</v>
      </c>
      <c r="B38" s="6">
        <v>11</v>
      </c>
      <c r="C38" s="41">
        <v>28273739</v>
      </c>
      <c r="D38" s="41">
        <v>29686818</v>
      </c>
      <c r="G38" s="28"/>
    </row>
    <row r="39" spans="1:7" ht="16.5" customHeight="1">
      <c r="A39" s="4" t="s">
        <v>23</v>
      </c>
      <c r="B39" s="6">
        <v>10</v>
      </c>
      <c r="C39" s="38">
        <v>1233297</v>
      </c>
      <c r="D39" s="38">
        <v>1191111</v>
      </c>
      <c r="G39" s="28"/>
    </row>
    <row r="40" spans="1:7" ht="16.5" customHeight="1">
      <c r="A40" s="4" t="s">
        <v>24</v>
      </c>
      <c r="B40" s="6"/>
      <c r="C40" s="39">
        <v>847574</v>
      </c>
      <c r="D40" s="39">
        <v>1305274</v>
      </c>
      <c r="F40" s="8"/>
      <c r="G40" s="28"/>
    </row>
    <row r="41" spans="1:7" s="8" customFormat="1" ht="16.5" customHeight="1">
      <c r="A41" s="5"/>
      <c r="B41" s="7"/>
      <c r="C41" s="40">
        <f>SUM(C33:C40)</f>
        <v>129528080</v>
      </c>
      <c r="D41" s="40">
        <f>SUM(D33:D40)</f>
        <v>80491049</v>
      </c>
      <c r="F41" s="30"/>
      <c r="G41" s="28"/>
    </row>
    <row r="42" spans="1:7" s="8" customFormat="1" ht="16.5" customHeight="1">
      <c r="A42" s="5" t="s">
        <v>50</v>
      </c>
      <c r="B42" s="7"/>
      <c r="C42" s="40">
        <f>C31+C41</f>
        <v>230015181</v>
      </c>
      <c r="D42" s="40">
        <f>D31+D41</f>
        <v>229388574</v>
      </c>
      <c r="F42" s="28"/>
      <c r="G42" s="28"/>
    </row>
    <row r="43" spans="1:7" s="8" customFormat="1" ht="16.5" customHeight="1">
      <c r="A43" s="5" t="s">
        <v>49</v>
      </c>
      <c r="B43" s="7"/>
      <c r="C43" s="40">
        <f>C26+C31+C41</f>
        <v>505380527</v>
      </c>
      <c r="D43" s="40">
        <f>D26+D31+D41</f>
        <v>490914625</v>
      </c>
      <c r="F43" s="30"/>
      <c r="G43" s="28"/>
    </row>
    <row r="48" ht="16.5" customHeight="1">
      <c r="F48" s="8"/>
    </row>
    <row r="49" ht="16.5" customHeight="1">
      <c r="F49" s="8"/>
    </row>
    <row r="50" ht="16.5" customHeight="1">
      <c r="F50" s="8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8" sqref="A8"/>
    </sheetView>
  </sheetViews>
  <sheetFormatPr defaultColWidth="9.140625" defaultRowHeight="14.25" customHeight="1"/>
  <cols>
    <col min="1" max="1" width="44.140625" style="36" customWidth="1"/>
    <col min="2" max="2" width="7.7109375" style="36" customWidth="1"/>
    <col min="3" max="4" width="17.57421875" style="36" customWidth="1"/>
    <col min="5" max="6" width="17.57421875" style="48" customWidth="1"/>
    <col min="7" max="16384" width="9.140625" style="36" customWidth="1"/>
  </cols>
  <sheetData>
    <row r="1" spans="1:6" ht="14.25" customHeight="1">
      <c r="A1" s="102" t="s">
        <v>34</v>
      </c>
      <c r="B1" s="102"/>
      <c r="C1" s="102"/>
      <c r="D1" s="102"/>
      <c r="E1" s="36"/>
      <c r="F1" s="36"/>
    </row>
    <row r="2" spans="1:6" ht="14.25" customHeight="1">
      <c r="A2" s="96"/>
      <c r="B2" s="96"/>
      <c r="C2" s="96"/>
      <c r="D2" s="96"/>
      <c r="E2" s="36"/>
      <c r="F2" s="36"/>
    </row>
    <row r="3" spans="1:6" ht="14.25" customHeight="1">
      <c r="A3" s="97"/>
      <c r="B3" s="97"/>
      <c r="C3" s="97"/>
      <c r="D3" s="97"/>
      <c r="E3" s="36"/>
      <c r="F3" s="36"/>
    </row>
    <row r="4" spans="1:6" s="50" customFormat="1" ht="14.25" customHeight="1">
      <c r="A4" s="98" t="s">
        <v>0</v>
      </c>
      <c r="B4" s="92" t="s">
        <v>1</v>
      </c>
      <c r="C4" s="92" t="s">
        <v>58</v>
      </c>
      <c r="D4" s="93"/>
      <c r="E4" s="92" t="s">
        <v>62</v>
      </c>
      <c r="F4" s="93"/>
    </row>
    <row r="5" spans="1:6" s="50" customFormat="1" ht="14.25" customHeight="1">
      <c r="A5" s="99"/>
      <c r="B5" s="101"/>
      <c r="C5" s="94"/>
      <c r="D5" s="95"/>
      <c r="E5" s="94"/>
      <c r="F5" s="95"/>
    </row>
    <row r="6" spans="1:6" s="50" customFormat="1" ht="29.25" customHeight="1">
      <c r="A6" s="100"/>
      <c r="B6" s="94"/>
      <c r="C6" s="35" t="s">
        <v>105</v>
      </c>
      <c r="D6" s="35" t="s">
        <v>61</v>
      </c>
      <c r="E6" s="35" t="s">
        <v>105</v>
      </c>
      <c r="F6" s="35" t="s">
        <v>61</v>
      </c>
    </row>
    <row r="7" spans="1:6" ht="30.75" customHeight="1">
      <c r="A7" s="51" t="s">
        <v>37</v>
      </c>
      <c r="B7" s="52">
        <v>17</v>
      </c>
      <c r="C7" s="53">
        <v>97589176</v>
      </c>
      <c r="D7" s="53">
        <v>220035143</v>
      </c>
      <c r="E7" s="53">
        <v>245265918</v>
      </c>
      <c r="F7" s="53">
        <v>424316135</v>
      </c>
    </row>
    <row r="8" spans="1:6" ht="24.75" customHeight="1">
      <c r="A8" s="51" t="s">
        <v>31</v>
      </c>
      <c r="B8" s="52">
        <v>18</v>
      </c>
      <c r="C8" s="54">
        <v>-61636217</v>
      </c>
      <c r="D8" s="54">
        <v>-70420522</v>
      </c>
      <c r="E8" s="54">
        <v>-127817801</v>
      </c>
      <c r="F8" s="54">
        <v>-133825761</v>
      </c>
    </row>
    <row r="9" spans="1:6" s="50" customFormat="1" ht="14.25" customHeight="1">
      <c r="A9" s="26" t="s">
        <v>25</v>
      </c>
      <c r="B9" s="34"/>
      <c r="C9" s="55">
        <f>SUM(C7:C8)</f>
        <v>35952959</v>
      </c>
      <c r="D9" s="89">
        <f>SUM(D7:D8)</f>
        <v>149614621</v>
      </c>
      <c r="E9" s="55">
        <f>SUM(E7:E8)</f>
        <v>117448117</v>
      </c>
      <c r="F9" s="89">
        <f>SUM(F7:F8)</f>
        <v>290490374</v>
      </c>
    </row>
    <row r="10" spans="1:6" ht="14.25" customHeight="1">
      <c r="A10" s="26"/>
      <c r="B10" s="52"/>
      <c r="C10" s="54"/>
      <c r="D10" s="54"/>
      <c r="E10" s="54"/>
      <c r="F10" s="54"/>
    </row>
    <row r="11" spans="1:6" ht="14.25" customHeight="1">
      <c r="A11" s="51" t="s">
        <v>32</v>
      </c>
      <c r="B11" s="52">
        <v>19</v>
      </c>
      <c r="C11" s="54">
        <v>-3340244</v>
      </c>
      <c r="D11" s="54">
        <v>-10219846</v>
      </c>
      <c r="E11" s="54">
        <v>-5652823</v>
      </c>
      <c r="F11" s="54">
        <v>-17245212</v>
      </c>
    </row>
    <row r="12" spans="1:6" ht="14.25" customHeight="1">
      <c r="A12" s="51" t="s">
        <v>33</v>
      </c>
      <c r="B12" s="52">
        <v>20</v>
      </c>
      <c r="C12" s="54">
        <v>-28889344</v>
      </c>
      <c r="D12" s="54">
        <v>-74040647</v>
      </c>
      <c r="E12" s="54">
        <v>-88360538</v>
      </c>
      <c r="F12" s="54">
        <v>-142593773</v>
      </c>
    </row>
    <row r="13" spans="1:6" ht="14.25" customHeight="1">
      <c r="A13" s="26" t="s">
        <v>51</v>
      </c>
      <c r="B13" s="52"/>
      <c r="C13" s="55">
        <f>SUM(C9:C12)</f>
        <v>3723371</v>
      </c>
      <c r="D13" s="89">
        <f>SUM(D9:D12)</f>
        <v>65354128</v>
      </c>
      <c r="E13" s="55">
        <f>SUM(E9:E12)</f>
        <v>23434756</v>
      </c>
      <c r="F13" s="89">
        <f>SUM(F9:F12)</f>
        <v>130651389</v>
      </c>
    </row>
    <row r="14" spans="1:6" ht="14.25" customHeight="1">
      <c r="A14" s="51" t="s">
        <v>38</v>
      </c>
      <c r="B14" s="52"/>
      <c r="C14" s="54">
        <v>36449</v>
      </c>
      <c r="D14" s="54">
        <v>53678</v>
      </c>
      <c r="E14" s="54">
        <v>59941</v>
      </c>
      <c r="F14" s="54">
        <v>70552</v>
      </c>
    </row>
    <row r="15" spans="1:6" ht="14.25" customHeight="1">
      <c r="A15" s="51" t="s">
        <v>59</v>
      </c>
      <c r="B15" s="52">
        <v>21</v>
      </c>
      <c r="C15" s="54">
        <v>-2325604</v>
      </c>
      <c r="D15" s="54">
        <v>-2224997</v>
      </c>
      <c r="E15" s="54">
        <v>-4688069</v>
      </c>
      <c r="F15" s="54">
        <v>-4417903</v>
      </c>
    </row>
    <row r="16" spans="1:6" ht="30" customHeight="1">
      <c r="A16" s="51" t="s">
        <v>39</v>
      </c>
      <c r="B16" s="52"/>
      <c r="C16" s="54">
        <v>707484</v>
      </c>
      <c r="D16" s="54">
        <v>-327692</v>
      </c>
      <c r="E16" s="54">
        <v>3499481</v>
      </c>
      <c r="F16" s="54">
        <v>-107231</v>
      </c>
    </row>
    <row r="17" spans="1:6" ht="14.25" customHeight="1">
      <c r="A17" s="51" t="s">
        <v>27</v>
      </c>
      <c r="B17" s="52"/>
      <c r="C17" s="54">
        <v>21123</v>
      </c>
      <c r="D17" s="54">
        <v>202278</v>
      </c>
      <c r="E17" s="54">
        <v>110257</v>
      </c>
      <c r="F17" s="54">
        <v>337729</v>
      </c>
    </row>
    <row r="18" spans="1:6" ht="14.25" customHeight="1">
      <c r="A18" s="51" t="s">
        <v>26</v>
      </c>
      <c r="B18" s="52"/>
      <c r="C18" s="54">
        <v>-6160</v>
      </c>
      <c r="D18" s="54">
        <v>-84134</v>
      </c>
      <c r="E18" s="54">
        <v>-56029</v>
      </c>
      <c r="F18" s="54">
        <v>-91214</v>
      </c>
    </row>
    <row r="19" spans="1:6" ht="14.25" customHeight="1">
      <c r="A19" s="26" t="s">
        <v>52</v>
      </c>
      <c r="B19" s="52"/>
      <c r="C19" s="55">
        <f>SUM(C13:C18)</f>
        <v>2156663</v>
      </c>
      <c r="D19" s="89">
        <f>SUM(D13:D18)</f>
        <v>62973261</v>
      </c>
      <c r="E19" s="55">
        <f>SUM(E13:E18)</f>
        <v>22360337</v>
      </c>
      <c r="F19" s="89">
        <f>SUM(F13:F18)</f>
        <v>126443322</v>
      </c>
    </row>
    <row r="20" spans="1:6" ht="14.25" customHeight="1">
      <c r="A20" s="51" t="s">
        <v>28</v>
      </c>
      <c r="B20" s="52">
        <v>22</v>
      </c>
      <c r="C20" s="54">
        <v>-2817147</v>
      </c>
      <c r="D20" s="54">
        <v>-12839609</v>
      </c>
      <c r="E20" s="54">
        <v>-8590413</v>
      </c>
      <c r="F20" s="54">
        <v>-26414609</v>
      </c>
    </row>
    <row r="21" spans="1:6" ht="26.25" customHeight="1">
      <c r="A21" s="26" t="s">
        <v>56</v>
      </c>
      <c r="B21" s="52"/>
      <c r="C21" s="55">
        <f>SUM(C19:C20)</f>
        <v>-660484</v>
      </c>
      <c r="D21" s="89">
        <f>SUM(D19:D20)</f>
        <v>50133652</v>
      </c>
      <c r="E21" s="55">
        <f>SUM(E19:E20)</f>
        <v>13769924</v>
      </c>
      <c r="F21" s="89">
        <f>SUM(F19:F20)</f>
        <v>100028713</v>
      </c>
    </row>
    <row r="22" spans="1:6" ht="26.25" customHeight="1">
      <c r="A22" s="51" t="s">
        <v>54</v>
      </c>
      <c r="B22" s="52"/>
      <c r="C22" s="54">
        <v>-13291</v>
      </c>
      <c r="D22" s="54">
        <v>-32877</v>
      </c>
      <c r="E22" s="54">
        <v>69371</v>
      </c>
      <c r="F22" s="54">
        <v>435407</v>
      </c>
    </row>
    <row r="23" spans="1:6" ht="26.25" customHeight="1">
      <c r="A23" s="26" t="s">
        <v>55</v>
      </c>
      <c r="B23" s="52"/>
      <c r="C23" s="55">
        <f>SUM(C21:C22)</f>
        <v>-673775</v>
      </c>
      <c r="D23" s="89">
        <f>SUM(D21:D22)</f>
        <v>50100775</v>
      </c>
      <c r="E23" s="55">
        <f>SUM(E21:E22)</f>
        <v>13839295</v>
      </c>
      <c r="F23" s="89">
        <f>SUM(F21:F22)</f>
        <v>100464120</v>
      </c>
    </row>
    <row r="24" spans="2:6" ht="14.25" customHeight="1">
      <c r="B24" s="56"/>
      <c r="C24" s="56"/>
      <c r="D24" s="56"/>
      <c r="E24" s="56"/>
      <c r="F24" s="56"/>
    </row>
  </sheetData>
  <sheetProtection/>
  <mergeCells count="7">
    <mergeCell ref="E4:F5"/>
    <mergeCell ref="A2:D2"/>
    <mergeCell ref="A3:D3"/>
    <mergeCell ref="A4:A6"/>
    <mergeCell ref="B4:B6"/>
    <mergeCell ref="A1:D1"/>
    <mergeCell ref="C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6.28125" style="44" customWidth="1"/>
    <col min="2" max="2" width="9.140625" style="25" customWidth="1"/>
    <col min="3" max="3" width="16.57421875" style="25" customWidth="1"/>
    <col min="4" max="4" width="19.28125" style="58" customWidth="1"/>
    <col min="5" max="6" width="13.140625" style="44" bestFit="1" customWidth="1"/>
    <col min="7" max="16384" width="9.140625" style="44" customWidth="1"/>
  </cols>
  <sheetData>
    <row r="1" spans="1:4" ht="37.5" customHeight="1">
      <c r="A1" s="103" t="s">
        <v>63</v>
      </c>
      <c r="B1" s="103"/>
      <c r="C1" s="103"/>
      <c r="D1" s="103"/>
    </row>
    <row r="2" ht="18" customHeight="1"/>
    <row r="3" spans="1:4" s="45" customFormat="1" ht="48" customHeight="1">
      <c r="A3" s="59" t="s">
        <v>0</v>
      </c>
      <c r="B3" s="60" t="s">
        <v>1</v>
      </c>
      <c r="C3" s="61" t="s">
        <v>107</v>
      </c>
      <c r="D3" s="61" t="s">
        <v>101</v>
      </c>
    </row>
    <row r="4" spans="1:4" s="45" customFormat="1" ht="12.75">
      <c r="A4" s="49"/>
      <c r="B4" s="62"/>
      <c r="C4" s="62"/>
      <c r="D4" s="63"/>
    </row>
    <row r="5" spans="1:4" s="45" customFormat="1" ht="18" customHeight="1">
      <c r="A5" s="46" t="s">
        <v>64</v>
      </c>
      <c r="B5" s="62"/>
      <c r="C5" s="62"/>
      <c r="D5" s="64"/>
    </row>
    <row r="6" spans="1:4" s="45" customFormat="1" ht="18" customHeight="1">
      <c r="A6" s="49" t="s">
        <v>65</v>
      </c>
      <c r="B6" s="62"/>
      <c r="C6" s="82">
        <v>22360337</v>
      </c>
      <c r="D6" s="64">
        <v>126443322</v>
      </c>
    </row>
    <row r="7" spans="1:4" s="45" customFormat="1" ht="12.75">
      <c r="A7" s="86" t="s">
        <v>66</v>
      </c>
      <c r="B7" s="62"/>
      <c r="C7" s="82"/>
      <c r="D7" s="64"/>
    </row>
    <row r="8" spans="1:4" s="45" customFormat="1" ht="12.75">
      <c r="A8" s="49" t="s">
        <v>67</v>
      </c>
      <c r="B8" s="104">
        <v>3</v>
      </c>
      <c r="C8" s="83">
        <v>31530599</v>
      </c>
      <c r="D8" s="64">
        <v>27777123</v>
      </c>
    </row>
    <row r="9" spans="1:4" s="45" customFormat="1" ht="12.75">
      <c r="A9" s="49" t="s">
        <v>59</v>
      </c>
      <c r="B9" s="104">
        <v>21</v>
      </c>
      <c r="C9" s="82">
        <v>4688069</v>
      </c>
      <c r="D9" s="64">
        <v>4417903</v>
      </c>
    </row>
    <row r="10" spans="1:4" s="45" customFormat="1" ht="12.75">
      <c r="A10" s="49" t="s">
        <v>68</v>
      </c>
      <c r="B10" s="104"/>
      <c r="C10" s="82">
        <v>-59941</v>
      </c>
      <c r="D10" s="64">
        <v>-70552</v>
      </c>
    </row>
    <row r="11" spans="1:4" s="47" customFormat="1" ht="12.75">
      <c r="A11" s="47" t="s">
        <v>102</v>
      </c>
      <c r="B11" s="105"/>
      <c r="C11" s="84">
        <v>-2399959</v>
      </c>
      <c r="D11" s="65">
        <v>6188266</v>
      </c>
    </row>
    <row r="12" spans="1:4" s="45" customFormat="1" ht="25.5">
      <c r="A12" s="66" t="s">
        <v>69</v>
      </c>
      <c r="B12" s="104"/>
      <c r="C12" s="82">
        <v>-334448</v>
      </c>
      <c r="D12" s="64">
        <v>1273404</v>
      </c>
    </row>
    <row r="13" spans="1:4" s="45" customFormat="1" ht="20.25" customHeight="1">
      <c r="A13" s="49" t="s">
        <v>70</v>
      </c>
      <c r="B13" s="104"/>
      <c r="C13" s="82">
        <v>67075</v>
      </c>
      <c r="D13" s="64">
        <v>158917</v>
      </c>
    </row>
    <row r="14" spans="1:4" s="45" customFormat="1" ht="12.75">
      <c r="A14" s="67" t="s">
        <v>71</v>
      </c>
      <c r="B14" s="62"/>
      <c r="C14" s="82">
        <v>174123</v>
      </c>
      <c r="D14" s="64">
        <v>107231</v>
      </c>
    </row>
    <row r="15" spans="1:4" s="45" customFormat="1" ht="12.75">
      <c r="A15" s="59" t="s">
        <v>72</v>
      </c>
      <c r="B15" s="68"/>
      <c r="C15" s="85">
        <v>-54228</v>
      </c>
      <c r="D15" s="69">
        <v>2013170</v>
      </c>
    </row>
    <row r="16" spans="1:4" s="45" customFormat="1" ht="25.5">
      <c r="A16" s="70" t="s">
        <v>73</v>
      </c>
      <c r="B16" s="62"/>
      <c r="C16" s="64">
        <f>SUM(C6:C15)</f>
        <v>55971627</v>
      </c>
      <c r="D16" s="64">
        <f>SUM(D6:D15)</f>
        <v>168308784</v>
      </c>
    </row>
    <row r="17" spans="1:4" s="45" customFormat="1" ht="12.75">
      <c r="A17" s="70"/>
      <c r="B17" s="62"/>
      <c r="C17" s="82"/>
      <c r="D17" s="64"/>
    </row>
    <row r="18" spans="1:4" s="45" customFormat="1" ht="12.75">
      <c r="A18" s="49" t="s">
        <v>74</v>
      </c>
      <c r="B18" s="62"/>
      <c r="C18" s="82">
        <v>-8598988</v>
      </c>
      <c r="D18" s="64">
        <v>-53108990</v>
      </c>
    </row>
    <row r="19" spans="1:4" s="45" customFormat="1" ht="12.75">
      <c r="A19" s="49" t="s">
        <v>75</v>
      </c>
      <c r="B19" s="62"/>
      <c r="C19" s="82">
        <v>-253376</v>
      </c>
      <c r="D19" s="64">
        <v>-173188</v>
      </c>
    </row>
    <row r="20" spans="1:4" s="45" customFormat="1" ht="12.75">
      <c r="A20" s="49" t="s">
        <v>76</v>
      </c>
      <c r="B20" s="62"/>
      <c r="C20" s="82">
        <v>-5897118</v>
      </c>
      <c r="D20" s="64">
        <v>-6826873</v>
      </c>
    </row>
    <row r="21" spans="1:4" s="45" customFormat="1" ht="12.75">
      <c r="A21" s="49" t="s">
        <v>77</v>
      </c>
      <c r="B21" s="62"/>
      <c r="C21" s="82">
        <v>-407916</v>
      </c>
      <c r="D21" s="64">
        <v>2702953</v>
      </c>
    </row>
    <row r="22" spans="1:4" s="45" customFormat="1" ht="24.75" customHeight="1">
      <c r="A22" s="71" t="s">
        <v>78</v>
      </c>
      <c r="B22" s="62"/>
      <c r="C22" s="82">
        <v>16319553</v>
      </c>
      <c r="D22" s="64">
        <v>7257632</v>
      </c>
    </row>
    <row r="23" spans="1:4" s="45" customFormat="1" ht="18" customHeight="1">
      <c r="A23" s="71" t="s">
        <v>79</v>
      </c>
      <c r="B23" s="62"/>
      <c r="C23" s="82">
        <v>-11566580</v>
      </c>
      <c r="D23" s="64">
        <v>-9809692</v>
      </c>
    </row>
    <row r="24" spans="1:4" s="45" customFormat="1" ht="12.75">
      <c r="A24" s="71" t="s">
        <v>80</v>
      </c>
      <c r="B24" s="62"/>
      <c r="C24" s="82">
        <v>5182142</v>
      </c>
      <c r="D24" s="64">
        <v>44057483</v>
      </c>
    </row>
    <row r="25" spans="1:4" s="45" customFormat="1" ht="12.75">
      <c r="A25" s="49" t="s">
        <v>81</v>
      </c>
      <c r="B25" s="62"/>
      <c r="C25" s="82">
        <v>-1075597</v>
      </c>
      <c r="D25" s="64">
        <v>-159583</v>
      </c>
    </row>
    <row r="26" spans="1:4" s="45" customFormat="1" ht="25.5">
      <c r="A26" s="72" t="s">
        <v>103</v>
      </c>
      <c r="B26" s="68"/>
      <c r="C26" s="85">
        <v>5387627</v>
      </c>
      <c r="D26" s="69">
        <v>-11279733</v>
      </c>
    </row>
    <row r="27" spans="1:6" s="45" customFormat="1" ht="12.75">
      <c r="A27" s="73"/>
      <c r="B27" s="62"/>
      <c r="C27" s="64">
        <f>SUM(C16:C26)</f>
        <v>55061374</v>
      </c>
      <c r="D27" s="64">
        <f>SUM(D16:D26)</f>
        <v>140968793</v>
      </c>
      <c r="F27" s="57"/>
    </row>
    <row r="28" spans="1:4" s="45" customFormat="1" ht="12.75">
      <c r="A28" s="73"/>
      <c r="B28" s="62"/>
      <c r="C28" s="82"/>
      <c r="D28" s="64"/>
    </row>
    <row r="29" spans="1:4" s="45" customFormat="1" ht="12.75">
      <c r="A29" s="49" t="s">
        <v>82</v>
      </c>
      <c r="B29" s="62"/>
      <c r="C29" s="82">
        <v>59941</v>
      </c>
      <c r="D29" s="64">
        <v>70552</v>
      </c>
    </row>
    <row r="30" spans="1:4" s="45" customFormat="1" ht="12.75">
      <c r="A30" s="49" t="s">
        <v>83</v>
      </c>
      <c r="B30" s="62"/>
      <c r="C30" s="82">
        <v>-988059</v>
      </c>
      <c r="D30" s="64">
        <v>-1083168</v>
      </c>
    </row>
    <row r="31" spans="1:4" s="45" customFormat="1" ht="12.75">
      <c r="A31" s="59" t="s">
        <v>84</v>
      </c>
      <c r="B31" s="68"/>
      <c r="C31" s="85">
        <v>-15300000</v>
      </c>
      <c r="D31" s="69">
        <v>-31000000</v>
      </c>
    </row>
    <row r="32" spans="1:4" s="45" customFormat="1" ht="12.75">
      <c r="A32" s="74" t="s">
        <v>85</v>
      </c>
      <c r="B32" s="75"/>
      <c r="C32" s="76">
        <f>SUM(C27:C31)</f>
        <v>38833256</v>
      </c>
      <c r="D32" s="76">
        <f>SUM(D27:D31)</f>
        <v>108956177</v>
      </c>
    </row>
    <row r="33" spans="1:4" s="45" customFormat="1" ht="12.75">
      <c r="A33" s="77"/>
      <c r="B33" s="62"/>
      <c r="C33" s="82"/>
      <c r="D33" s="64"/>
    </row>
    <row r="34" spans="1:4" ht="15">
      <c r="A34" s="70" t="s">
        <v>86</v>
      </c>
      <c r="B34" s="62"/>
      <c r="C34" s="82"/>
      <c r="D34" s="64"/>
    </row>
    <row r="35" spans="1:4" ht="15" customHeight="1">
      <c r="A35" s="67" t="s">
        <v>87</v>
      </c>
      <c r="B35" s="62"/>
      <c r="C35" s="82">
        <v>-20896967</v>
      </c>
      <c r="D35" s="64">
        <v>-22741246</v>
      </c>
    </row>
    <row r="36" spans="1:4" ht="15" customHeight="1">
      <c r="A36" s="67" t="s">
        <v>88</v>
      </c>
      <c r="B36" s="62"/>
      <c r="C36" s="82">
        <v>-4788950</v>
      </c>
      <c r="D36" s="64">
        <v>-1875220</v>
      </c>
    </row>
    <row r="37" spans="1:4" ht="15" customHeight="1">
      <c r="A37" s="67" t="s">
        <v>89</v>
      </c>
      <c r="B37" s="62"/>
      <c r="C37" s="82">
        <v>6795</v>
      </c>
      <c r="D37" s="64">
        <v>9671</v>
      </c>
    </row>
    <row r="38" spans="1:4" ht="26.25" customHeight="1">
      <c r="A38" s="67" t="s">
        <v>104</v>
      </c>
      <c r="B38" s="62"/>
      <c r="C38" s="82">
        <v>12730</v>
      </c>
      <c r="D38" s="64">
        <v>685382</v>
      </c>
    </row>
    <row r="39" spans="1:4" ht="15" customHeight="1">
      <c r="A39" s="72" t="s">
        <v>90</v>
      </c>
      <c r="B39" s="68"/>
      <c r="C39" s="85">
        <v>-1475801</v>
      </c>
      <c r="D39" s="69">
        <v>-3012041</v>
      </c>
    </row>
    <row r="40" spans="1:4" ht="15">
      <c r="A40" s="78" t="s">
        <v>91</v>
      </c>
      <c r="B40" s="68"/>
      <c r="C40" s="69">
        <f>SUM(C35:C39)</f>
        <v>-27142193</v>
      </c>
      <c r="D40" s="69">
        <f>SUM(D35:D39)</f>
        <v>-26933454</v>
      </c>
    </row>
    <row r="41" spans="1:4" ht="15">
      <c r="A41" s="70"/>
      <c r="B41" s="62"/>
      <c r="C41" s="82"/>
      <c r="D41" s="64"/>
    </row>
    <row r="42" spans="1:4" ht="15">
      <c r="A42" s="70" t="s">
        <v>92</v>
      </c>
      <c r="B42" s="62"/>
      <c r="C42" s="82"/>
      <c r="D42" s="64"/>
    </row>
    <row r="43" spans="1:4" ht="15">
      <c r="A43" s="67" t="s">
        <v>93</v>
      </c>
      <c r="B43" s="62"/>
      <c r="C43" s="82">
        <v>0</v>
      </c>
      <c r="D43" s="64">
        <v>0</v>
      </c>
    </row>
    <row r="44" spans="1:4" ht="15">
      <c r="A44" s="72" t="s">
        <v>94</v>
      </c>
      <c r="B44" s="68"/>
      <c r="C44" s="85">
        <v>-12286</v>
      </c>
      <c r="D44" s="69">
        <v>-60029246</v>
      </c>
    </row>
    <row r="45" spans="1:4" ht="15">
      <c r="A45" s="70" t="s">
        <v>95</v>
      </c>
      <c r="B45" s="62"/>
      <c r="C45" s="82"/>
      <c r="D45" s="64"/>
    </row>
    <row r="46" spans="1:4" ht="15">
      <c r="A46" s="78" t="s">
        <v>96</v>
      </c>
      <c r="B46" s="68"/>
      <c r="C46" s="69">
        <f>SUM(C43:C45)</f>
        <v>-12286</v>
      </c>
      <c r="D46" s="69">
        <f>SUM(D43:D45)</f>
        <v>-60029246</v>
      </c>
    </row>
    <row r="47" spans="1:4" ht="15">
      <c r="A47" s="70" t="s">
        <v>97</v>
      </c>
      <c r="B47" s="62"/>
      <c r="C47" s="64">
        <f>C32+C40+C46</f>
        <v>11678777</v>
      </c>
      <c r="D47" s="64">
        <f>D32+D40+D46</f>
        <v>21993477</v>
      </c>
    </row>
    <row r="48" spans="1:4" ht="15">
      <c r="A48" s="70"/>
      <c r="B48" s="62"/>
      <c r="C48" s="82"/>
      <c r="D48" s="64"/>
    </row>
    <row r="49" spans="1:4" ht="15">
      <c r="A49" s="67" t="s">
        <v>98</v>
      </c>
      <c r="B49" s="62"/>
      <c r="C49" s="82">
        <v>-542811</v>
      </c>
      <c r="D49" s="64">
        <v>-594891</v>
      </c>
    </row>
    <row r="50" spans="1:4" ht="15">
      <c r="A50" s="72" t="s">
        <v>99</v>
      </c>
      <c r="B50" s="87">
        <v>9</v>
      </c>
      <c r="C50" s="85">
        <v>15814339</v>
      </c>
      <c r="D50" s="69">
        <v>14702317</v>
      </c>
    </row>
    <row r="51" spans="1:4" ht="15.75" thickBot="1">
      <c r="A51" s="79" t="s">
        <v>100</v>
      </c>
      <c r="B51" s="88">
        <v>9</v>
      </c>
      <c r="C51" s="80">
        <f>C47+C49+C50</f>
        <v>26950305</v>
      </c>
      <c r="D51" s="80">
        <f>D47+D49+D50</f>
        <v>36100903</v>
      </c>
    </row>
    <row r="52" spans="1:4" ht="18" customHeight="1">
      <c r="A52" s="49"/>
      <c r="B52" s="62"/>
      <c r="C52" s="62"/>
      <c r="D52" s="64"/>
    </row>
    <row r="53" ht="15">
      <c r="D53" s="81"/>
    </row>
    <row r="54" spans="1:4" s="45" customFormat="1" ht="12.75">
      <c r="A54" s="49"/>
      <c r="B54" s="10"/>
      <c r="C54" s="10"/>
      <c r="D54" s="63"/>
    </row>
    <row r="55" spans="1:4" s="45" customFormat="1" ht="12.75">
      <c r="A55" s="49"/>
      <c r="B55" s="10"/>
      <c r="C55" s="10"/>
      <c r="D55" s="63"/>
    </row>
    <row r="56" spans="1:6" s="45" customFormat="1" ht="12.75">
      <c r="A56" s="49"/>
      <c r="B56" s="10"/>
      <c r="C56" s="10"/>
      <c r="D56" s="63"/>
      <c r="F56" s="46"/>
    </row>
    <row r="57" spans="1:6" s="45" customFormat="1" ht="12.75">
      <c r="A57" s="49"/>
      <c r="B57" s="10"/>
      <c r="C57" s="10"/>
      <c r="D57" s="63"/>
      <c r="F57" s="46"/>
    </row>
    <row r="58" spans="1:6" s="45" customFormat="1" ht="12.75">
      <c r="A58" s="49"/>
      <c r="B58" s="10"/>
      <c r="C58" s="10"/>
      <c r="D58" s="63"/>
      <c r="F58" s="46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3.00390625" style="0" customWidth="1"/>
    <col min="2" max="2" width="12.28125" style="0" customWidth="1"/>
    <col min="3" max="3" width="18.7109375" style="0" customWidth="1"/>
    <col min="4" max="4" width="22.140625" style="0" customWidth="1"/>
    <col min="5" max="5" width="20.57421875" style="0" customWidth="1"/>
    <col min="7" max="7" width="14.140625" style="0" bestFit="1" customWidth="1"/>
  </cols>
  <sheetData>
    <row r="1" spans="1:5" ht="15.75">
      <c r="A1" s="110" t="s">
        <v>35</v>
      </c>
      <c r="B1" s="110"/>
      <c r="C1" s="110"/>
      <c r="D1" s="110"/>
      <c r="E1" s="110"/>
    </row>
    <row r="4" spans="1:5" ht="15">
      <c r="A4" s="25"/>
      <c r="B4" s="106" t="s">
        <v>112</v>
      </c>
      <c r="C4" s="24" t="s">
        <v>45</v>
      </c>
      <c r="D4" s="24" t="s">
        <v>44</v>
      </c>
      <c r="E4" s="23" t="s">
        <v>43</v>
      </c>
    </row>
    <row r="5" spans="1:5" ht="15">
      <c r="A5" s="22" t="s">
        <v>0</v>
      </c>
      <c r="B5" s="107"/>
      <c r="C5" s="21" t="s">
        <v>42</v>
      </c>
      <c r="D5" s="21" t="s">
        <v>41</v>
      </c>
      <c r="E5" s="15"/>
    </row>
    <row r="6" spans="1:5" ht="15">
      <c r="A6" s="12" t="s">
        <v>108</v>
      </c>
      <c r="B6" s="108"/>
      <c r="C6" s="20">
        <v>107958384</v>
      </c>
      <c r="D6" s="16">
        <v>100037502</v>
      </c>
      <c r="E6" s="19">
        <f>SUM(C6:D6)</f>
        <v>207995886</v>
      </c>
    </row>
    <row r="7" spans="1:5" ht="15">
      <c r="A7" s="11" t="s">
        <v>56</v>
      </c>
      <c r="B7" s="109"/>
      <c r="C7" s="18">
        <v>0</v>
      </c>
      <c r="D7" s="17">
        <v>100028713</v>
      </c>
      <c r="E7" s="17">
        <f>D7</f>
        <v>100028713</v>
      </c>
    </row>
    <row r="8" spans="1:5" ht="15">
      <c r="A8" s="11" t="s">
        <v>113</v>
      </c>
      <c r="B8" s="109">
        <v>12</v>
      </c>
      <c r="C8" s="18"/>
      <c r="D8" s="17">
        <v>435407</v>
      </c>
      <c r="E8" s="17">
        <f>D8</f>
        <v>435407</v>
      </c>
    </row>
    <row r="9" spans="1:5" ht="15">
      <c r="A9" s="11" t="s">
        <v>40</v>
      </c>
      <c r="B9" s="109"/>
      <c r="C9" s="18">
        <v>0</v>
      </c>
      <c r="D9" s="18">
        <v>100464120</v>
      </c>
      <c r="E9" s="17">
        <f>D9</f>
        <v>100464120</v>
      </c>
    </row>
    <row r="10" spans="1:5" ht="15">
      <c r="A10" s="11" t="s">
        <v>36</v>
      </c>
      <c r="B10" s="109"/>
      <c r="C10" s="18"/>
      <c r="D10" s="18">
        <v>60029246</v>
      </c>
      <c r="E10" s="17">
        <f>D10</f>
        <v>60029246</v>
      </c>
    </row>
    <row r="11" spans="1:7" ht="15">
      <c r="A11" s="12" t="s">
        <v>109</v>
      </c>
      <c r="B11" s="108"/>
      <c r="C11" s="16">
        <v>107958384</v>
      </c>
      <c r="D11" s="16">
        <f>D6+D9-D10</f>
        <v>140472376</v>
      </c>
      <c r="E11" s="16">
        <f>E6+E9-E10</f>
        <v>248430760</v>
      </c>
      <c r="G11" s="27"/>
    </row>
    <row r="12" spans="1:5" ht="33" customHeight="1">
      <c r="A12" s="12" t="s">
        <v>110</v>
      </c>
      <c r="B12" s="108"/>
      <c r="C12" s="16">
        <v>107958384</v>
      </c>
      <c r="D12" s="16">
        <v>153567667</v>
      </c>
      <c r="E12" s="16">
        <f>C12+D12</f>
        <v>261526051</v>
      </c>
    </row>
    <row r="13" spans="1:5" ht="15">
      <c r="A13" s="11" t="s">
        <v>56</v>
      </c>
      <c r="B13" s="109"/>
      <c r="C13" s="18">
        <v>0</v>
      </c>
      <c r="D13" s="17">
        <v>13769924</v>
      </c>
      <c r="E13" s="16">
        <f>D13</f>
        <v>13769924</v>
      </c>
    </row>
    <row r="14" spans="1:5" ht="15">
      <c r="A14" s="11" t="s">
        <v>113</v>
      </c>
      <c r="B14" s="109">
        <v>12</v>
      </c>
      <c r="C14" s="18"/>
      <c r="D14" s="17">
        <v>69371</v>
      </c>
      <c r="E14" s="16">
        <f>D14</f>
        <v>69371</v>
      </c>
    </row>
    <row r="15" spans="1:5" ht="15">
      <c r="A15" s="11" t="s">
        <v>40</v>
      </c>
      <c r="B15" s="109"/>
      <c r="C15" s="18">
        <v>0</v>
      </c>
      <c r="D15" s="17">
        <f>SUM(D13:D14)</f>
        <v>13839295</v>
      </c>
      <c r="E15" s="16">
        <f>SUM(E13:E14)</f>
        <v>13839295</v>
      </c>
    </row>
    <row r="16" spans="1:5" ht="15">
      <c r="A16" s="11" t="s">
        <v>36</v>
      </c>
      <c r="B16" s="109"/>
      <c r="C16" s="18"/>
      <c r="D16" s="17">
        <v>0</v>
      </c>
      <c r="E16" s="16">
        <v>0</v>
      </c>
    </row>
    <row r="17" spans="1:7" ht="15">
      <c r="A17" s="15" t="s">
        <v>111</v>
      </c>
      <c r="B17" s="15"/>
      <c r="C17" s="14">
        <v>107958384</v>
      </c>
      <c r="D17" s="13">
        <f>D12+D15-D16</f>
        <v>167406962</v>
      </c>
      <c r="E17" s="13">
        <f>E12+E15+E16</f>
        <v>275365346</v>
      </c>
      <c r="G17" s="27"/>
    </row>
    <row r="19" ht="15">
      <c r="E19" s="27"/>
    </row>
    <row r="20" ht="15">
      <c r="E20" s="27"/>
    </row>
    <row r="21" ht="15">
      <c r="C21" s="27"/>
    </row>
    <row r="22" ht="15">
      <c r="C22" s="27"/>
    </row>
  </sheetData>
  <sheetProtection/>
  <mergeCells count="2">
    <mergeCell ref="A1:E1"/>
    <mergeCell ref="B4:B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2020-08-18T14:04:40Z</dcterms:modified>
  <cp:category/>
  <cp:version/>
  <cp:contentType/>
  <cp:contentStatus/>
</cp:coreProperties>
</file>