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<sst xmlns="http://schemas.openxmlformats.org/spreadsheetml/2006/main" count="155" uniqueCount="121">
  <si>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</si>
  <si>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</si>
  <si>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</si>
  <si>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</si>
  <si>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</si>
  <si>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</si>
  <si>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</si>
  <si>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</si>
  <si>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</si>
  <si>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</si>
  <si>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</si>
  <si>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</si>
  <si>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</si>
  <si>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</si>
  <si>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</si>
  <si>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</si>
  <si>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</si>
  <si>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</si>
  <si>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</si>
  <si>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</si>
  <si>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</si>
  <si>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</si>
  <si>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</si>
  <si>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</si>
  <si>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</si>
  <si>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</si>
  <si>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</si>
  <si>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</si>
  <si>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</si>
  <si>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</si>
  <si>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</si>
  <si>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</si>
  <si>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</si>
  <si>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</si>
  <si>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</si>
  <si>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</si>
  <si>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</si>
  <si>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Итого капитала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</si>
  <si>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</si>
  <si>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</si>
  <si>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</si>
  <si>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</si>
  <si>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</si>
  <si>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</si>
  <si>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</si>
  <si>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</si>
  <si>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</si>
  <si>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</si>
  <si>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</si>
  <si>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</si>
  <si>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</si>
  <si>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</si>
  <si>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</si>
  <si>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</si>
  <si>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</si>
  <si>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</si>
  <si>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</si>
  <si>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</si>
  <si>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</si>
  <si>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</si>
  <si>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</si>
  <si>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</si>
  <si>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</si>
  <si>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</si>
  <si>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</si>
  <si>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</si>
  <si>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</si>
  <si>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</si>
  <si>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</si>
  <si>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</si>
  <si>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</si>
  <si>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</si>
  <si>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</si>
  <si>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</si>
  <si>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</si>
  <si>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</si>
  <si>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</si>
  <si>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</si>
  <si>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</si>
  <si>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</si>
  <si>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</si>
  <si>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</si>
  <si>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</si>
  <si>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</si>
  <si>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</si>
  <si>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</si>
  <si>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</si>
  <si>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</si>
  <si>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</si>
  <si>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</si>
  <si>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</si>
  <si>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</si>
  <si>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</si>
  <si>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</si>
  <si>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</si>
  <si>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</si>
  <si>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</si>
  <si>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</si>
  <si>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Базовая и разводненная прибыль на акцию (в тысячах тенге на акцию)</t>
  </si>
  <si>
    <t xml:space="preserve">31 марта 2022 года </t>
  </si>
  <si>
    <t>Подоходный налог к уплате</t>
  </si>
  <si>
    <t xml:space="preserve"> 31.03.2022 г.</t>
  </si>
  <si>
    <t>На 1 января 2022 года (неаудировано)</t>
  </si>
  <si>
    <t>АО "Мангистаумунайгаз"</t>
  </si>
  <si>
    <t>в тысячах тенге</t>
  </si>
  <si>
    <t>за три месяца,закончившихся</t>
  </si>
  <si>
    <t>Акционерный капитал</t>
  </si>
  <si>
    <t>Промежуточный консолидированный отчет о финансовом положении по состоянию на 31 марта 2023 года</t>
  </si>
  <si>
    <t xml:space="preserve">31 декабря 2022 года </t>
  </si>
  <si>
    <t xml:space="preserve">31 марта 2023 года </t>
  </si>
  <si>
    <t>Промежуточный консолидированный отчет о совокупном доходе за три месяца, закончившихся 31 марта 2023 года</t>
  </si>
  <si>
    <t xml:space="preserve"> 31.03.2023 г.</t>
  </si>
  <si>
    <t>ПРОМЕЖУТОЧНЫЙ КОНСОЛИДИРОВАННЫЙ ОТЧЕТ О ДВИЖЕНИИ ДЕНЕЖНЫХ СРЕДСТВ  ЗА ТРИ МЕСЯЦА, ЗАКОНЧИВШИХСЯ 31 МАРТА 2023 ГОДА</t>
  </si>
  <si>
    <t>Промежуточный консолидированный отчет об изменениях в капитале за три месяца, закончившихся 31 марта 2023 года.</t>
  </si>
  <si>
    <t>На 31 марта 2022 года(неаудировано)</t>
  </si>
  <si>
    <t>На 1 января 2023 года (неаудировано)</t>
  </si>
  <si>
    <t>На 31 марта 2023 года (неаудировано)</t>
  </si>
  <si>
    <t>Предоплата по подоходному налогу</t>
  </si>
  <si>
    <t>Первый заместитель Генерального директора                                                    Сюй Шиго</t>
  </si>
  <si>
    <t>Заместитель ГД по экономике и финансам-Главный бухгалтер                    Чжан Ицюнь</t>
  </si>
  <si>
    <t>Генеральный директор АО "Мангистаумунайгаз"                                             Мустафаев М.К.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</si>
</sst>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171" fontId="44" fillId="33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72" fontId="46" fillId="0" borderId="10" xfId="58" applyNumberFormat="1" applyFont="1" applyBorder="1" applyAlignment="1">
      <alignment vertical="center"/>
    </xf>
    <xf numFmtId="172" fontId="47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71" fontId="46" fillId="0" borderId="0" xfId="58" applyFont="1" applyBorder="1" applyAlignment="1">
      <alignment vertical="center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4" sqref="A44:D48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23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27" customHeight="1">
      <c r="A1" s="72" t="s">
        <v>103</v>
      </c>
      <c r="C1" s="2"/>
      <c r="D1" s="2"/>
    </row>
    <row r="2" spans="1:4" ht="44.25" customHeight="1">
      <c r="A2" s="73" t="s">
        <v>107</v>
      </c>
      <c r="B2" s="73"/>
      <c r="C2" s="73"/>
      <c r="D2" s="73"/>
    </row>
    <row r="3" spans="1:4" s="30" customFormat="1" ht="33.75" customHeight="1">
      <c r="A3" s="19" t="s">
        <v>0</v>
      </c>
      <c r="B3" s="29" t="s">
        <v>1</v>
      </c>
      <c r="C3" s="29" t="s">
        <v>109</v>
      </c>
      <c r="D3" s="29" t="s">
        <v>108</v>
      </c>
    </row>
    <row r="4" spans="1:4" s="24" customFormat="1" ht="16.5" customHeight="1">
      <c r="A4" s="5" t="s">
        <v>2</v>
      </c>
      <c r="B4" s="6"/>
      <c r="C4" s="4"/>
      <c r="D4" s="4"/>
    </row>
    <row r="5" spans="1:4" s="24" customFormat="1" ht="16.5" customHeight="1">
      <c r="A5" s="5" t="s">
        <v>3</v>
      </c>
      <c r="B5" s="6"/>
      <c r="C5" s="4"/>
      <c r="D5" s="4"/>
    </row>
    <row r="6" spans="1:7" s="24" customFormat="1" ht="17.25" customHeight="1">
      <c r="A6" s="4" t="s">
        <v>4</v>
      </c>
      <c r="B6" s="6">
        <v>4</v>
      </c>
      <c r="C6" s="31">
        <v>419083018</v>
      </c>
      <c r="D6" s="31">
        <v>421484322</v>
      </c>
      <c r="G6" s="21"/>
    </row>
    <row r="7" spans="1:7" s="24" customFormat="1" ht="16.5" customHeight="1">
      <c r="A7" s="4" t="s">
        <v>5</v>
      </c>
      <c r="B7" s="6"/>
      <c r="C7" s="32">
        <v>465837</v>
      </c>
      <c r="D7" s="32">
        <v>492703</v>
      </c>
      <c r="G7" s="21"/>
    </row>
    <row r="8" spans="1:7" s="24" customFormat="1" ht="16.5" customHeight="1">
      <c r="A8" s="4" t="s">
        <v>6</v>
      </c>
      <c r="B8" s="6">
        <v>5</v>
      </c>
      <c r="C8" s="33">
        <v>14577968</v>
      </c>
      <c r="D8" s="33">
        <v>14204208</v>
      </c>
      <c r="G8" s="21"/>
    </row>
    <row r="9" spans="1:7" s="8" customFormat="1" ht="16.5" customHeight="1">
      <c r="A9" s="5"/>
      <c r="B9" s="7"/>
      <c r="C9" s="34">
        <f>SUM(C6:C8)</f>
        <v>434126823</v>
      </c>
      <c r="D9" s="34">
        <f>SUM(D6:D8)</f>
        <v>436181233</v>
      </c>
      <c r="G9" s="21"/>
    </row>
    <row r="10" spans="1:7" s="24" customFormat="1" ht="16.5" customHeight="1">
      <c r="A10" s="5" t="s">
        <v>38</v>
      </c>
      <c r="B10" s="6"/>
      <c r="C10" s="33"/>
      <c r="D10" s="33"/>
      <c r="F10" s="8"/>
      <c r="G10" s="21"/>
    </row>
    <row r="11" spans="1:7" s="24" customFormat="1" ht="16.5" customHeight="1">
      <c r="A11" s="4" t="s">
        <v>7</v>
      </c>
      <c r="B11" s="6">
        <v>6</v>
      </c>
      <c r="C11" s="35">
        <v>22239701</v>
      </c>
      <c r="D11" s="35">
        <v>29880373</v>
      </c>
      <c r="G11" s="21"/>
    </row>
    <row r="12" spans="1:7" s="24" customFormat="1" ht="16.5" customHeight="1">
      <c r="A12" s="4" t="s">
        <v>8</v>
      </c>
      <c r="B12" s="6">
        <v>7</v>
      </c>
      <c r="C12" s="35">
        <v>45926138</v>
      </c>
      <c r="D12" s="35">
        <v>6392439</v>
      </c>
      <c r="G12" s="21"/>
    </row>
    <row r="13" spans="1:7" s="24" customFormat="1" ht="16.5" customHeight="1">
      <c r="A13" s="4" t="s">
        <v>9</v>
      </c>
      <c r="B13" s="6">
        <v>8</v>
      </c>
      <c r="C13" s="35">
        <v>15763920</v>
      </c>
      <c r="D13" s="35">
        <v>11761209</v>
      </c>
      <c r="G13" s="21"/>
    </row>
    <row r="14" spans="1:7" s="25" customFormat="1" ht="16.5" customHeight="1">
      <c r="A14" s="4" t="s">
        <v>117</v>
      </c>
      <c r="B14" s="6"/>
      <c r="C14" s="35">
        <v>1907512</v>
      </c>
      <c r="D14" s="35">
        <v>3506413</v>
      </c>
      <c r="G14" s="21"/>
    </row>
    <row r="15" spans="1:7" s="24" customFormat="1" ht="32.25" customHeight="1">
      <c r="A15" s="4" t="s">
        <v>28</v>
      </c>
      <c r="B15" s="6">
        <v>9</v>
      </c>
      <c r="C15" s="35">
        <v>27257178</v>
      </c>
      <c r="D15" s="35">
        <v>30267863</v>
      </c>
      <c r="G15" s="21"/>
    </row>
    <row r="16" spans="1:7" s="24" customFormat="1" ht="16.5" customHeight="1">
      <c r="A16" s="4" t="s">
        <v>10</v>
      </c>
      <c r="B16" s="6"/>
      <c r="C16" s="32">
        <v>737459</v>
      </c>
      <c r="D16" s="32">
        <v>220531</v>
      </c>
      <c r="G16" s="21"/>
    </row>
    <row r="17" spans="1:7" s="24" customFormat="1" ht="16.5" customHeight="1">
      <c r="A17" s="4" t="s">
        <v>11</v>
      </c>
      <c r="B17" s="6">
        <v>10</v>
      </c>
      <c r="C17" s="33">
        <v>33209806</v>
      </c>
      <c r="D17" s="33">
        <v>28008707</v>
      </c>
      <c r="G17" s="21"/>
    </row>
    <row r="18" spans="1:7" s="24" customFormat="1" ht="16.5" customHeight="1">
      <c r="A18" s="4"/>
      <c r="B18" s="6"/>
      <c r="C18" s="34">
        <f>SUM(C11:C17)</f>
        <v>147041714</v>
      </c>
      <c r="D18" s="34">
        <f>SUM(D11:D17)</f>
        <v>110037535</v>
      </c>
      <c r="G18" s="21"/>
    </row>
    <row r="19" spans="1:7" s="2" customFormat="1" ht="27" customHeight="1">
      <c r="A19" s="26" t="s">
        <v>45</v>
      </c>
      <c r="B19" s="27"/>
      <c r="C19" s="37">
        <v>315130</v>
      </c>
      <c r="D19" s="37">
        <v>315130</v>
      </c>
      <c r="G19" s="28"/>
    </row>
    <row r="20" spans="1:7" s="8" customFormat="1" ht="16.5" customHeight="1">
      <c r="A20" s="5" t="s">
        <v>39</v>
      </c>
      <c r="B20" s="7"/>
      <c r="C20" s="34">
        <f>C9+C18+C19</f>
        <v>581483667</v>
      </c>
      <c r="D20" s="34">
        <f>D9+D18+D19</f>
        <v>546533898</v>
      </c>
      <c r="F20" s="22"/>
      <c r="G20" s="21"/>
    </row>
    <row r="21" spans="1:7" s="24" customFormat="1" ht="16.5" customHeight="1">
      <c r="A21" s="5" t="s">
        <v>12</v>
      </c>
      <c r="B21" s="6"/>
      <c r="C21" s="33"/>
      <c r="D21" s="33"/>
      <c r="F21" s="8"/>
      <c r="G21" s="21"/>
    </row>
    <row r="22" spans="1:7" s="24" customFormat="1" ht="16.5" customHeight="1">
      <c r="A22" s="5" t="s">
        <v>13</v>
      </c>
      <c r="B22" s="6"/>
      <c r="C22" s="33"/>
      <c r="D22" s="33"/>
      <c r="F22" s="8"/>
      <c r="G22" s="21"/>
    </row>
    <row r="23" spans="1:7" s="24" customFormat="1" ht="16.5" customHeight="1">
      <c r="A23" s="4" t="s">
        <v>14</v>
      </c>
      <c r="B23" s="6">
        <v>11</v>
      </c>
      <c r="C23" s="31">
        <v>107958384</v>
      </c>
      <c r="D23" s="31">
        <v>107958384</v>
      </c>
      <c r="G23" s="21"/>
    </row>
    <row r="24" spans="1:7" s="24" customFormat="1" ht="16.5" customHeight="1">
      <c r="A24" s="4" t="s">
        <v>15</v>
      </c>
      <c r="B24" s="6"/>
      <c r="C24" s="33">
        <v>217975844</v>
      </c>
      <c r="D24" s="33">
        <v>194495977</v>
      </c>
      <c r="G24" s="21"/>
    </row>
    <row r="25" spans="1:7" s="8" customFormat="1" ht="16.5" customHeight="1">
      <c r="A25" s="5" t="s">
        <v>37</v>
      </c>
      <c r="B25" s="7"/>
      <c r="C25" s="34">
        <f>SUM(C23:C24)</f>
        <v>325934228</v>
      </c>
      <c r="D25" s="34">
        <f>SUM(D23:D24)</f>
        <v>302454361</v>
      </c>
      <c r="F25" s="24"/>
      <c r="G25" s="21"/>
    </row>
    <row r="26" spans="1:7" s="24" customFormat="1" ht="16.5" customHeight="1">
      <c r="A26" s="5" t="s">
        <v>16</v>
      </c>
      <c r="B26" s="6"/>
      <c r="C26" s="33"/>
      <c r="D26" s="33"/>
      <c r="G26" s="21"/>
    </row>
    <row r="27" spans="1:7" s="24" customFormat="1" ht="16.5" customHeight="1">
      <c r="A27" s="4" t="s">
        <v>18</v>
      </c>
      <c r="B27" s="6">
        <v>13</v>
      </c>
      <c r="C27" s="33">
        <v>149477943</v>
      </c>
      <c r="D27" s="33">
        <v>138756934</v>
      </c>
      <c r="G27" s="21"/>
    </row>
    <row r="28" spans="1:7" s="24" customFormat="1" ht="19.5" customHeight="1">
      <c r="A28" s="4" t="s">
        <v>17</v>
      </c>
      <c r="B28" s="6">
        <v>11</v>
      </c>
      <c r="C28" s="32">
        <v>987616</v>
      </c>
      <c r="D28" s="32">
        <v>987616</v>
      </c>
      <c r="G28" s="21"/>
    </row>
    <row r="29" spans="1:7" s="8" customFormat="1" ht="16.5" customHeight="1">
      <c r="A29" s="5"/>
      <c r="B29" s="7"/>
      <c r="C29" s="34">
        <f>SUM(C27:C28)</f>
        <v>150465559</v>
      </c>
      <c r="D29" s="34">
        <f>SUM(D27:D28)</f>
        <v>139744550</v>
      </c>
      <c r="G29" s="21"/>
    </row>
    <row r="30" spans="1:7" s="24" customFormat="1" ht="16.5" customHeight="1">
      <c r="A30" s="5" t="s">
        <v>40</v>
      </c>
      <c r="B30" s="6"/>
      <c r="C30" s="33"/>
      <c r="D30" s="33"/>
      <c r="F30" s="8"/>
      <c r="G30" s="21"/>
    </row>
    <row r="31" spans="1:7" s="25" customFormat="1" ht="16.5" customHeight="1">
      <c r="A31" s="4" t="s">
        <v>18</v>
      </c>
      <c r="B31" s="6">
        <v>13</v>
      </c>
      <c r="C31" s="35">
        <v>28962548</v>
      </c>
      <c r="D31" s="35">
        <v>18063408</v>
      </c>
      <c r="G31" s="21"/>
    </row>
    <row r="32" spans="1:7" s="24" customFormat="1" ht="16.5" customHeight="1">
      <c r="A32" s="4" t="s">
        <v>19</v>
      </c>
      <c r="B32" s="6">
        <v>14</v>
      </c>
      <c r="C32" s="35">
        <v>17143157</v>
      </c>
      <c r="D32" s="35">
        <v>34744514</v>
      </c>
      <c r="G32" s="21"/>
    </row>
    <row r="33" spans="1:7" s="24" customFormat="1" ht="16.5" customHeight="1">
      <c r="A33" s="4" t="s">
        <v>51</v>
      </c>
      <c r="B33" s="6">
        <v>15</v>
      </c>
      <c r="C33" s="36">
        <v>21298383</v>
      </c>
      <c r="D33" s="36">
        <v>30798419</v>
      </c>
      <c r="G33" s="21"/>
    </row>
    <row r="34" spans="1:7" s="25" customFormat="1" ht="16.5" customHeight="1">
      <c r="A34" s="4" t="s">
        <v>100</v>
      </c>
      <c r="B34" s="6"/>
      <c r="C34" s="36"/>
      <c r="D34" s="36"/>
      <c r="G34" s="21"/>
    </row>
    <row r="35" spans="1:7" s="24" customFormat="1" ht="16.5" customHeight="1">
      <c r="A35" s="4" t="s">
        <v>20</v>
      </c>
      <c r="B35" s="6">
        <v>16</v>
      </c>
      <c r="C35" s="36">
        <v>29819628</v>
      </c>
      <c r="D35" s="36">
        <v>7877764</v>
      </c>
      <c r="G35" s="21"/>
    </row>
    <row r="36" spans="1:7" s="24" customFormat="1" ht="16.5" customHeight="1">
      <c r="A36" s="4" t="s">
        <v>21</v>
      </c>
      <c r="B36" s="6"/>
      <c r="C36" s="36">
        <v>6062357</v>
      </c>
      <c r="D36" s="36">
        <v>10256344</v>
      </c>
      <c r="G36" s="21"/>
    </row>
    <row r="37" spans="1:7" s="24" customFormat="1" ht="16.5" customHeight="1">
      <c r="A37" s="4" t="s">
        <v>22</v>
      </c>
      <c r="B37" s="6">
        <v>11</v>
      </c>
      <c r="C37" s="32">
        <v>136180</v>
      </c>
      <c r="D37" s="32">
        <v>108944</v>
      </c>
      <c r="G37" s="21"/>
    </row>
    <row r="38" spans="1:7" s="24" customFormat="1" ht="16.5" customHeight="1">
      <c r="A38" s="4" t="s">
        <v>23</v>
      </c>
      <c r="B38" s="6"/>
      <c r="C38" s="33">
        <v>1661627</v>
      </c>
      <c r="D38" s="33">
        <v>2485594</v>
      </c>
      <c r="F38" s="8"/>
      <c r="G38" s="21"/>
    </row>
    <row r="39" spans="1:7" s="8" customFormat="1" ht="16.5" customHeight="1">
      <c r="A39" s="5"/>
      <c r="B39" s="7"/>
      <c r="C39" s="34">
        <f>SUM(C31:C38)</f>
        <v>105083880</v>
      </c>
      <c r="D39" s="34">
        <f>SUM(D31:D38)</f>
        <v>104334987</v>
      </c>
      <c r="F39" s="24"/>
      <c r="G39" s="21"/>
    </row>
    <row r="40" spans="1:7" s="8" customFormat="1" ht="16.5" customHeight="1">
      <c r="A40" s="5" t="s">
        <v>42</v>
      </c>
      <c r="B40" s="7"/>
      <c r="C40" s="34">
        <f>C29+C39</f>
        <v>255549439</v>
      </c>
      <c r="D40" s="34">
        <f>D29+D39</f>
        <v>244079537</v>
      </c>
      <c r="F40" s="21"/>
      <c r="G40" s="21"/>
    </row>
    <row r="41" spans="1:7" s="8" customFormat="1" ht="16.5" customHeight="1">
      <c r="A41" s="5" t="s">
        <v>41</v>
      </c>
      <c r="B41" s="7"/>
      <c r="C41" s="34">
        <f>C25+C29+C39</f>
        <v>581483667</v>
      </c>
      <c r="D41" s="34">
        <f>D25+D29+D39</f>
        <v>546533898</v>
      </c>
      <c r="F41" s="24"/>
      <c r="G41" s="21"/>
    </row>
    <row r="42" s="24" customFormat="1" ht="16.5" customHeight="1">
      <c r="B42" s="3"/>
    </row>
    <row r="43" s="24" customFormat="1" ht="16.5" customHeight="1">
      <c r="B43" s="3"/>
    </row>
    <row r="44" spans="1:4" s="24" customFormat="1" ht="16.5" customHeight="1">
      <c r="A44" s="96" t="s">
        <v>120</v>
      </c>
      <c r="B44" s="96"/>
      <c r="C44" s="96"/>
      <c r="D44" s="25"/>
    </row>
    <row r="45" spans="1:3" s="24" customFormat="1" ht="16.5" customHeight="1">
      <c r="A45" s="8"/>
      <c r="B45" s="95"/>
      <c r="C45" s="8"/>
    </row>
    <row r="46" spans="1:6" s="24" customFormat="1" ht="16.5" customHeight="1">
      <c r="A46" s="96" t="s">
        <v>118</v>
      </c>
      <c r="B46" s="96"/>
      <c r="C46" s="96"/>
      <c r="D46" s="25"/>
      <c r="F46" s="8"/>
    </row>
    <row r="47" spans="1:6" s="24" customFormat="1" ht="16.5" customHeight="1">
      <c r="A47" s="8"/>
      <c r="B47" s="95"/>
      <c r="C47" s="8"/>
      <c r="F47" s="8"/>
    </row>
    <row r="48" spans="1:6" s="24" customFormat="1" ht="16.5" customHeight="1">
      <c r="A48" s="96" t="s">
        <v>119</v>
      </c>
      <c r="B48" s="96"/>
      <c r="C48" s="96"/>
      <c r="D48" s="25"/>
      <c r="F48" s="8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22">
      <selection activeCell="A26" sqref="A26:D30"/>
    </sheetView>
  </sheetViews>
  <sheetFormatPr defaultColWidth="9.140625" defaultRowHeight="14.25" customHeight="1"/>
  <cols>
    <col min="1" max="1" width="44.140625" style="30" customWidth="1"/>
    <col min="2" max="2" width="7.7109375" style="30" customWidth="1"/>
    <col min="3" max="4" width="19.7109375" style="38" customWidth="1"/>
    <col min="5" max="16384" width="9.140625" style="30" customWidth="1"/>
  </cols>
  <sheetData>
    <row r="1" spans="1:4" ht="27" customHeight="1">
      <c r="A1" s="82" t="s">
        <v>103</v>
      </c>
      <c r="B1" s="83"/>
      <c r="C1" s="30"/>
      <c r="D1" s="30"/>
    </row>
    <row r="2" spans="1:4" ht="48.75" customHeight="1">
      <c r="A2" s="84" t="s">
        <v>110</v>
      </c>
      <c r="B2" s="84"/>
      <c r="C2" s="84"/>
      <c r="D2" s="84"/>
    </row>
    <row r="3" spans="1:4" s="39" customFormat="1" ht="14.25" customHeight="1">
      <c r="A3" s="78" t="s">
        <v>0</v>
      </c>
      <c r="B3" s="74" t="s">
        <v>1</v>
      </c>
      <c r="C3" s="74" t="s">
        <v>49</v>
      </c>
      <c r="D3" s="75"/>
    </row>
    <row r="4" spans="1:4" s="39" customFormat="1" ht="14.25" customHeight="1">
      <c r="A4" s="79"/>
      <c r="B4" s="81"/>
      <c r="C4" s="76"/>
      <c r="D4" s="77"/>
    </row>
    <row r="5" spans="1:4" s="39" customFormat="1" ht="29.25" customHeight="1">
      <c r="A5" s="80"/>
      <c r="B5" s="76"/>
      <c r="C5" s="29" t="s">
        <v>109</v>
      </c>
      <c r="D5" s="29" t="s">
        <v>99</v>
      </c>
    </row>
    <row r="6" spans="1:4" ht="30.75" customHeight="1">
      <c r="A6" s="40" t="s">
        <v>33</v>
      </c>
      <c r="B6" s="41">
        <v>17</v>
      </c>
      <c r="C6" s="42">
        <v>203571302</v>
      </c>
      <c r="D6" s="42">
        <v>245521992</v>
      </c>
    </row>
    <row r="7" spans="1:4" ht="24.75" customHeight="1">
      <c r="A7" s="40" t="s">
        <v>29</v>
      </c>
      <c r="B7" s="41">
        <v>18</v>
      </c>
      <c r="C7" s="43">
        <v>-96234499</v>
      </c>
      <c r="D7" s="43">
        <v>-75955017</v>
      </c>
    </row>
    <row r="8" spans="1:4" s="39" customFormat="1" ht="14.25" customHeight="1">
      <c r="A8" s="19" t="s">
        <v>24</v>
      </c>
      <c r="B8" s="29"/>
      <c r="C8" s="44">
        <f>SUM(C6:C7)</f>
        <v>107336803</v>
      </c>
      <c r="D8" s="47">
        <f>SUM(D6:D7)</f>
        <v>169566975</v>
      </c>
    </row>
    <row r="9" spans="1:4" ht="14.25" customHeight="1">
      <c r="A9" s="19"/>
      <c r="B9" s="41"/>
      <c r="C9" s="43"/>
      <c r="D9" s="43"/>
    </row>
    <row r="10" spans="1:4" ht="14.25" customHeight="1">
      <c r="A10" s="40" t="s">
        <v>30</v>
      </c>
      <c r="B10" s="41">
        <v>20</v>
      </c>
      <c r="C10" s="43">
        <v>-56300801</v>
      </c>
      <c r="D10" s="43">
        <v>-74702277</v>
      </c>
    </row>
    <row r="11" spans="1:4" ht="14.25" customHeight="1">
      <c r="A11" s="40" t="s">
        <v>31</v>
      </c>
      <c r="B11" s="41">
        <v>19</v>
      </c>
      <c r="C11" s="43">
        <v>-9966225</v>
      </c>
      <c r="D11" s="43">
        <v>-6707012</v>
      </c>
    </row>
    <row r="12" spans="1:4" ht="14.25" customHeight="1">
      <c r="A12" s="19" t="s">
        <v>43</v>
      </c>
      <c r="B12" s="41"/>
      <c r="C12" s="44">
        <f>SUM(C8:C11)</f>
        <v>41069777</v>
      </c>
      <c r="D12" s="47">
        <f>SUM(D8:D11)</f>
        <v>88157686</v>
      </c>
    </row>
    <row r="13" spans="1:4" ht="14.25" customHeight="1">
      <c r="A13" s="40" t="s">
        <v>34</v>
      </c>
      <c r="B13" s="41"/>
      <c r="C13" s="43">
        <v>16562</v>
      </c>
      <c r="D13" s="43">
        <v>96793</v>
      </c>
    </row>
    <row r="14" spans="1:4" ht="14.25" customHeight="1">
      <c r="A14" s="40" t="s">
        <v>50</v>
      </c>
      <c r="B14" s="41"/>
      <c r="C14" s="43">
        <v>-3484062</v>
      </c>
      <c r="D14" s="43">
        <v>-2323101</v>
      </c>
    </row>
    <row r="15" spans="1:4" ht="30" customHeight="1">
      <c r="A15" s="40" t="s">
        <v>35</v>
      </c>
      <c r="B15" s="41"/>
      <c r="C15" s="43">
        <v>-1587872</v>
      </c>
      <c r="D15" s="43">
        <v>2176988</v>
      </c>
    </row>
    <row r="16" spans="1:4" ht="14.25" customHeight="1">
      <c r="A16" s="40" t="s">
        <v>26</v>
      </c>
      <c r="B16" s="41"/>
      <c r="C16" s="43">
        <v>173571</v>
      </c>
      <c r="D16" s="43">
        <v>53050</v>
      </c>
    </row>
    <row r="17" spans="1:4" ht="14.25" customHeight="1">
      <c r="A17" s="40" t="s">
        <v>25</v>
      </c>
      <c r="B17" s="41"/>
      <c r="C17" s="43">
        <v>-66002</v>
      </c>
      <c r="D17" s="43">
        <v>-10188</v>
      </c>
    </row>
    <row r="18" spans="1:4" ht="14.25" customHeight="1">
      <c r="A18" s="19" t="s">
        <v>44</v>
      </c>
      <c r="B18" s="41"/>
      <c r="C18" s="44">
        <f>SUM(C12:C17)</f>
        <v>36121974</v>
      </c>
      <c r="D18" s="47">
        <f>SUM(D12:D17)</f>
        <v>88151228</v>
      </c>
    </row>
    <row r="19" spans="1:4" ht="14.25" customHeight="1">
      <c r="A19" s="40" t="s">
        <v>27</v>
      </c>
      <c r="B19" s="41">
        <v>21</v>
      </c>
      <c r="C19" s="43">
        <v>-12698901</v>
      </c>
      <c r="D19" s="43">
        <v>-16702609</v>
      </c>
    </row>
    <row r="20" spans="1:4" ht="26.25" customHeight="1">
      <c r="A20" s="19" t="s">
        <v>48</v>
      </c>
      <c r="B20" s="41"/>
      <c r="C20" s="44">
        <f>SUM(C18:C19)</f>
        <v>23423073</v>
      </c>
      <c r="D20" s="47">
        <f>SUM(D18:D19)</f>
        <v>71448619</v>
      </c>
    </row>
    <row r="21" spans="1:4" ht="26.25" customHeight="1">
      <c r="A21" s="40" t="s">
        <v>46</v>
      </c>
      <c r="B21" s="41"/>
      <c r="C21" s="43">
        <v>56794</v>
      </c>
      <c r="D21" s="43">
        <v>261527</v>
      </c>
    </row>
    <row r="22" spans="1:4" ht="26.25" customHeight="1">
      <c r="A22" s="19" t="s">
        <v>47</v>
      </c>
      <c r="B22" s="41"/>
      <c r="C22" s="44">
        <f>SUM(C20:C21)</f>
        <v>23479867</v>
      </c>
      <c r="D22" s="47">
        <f>SUM(D20:D21)</f>
        <v>71710146</v>
      </c>
    </row>
    <row r="23" spans="1:4" ht="28.5" customHeight="1">
      <c r="A23" s="40" t="s">
        <v>98</v>
      </c>
      <c r="B23" s="41">
        <v>12</v>
      </c>
      <c r="C23" s="45">
        <v>0.22</v>
      </c>
      <c r="D23" s="45">
        <v>0.65</v>
      </c>
    </row>
    <row r="24" spans="2:4" ht="14.25" customHeight="1">
      <c r="B24" s="46"/>
      <c r="C24" s="46"/>
      <c r="D24" s="46"/>
    </row>
    <row r="26" spans="1:4" ht="14.25" customHeight="1">
      <c r="A26" s="96" t="s">
        <v>120</v>
      </c>
      <c r="B26" s="96"/>
      <c r="C26" s="96"/>
      <c r="D26" s="25"/>
    </row>
    <row r="27" spans="1:4" ht="14.25" customHeight="1">
      <c r="A27" s="8"/>
      <c r="B27" s="95"/>
      <c r="C27" s="8"/>
      <c r="D27" s="25"/>
    </row>
    <row r="28" spans="1:4" ht="14.25" customHeight="1">
      <c r="A28" s="96" t="s">
        <v>118</v>
      </c>
      <c r="B28" s="96"/>
      <c r="C28" s="96"/>
      <c r="D28" s="25"/>
    </row>
    <row r="29" spans="1:4" ht="14.25" customHeight="1">
      <c r="A29" s="8"/>
      <c r="B29" s="95"/>
      <c r="C29" s="8"/>
      <c r="D29" s="25"/>
    </row>
    <row r="30" spans="1:4" ht="14.25" customHeight="1">
      <c r="A30" s="96" t="s">
        <v>119</v>
      </c>
      <c r="B30" s="96"/>
      <c r="C30" s="96"/>
      <c r="D30" s="25"/>
    </row>
  </sheetData>
  <sheetProtection/>
  <mergeCells count="5">
    <mergeCell ref="C3:D4"/>
    <mergeCell ref="A3:A5"/>
    <mergeCell ref="B3:B5"/>
    <mergeCell ref="A1:B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6">
      <selection activeCell="A62" sqref="A62:D66"/>
    </sheetView>
  </sheetViews>
  <sheetFormatPr defaultColWidth="9.140625" defaultRowHeight="15"/>
  <cols>
    <col min="1" max="1" width="54.00390625" style="69" customWidth="1"/>
    <col min="2" max="2" width="18.421875" style="69" customWidth="1"/>
    <col min="3" max="3" width="20.28125" style="48" customWidth="1"/>
    <col min="4" max="4" width="15.421875" style="48" bestFit="1" customWidth="1"/>
    <col min="5" max="16384" width="9.140625" style="48" customWidth="1"/>
  </cols>
  <sheetData>
    <row r="1" spans="1:2" ht="15">
      <c r="A1" s="82" t="s">
        <v>103</v>
      </c>
      <c r="B1" s="83"/>
    </row>
    <row r="2" spans="1:3" ht="43.5" customHeight="1">
      <c r="A2" s="89" t="s">
        <v>112</v>
      </c>
      <c r="B2" s="89"/>
      <c r="C2" s="89"/>
    </row>
    <row r="3" spans="1:3" ht="27" customHeight="1">
      <c r="A3" s="86" t="s">
        <v>104</v>
      </c>
      <c r="B3" s="87" t="s">
        <v>105</v>
      </c>
      <c r="C3" s="88"/>
    </row>
    <row r="4" spans="1:3" ht="30" customHeight="1">
      <c r="A4" s="86"/>
      <c r="B4" s="50" t="s">
        <v>111</v>
      </c>
      <c r="C4" s="50" t="s">
        <v>101</v>
      </c>
    </row>
    <row r="5" spans="1:3" s="49" customFormat="1" ht="15">
      <c r="A5" s="90" t="s">
        <v>54</v>
      </c>
      <c r="B5" s="91"/>
      <c r="C5" s="51"/>
    </row>
    <row r="6" spans="1:4" ht="15">
      <c r="A6" s="60" t="s">
        <v>55</v>
      </c>
      <c r="B6" s="59">
        <f>SUM(B8:B12)</f>
        <v>163857672</v>
      </c>
      <c r="C6" s="59">
        <f>SUM(C8:C12)</f>
        <v>238070475</v>
      </c>
      <c r="D6" s="71"/>
    </row>
    <row r="7" spans="1:4" ht="20.25" customHeight="1">
      <c r="A7" s="60" t="s">
        <v>56</v>
      </c>
      <c r="B7" s="61"/>
      <c r="C7" s="61"/>
      <c r="D7" s="71"/>
    </row>
    <row r="8" spans="1:4" ht="15">
      <c r="A8" s="60" t="s">
        <v>57</v>
      </c>
      <c r="B8" s="61">
        <v>91760766</v>
      </c>
      <c r="C8" s="61">
        <v>147129747</v>
      </c>
      <c r="D8" s="71"/>
    </row>
    <row r="9" spans="1:4" ht="15">
      <c r="A9" s="60" t="s">
        <v>58</v>
      </c>
      <c r="B9" s="61">
        <v>356506</v>
      </c>
      <c r="C9" s="61">
        <v>113591</v>
      </c>
      <c r="D9" s="71"/>
    </row>
    <row r="10" spans="1:4" ht="15">
      <c r="A10" s="60" t="s">
        <v>59</v>
      </c>
      <c r="B10" s="61">
        <v>70799673</v>
      </c>
      <c r="C10" s="61">
        <v>90444908</v>
      </c>
      <c r="D10" s="71"/>
    </row>
    <row r="11" spans="1:4" ht="15">
      <c r="A11" s="60" t="s">
        <v>60</v>
      </c>
      <c r="B11" s="61"/>
      <c r="C11" s="61"/>
      <c r="D11" s="71"/>
    </row>
    <row r="12" spans="1:4" ht="15">
      <c r="A12" s="60" t="s">
        <v>61</v>
      </c>
      <c r="B12" s="61">
        <v>940727</v>
      </c>
      <c r="C12" s="61">
        <v>382229</v>
      </c>
      <c r="D12" s="71"/>
    </row>
    <row r="13" spans="1:4" ht="15">
      <c r="A13" s="60" t="s">
        <v>62</v>
      </c>
      <c r="B13" s="59">
        <f>SUM(B15:B22)</f>
        <v>143841633</v>
      </c>
      <c r="C13" s="59">
        <f>SUM(C15:C22)</f>
        <v>99349016</v>
      </c>
      <c r="D13" s="71"/>
    </row>
    <row r="14" spans="1:4" ht="15">
      <c r="A14" s="60" t="s">
        <v>56</v>
      </c>
      <c r="B14" s="61"/>
      <c r="C14" s="61"/>
      <c r="D14" s="71"/>
    </row>
    <row r="15" spans="1:4" ht="15">
      <c r="A15" s="62" t="s">
        <v>63</v>
      </c>
      <c r="B15" s="61">
        <v>36337356</v>
      </c>
      <c r="C15" s="61">
        <v>28801838</v>
      </c>
      <c r="D15" s="71"/>
    </row>
    <row r="16" spans="1:4" ht="15">
      <c r="A16" s="62" t="s">
        <v>64</v>
      </c>
      <c r="B16" s="61">
        <v>65296747</v>
      </c>
      <c r="C16" s="61">
        <v>43682313</v>
      </c>
      <c r="D16" s="71"/>
    </row>
    <row r="17" spans="1:4" ht="24.75" customHeight="1">
      <c r="A17" s="62" t="s">
        <v>65</v>
      </c>
      <c r="B17" s="61">
        <v>15911415</v>
      </c>
      <c r="C17" s="61">
        <v>8621355</v>
      </c>
      <c r="D17" s="71"/>
    </row>
    <row r="18" spans="1:4" ht="18" customHeight="1">
      <c r="A18" s="62" t="s">
        <v>66</v>
      </c>
      <c r="B18" s="61">
        <v>0</v>
      </c>
      <c r="C18" s="61">
        <v>0</v>
      </c>
      <c r="D18" s="71"/>
    </row>
    <row r="19" spans="1:4" ht="15">
      <c r="A19" s="62" t="s">
        <v>67</v>
      </c>
      <c r="B19" s="61">
        <v>22</v>
      </c>
      <c r="C19" s="61">
        <v>27</v>
      </c>
      <c r="D19" s="71"/>
    </row>
    <row r="20" spans="1:4" ht="15">
      <c r="A20" s="62" t="s">
        <v>68</v>
      </c>
      <c r="B20" s="61">
        <v>11100035</v>
      </c>
      <c r="C20" s="61">
        <v>11700038</v>
      </c>
      <c r="D20" s="71"/>
    </row>
    <row r="21" spans="1:4" ht="15">
      <c r="A21" s="62" t="s">
        <v>69</v>
      </c>
      <c r="B21" s="61">
        <v>9568879</v>
      </c>
      <c r="C21" s="61">
        <v>1049748</v>
      </c>
      <c r="D21" s="71"/>
    </row>
    <row r="22" spans="1:4" ht="15">
      <c r="A22" s="62" t="s">
        <v>70</v>
      </c>
      <c r="B22" s="61">
        <v>5627179</v>
      </c>
      <c r="C22" s="61">
        <v>5493697</v>
      </c>
      <c r="D22" s="71"/>
    </row>
    <row r="23" spans="1:4" ht="15">
      <c r="A23" s="70" t="s">
        <v>71</v>
      </c>
      <c r="B23" s="59">
        <f>B6-B13</f>
        <v>20016039</v>
      </c>
      <c r="C23" s="59">
        <f>C6-C13</f>
        <v>138721459</v>
      </c>
      <c r="D23" s="71"/>
    </row>
    <row r="24" spans="1:4" ht="15">
      <c r="A24" s="85" t="s">
        <v>72</v>
      </c>
      <c r="B24" s="85"/>
      <c r="C24" s="52"/>
      <c r="D24" s="71"/>
    </row>
    <row r="25" spans="1:4" ht="15">
      <c r="A25" s="60" t="s">
        <v>55</v>
      </c>
      <c r="B25" s="59">
        <f>SUM(B27:B33)</f>
        <v>6711</v>
      </c>
      <c r="C25" s="53"/>
      <c r="D25" s="71"/>
    </row>
    <row r="26" spans="1:4" ht="15">
      <c r="A26" s="60" t="s">
        <v>56</v>
      </c>
      <c r="B26" s="59"/>
      <c r="C26" s="52"/>
      <c r="D26" s="71"/>
    </row>
    <row r="27" spans="1:4" ht="15">
      <c r="A27" s="62" t="s">
        <v>73</v>
      </c>
      <c r="B27" s="61">
        <v>0</v>
      </c>
      <c r="C27" s="52"/>
      <c r="D27" s="71"/>
    </row>
    <row r="28" spans="1:4" ht="15">
      <c r="A28" s="62" t="s">
        <v>74</v>
      </c>
      <c r="B28" s="61">
        <v>6711</v>
      </c>
      <c r="C28" s="52"/>
      <c r="D28" s="71"/>
    </row>
    <row r="29" spans="1:4" ht="15">
      <c r="A29" s="62" t="s">
        <v>75</v>
      </c>
      <c r="B29" s="61">
        <v>0</v>
      </c>
      <c r="C29" s="52"/>
      <c r="D29" s="71"/>
    </row>
    <row r="30" spans="1:4" ht="15" customHeight="1">
      <c r="A30" s="62" t="s">
        <v>76</v>
      </c>
      <c r="B30" s="61">
        <v>0</v>
      </c>
      <c r="C30" s="52"/>
      <c r="D30" s="71"/>
    </row>
    <row r="31" spans="1:4" ht="15" customHeight="1">
      <c r="A31" s="62" t="s">
        <v>77</v>
      </c>
      <c r="B31" s="61">
        <v>0</v>
      </c>
      <c r="C31" s="52"/>
      <c r="D31" s="71"/>
    </row>
    <row r="32" spans="1:4" ht="15" customHeight="1">
      <c r="A32" s="62" t="s">
        <v>78</v>
      </c>
      <c r="B32" s="61">
        <v>0</v>
      </c>
      <c r="C32" s="52"/>
      <c r="D32" s="71"/>
    </row>
    <row r="33" spans="1:4" ht="26.25" customHeight="1">
      <c r="A33" s="62" t="s">
        <v>61</v>
      </c>
      <c r="B33" s="61">
        <v>0</v>
      </c>
      <c r="C33" s="52"/>
      <c r="D33" s="71"/>
    </row>
    <row r="34" spans="1:4" ht="26.25" customHeight="1">
      <c r="A34" s="60" t="s">
        <v>62</v>
      </c>
      <c r="B34" s="59">
        <f>SUM(B36:B42)</f>
        <v>14838213</v>
      </c>
      <c r="C34" s="59">
        <f>SUM(C36:C42)</f>
        <v>15427907</v>
      </c>
      <c r="D34" s="71"/>
    </row>
    <row r="35" spans="1:4" ht="15" customHeight="1">
      <c r="A35" s="60" t="s">
        <v>56</v>
      </c>
      <c r="B35" s="59"/>
      <c r="C35" s="52"/>
      <c r="D35" s="71"/>
    </row>
    <row r="36" spans="1:4" ht="15">
      <c r="A36" s="62" t="s">
        <v>79</v>
      </c>
      <c r="B36" s="61">
        <v>14838213</v>
      </c>
      <c r="C36" s="61">
        <v>15427907</v>
      </c>
      <c r="D36" s="71"/>
    </row>
    <row r="37" spans="1:4" ht="15">
      <c r="A37" s="62" t="s">
        <v>80</v>
      </c>
      <c r="B37" s="61">
        <v>0</v>
      </c>
      <c r="C37" s="61"/>
      <c r="D37" s="71"/>
    </row>
    <row r="38" spans="1:4" ht="15">
      <c r="A38" s="62" t="s">
        <v>81</v>
      </c>
      <c r="B38" s="61">
        <v>0</v>
      </c>
      <c r="C38" s="52"/>
      <c r="D38" s="71"/>
    </row>
    <row r="39" spans="1:4" ht="15">
      <c r="A39" s="62" t="s">
        <v>82</v>
      </c>
      <c r="B39" s="61">
        <v>0</v>
      </c>
      <c r="C39" s="52"/>
      <c r="D39" s="71"/>
    </row>
    <row r="40" spans="1:4" ht="15">
      <c r="A40" s="62" t="s">
        <v>83</v>
      </c>
      <c r="B40" s="61">
        <v>0</v>
      </c>
      <c r="C40" s="52"/>
      <c r="D40" s="71"/>
    </row>
    <row r="41" spans="1:4" ht="15">
      <c r="A41" s="62" t="s">
        <v>78</v>
      </c>
      <c r="B41" s="61">
        <v>0</v>
      </c>
      <c r="C41" s="52"/>
      <c r="D41" s="71"/>
    </row>
    <row r="42" spans="1:4" ht="15">
      <c r="A42" s="62" t="s">
        <v>84</v>
      </c>
      <c r="B42" s="61">
        <v>0</v>
      </c>
      <c r="C42" s="52"/>
      <c r="D42" s="71"/>
    </row>
    <row r="43" spans="1:4" ht="15">
      <c r="A43" s="70" t="s">
        <v>85</v>
      </c>
      <c r="B43" s="59">
        <f>B25-B34</f>
        <v>-14831502</v>
      </c>
      <c r="C43" s="59">
        <f>C25-C34</f>
        <v>-15427907</v>
      </c>
      <c r="D43" s="71"/>
    </row>
    <row r="44" spans="1:4" ht="15">
      <c r="A44" s="85" t="s">
        <v>86</v>
      </c>
      <c r="B44" s="85"/>
      <c r="C44" s="52"/>
      <c r="D44" s="71"/>
    </row>
    <row r="45" spans="1:4" ht="15">
      <c r="A45" s="58" t="s">
        <v>55</v>
      </c>
      <c r="B45" s="59">
        <f>SUM(B47:B50)</f>
        <v>16562</v>
      </c>
      <c r="C45" s="59">
        <f>SUM(C47:C50)</f>
        <v>96834</v>
      </c>
      <c r="D45" s="71"/>
    </row>
    <row r="46" spans="1:4" ht="15">
      <c r="A46" s="60" t="s">
        <v>56</v>
      </c>
      <c r="B46" s="59"/>
      <c r="C46" s="52"/>
      <c r="D46" s="71"/>
    </row>
    <row r="47" spans="1:4" ht="15">
      <c r="A47" s="62" t="s">
        <v>87</v>
      </c>
      <c r="B47" s="59">
        <v>0</v>
      </c>
      <c r="C47" s="52"/>
      <c r="D47" s="71"/>
    </row>
    <row r="48" spans="1:4" ht="18" customHeight="1">
      <c r="A48" s="62" t="s">
        <v>88</v>
      </c>
      <c r="B48" s="59">
        <v>0</v>
      </c>
      <c r="C48" s="52"/>
      <c r="D48" s="71"/>
    </row>
    <row r="49" spans="1:4" ht="15">
      <c r="A49" s="62" t="s">
        <v>89</v>
      </c>
      <c r="B49" s="59">
        <v>0</v>
      </c>
      <c r="C49" s="52"/>
      <c r="D49" s="71"/>
    </row>
    <row r="50" spans="1:4" ht="15">
      <c r="A50" s="62" t="s">
        <v>90</v>
      </c>
      <c r="B50" s="61">
        <v>16562</v>
      </c>
      <c r="C50" s="61">
        <v>96834</v>
      </c>
      <c r="D50" s="71"/>
    </row>
    <row r="51" spans="1:4" ht="15">
      <c r="A51" s="58" t="s">
        <v>62</v>
      </c>
      <c r="B51" s="59">
        <f>SUM(B53:B55)</f>
        <v>0</v>
      </c>
      <c r="C51" s="59">
        <f>SUM(C53:C55)</f>
        <v>10</v>
      </c>
      <c r="D51" s="71"/>
    </row>
    <row r="52" spans="1:4" ht="15">
      <c r="A52" s="60" t="s">
        <v>56</v>
      </c>
      <c r="B52" s="61">
        <v>0</v>
      </c>
      <c r="C52" s="52"/>
      <c r="D52" s="71"/>
    </row>
    <row r="53" spans="1:4" ht="15">
      <c r="A53" s="60" t="s">
        <v>91</v>
      </c>
      <c r="B53" s="61">
        <v>0</v>
      </c>
      <c r="C53" s="61">
        <v>0</v>
      </c>
      <c r="D53" s="71"/>
    </row>
    <row r="54" spans="1:4" ht="15">
      <c r="A54" s="60" t="s">
        <v>92</v>
      </c>
      <c r="B54" s="61">
        <v>0</v>
      </c>
      <c r="C54" s="61">
        <v>0</v>
      </c>
      <c r="D54" s="71"/>
    </row>
    <row r="55" spans="1:4" ht="15">
      <c r="A55" s="60" t="s">
        <v>93</v>
      </c>
      <c r="B55" s="61">
        <v>0</v>
      </c>
      <c r="C55" s="61">
        <v>10</v>
      </c>
      <c r="D55" s="71"/>
    </row>
    <row r="56" spans="1:4" ht="15">
      <c r="A56" s="63" t="s">
        <v>94</v>
      </c>
      <c r="B56" s="59">
        <f>B45-B51</f>
        <v>16562</v>
      </c>
      <c r="C56" s="59">
        <f>C45-C51</f>
        <v>96824</v>
      </c>
      <c r="D56" s="71"/>
    </row>
    <row r="57" spans="1:4" ht="30.75">
      <c r="A57" s="64" t="s">
        <v>95</v>
      </c>
      <c r="B57" s="59">
        <f>B23+B43+B56</f>
        <v>5201099</v>
      </c>
      <c r="C57" s="59">
        <f>C23+C43+C56</f>
        <v>123390376</v>
      </c>
      <c r="D57" s="71"/>
    </row>
    <row r="58" spans="1:4" ht="15">
      <c r="A58" s="58" t="s">
        <v>96</v>
      </c>
      <c r="B58" s="61">
        <v>28008707</v>
      </c>
      <c r="C58" s="61">
        <v>16724860</v>
      </c>
      <c r="D58" s="71"/>
    </row>
    <row r="59" spans="1:4" ht="15">
      <c r="A59" s="58" t="s">
        <v>97</v>
      </c>
      <c r="B59" s="59">
        <f>B57+B58</f>
        <v>33209806</v>
      </c>
      <c r="C59" s="59">
        <f>C57+C58</f>
        <v>140115236</v>
      </c>
      <c r="D59" s="71"/>
    </row>
    <row r="60" spans="1:2" ht="15">
      <c r="A60" s="65"/>
      <c r="B60" s="66"/>
    </row>
    <row r="61" spans="1:2" ht="15">
      <c r="A61" s="65"/>
      <c r="B61" s="67"/>
    </row>
    <row r="62" spans="1:4" ht="15">
      <c r="A62" s="96" t="s">
        <v>120</v>
      </c>
      <c r="B62" s="96"/>
      <c r="C62" s="96"/>
      <c r="D62" s="25"/>
    </row>
    <row r="63" spans="1:4" ht="15">
      <c r="A63" s="8"/>
      <c r="B63" s="95"/>
      <c r="C63" s="8"/>
      <c r="D63" s="25"/>
    </row>
    <row r="64" spans="1:4" ht="15">
      <c r="A64" s="96" t="s">
        <v>118</v>
      </c>
      <c r="B64" s="96"/>
      <c r="C64" s="96"/>
      <c r="D64" s="25"/>
    </row>
    <row r="65" spans="1:4" ht="15">
      <c r="A65" s="8"/>
      <c r="B65" s="95"/>
      <c r="C65" s="8"/>
      <c r="D65" s="25"/>
    </row>
    <row r="66" spans="1:4" ht="15">
      <c r="A66" s="96" t="s">
        <v>119</v>
      </c>
      <c r="B66" s="96"/>
      <c r="C66" s="96"/>
      <c r="D66" s="25"/>
    </row>
    <row r="67" spans="1:2" ht="15">
      <c r="A67" s="57"/>
      <c r="B67" s="66"/>
    </row>
    <row r="68" spans="1:2" ht="15">
      <c r="A68" s="65"/>
      <c r="B68" s="66"/>
    </row>
    <row r="69" spans="1:2" ht="15">
      <c r="A69" s="56"/>
      <c r="B69" s="68"/>
    </row>
    <row r="70" ht="15">
      <c r="A70" s="54"/>
    </row>
    <row r="71" ht="15">
      <c r="A71" s="55"/>
    </row>
    <row r="72" ht="15">
      <c r="A72" s="56"/>
    </row>
  </sheetData>
  <sheetProtection/>
  <mergeCells count="7">
    <mergeCell ref="A44:B44"/>
    <mergeCell ref="A1:B1"/>
    <mergeCell ref="A3:A4"/>
    <mergeCell ref="B3:C3"/>
    <mergeCell ref="A2:C2"/>
    <mergeCell ref="A5:B5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spans="1:2" ht="15">
      <c r="A1" s="82" t="s">
        <v>103</v>
      </c>
      <c r="B1" s="83"/>
    </row>
    <row r="2" spans="1:4" ht="32.25" customHeight="1">
      <c r="A2" s="84" t="s">
        <v>113</v>
      </c>
      <c r="B2" s="84"/>
      <c r="C2" s="84"/>
      <c r="D2" s="84"/>
    </row>
    <row r="4" spans="1:4" ht="14.25">
      <c r="A4" s="92" t="s">
        <v>0</v>
      </c>
      <c r="B4" s="94" t="s">
        <v>106</v>
      </c>
      <c r="C4" s="94" t="s">
        <v>15</v>
      </c>
      <c r="D4" s="92" t="s">
        <v>37</v>
      </c>
    </row>
    <row r="5" spans="1:4" ht="14.25">
      <c r="A5" s="93"/>
      <c r="B5" s="94"/>
      <c r="C5" s="94"/>
      <c r="D5" s="92"/>
    </row>
    <row r="6" spans="1:4" ht="14.25">
      <c r="A6" s="10" t="s">
        <v>102</v>
      </c>
      <c r="B6" s="18">
        <v>107958384</v>
      </c>
      <c r="C6" s="14">
        <v>186390217</v>
      </c>
      <c r="D6" s="17">
        <f>SUM(B6:C6)</f>
        <v>294348601</v>
      </c>
    </row>
    <row r="7" spans="1:4" ht="14.25">
      <c r="A7" s="9" t="s">
        <v>48</v>
      </c>
      <c r="B7" s="16">
        <v>0</v>
      </c>
      <c r="C7" s="15">
        <v>71448619</v>
      </c>
      <c r="D7" s="15">
        <f>C7</f>
        <v>71448619</v>
      </c>
    </row>
    <row r="8" spans="1:4" ht="14.25">
      <c r="A8" s="9" t="s">
        <v>53</v>
      </c>
      <c r="B8" s="16"/>
      <c r="C8" s="15">
        <v>261527</v>
      </c>
      <c r="D8" s="15">
        <f>C8</f>
        <v>261527</v>
      </c>
    </row>
    <row r="9" spans="1:4" ht="14.25">
      <c r="A9" s="9" t="s">
        <v>36</v>
      </c>
      <c r="B9" s="16">
        <v>0</v>
      </c>
      <c r="C9" s="16">
        <f>SUM(C7:C8)</f>
        <v>71710146</v>
      </c>
      <c r="D9" s="15">
        <f>C9</f>
        <v>71710146</v>
      </c>
    </row>
    <row r="10" spans="1:4" ht="14.25">
      <c r="A10" s="9" t="s">
        <v>32</v>
      </c>
      <c r="B10" s="16"/>
      <c r="C10" s="16"/>
      <c r="D10" s="15">
        <f>C10</f>
        <v>0</v>
      </c>
    </row>
    <row r="11" spans="1:6" ht="14.25">
      <c r="A11" s="10" t="s">
        <v>114</v>
      </c>
      <c r="B11" s="14">
        <v>107958384</v>
      </c>
      <c r="C11" s="14">
        <f>C6+C9+C10</f>
        <v>258100363</v>
      </c>
      <c r="D11" s="14">
        <f>D6+D9+D10</f>
        <v>366058747</v>
      </c>
      <c r="F11" s="20"/>
    </row>
    <row r="12" spans="1:5" ht="33" customHeight="1">
      <c r="A12" s="10" t="s">
        <v>115</v>
      </c>
      <c r="B12" s="14">
        <v>107958384</v>
      </c>
      <c r="C12" s="14">
        <v>194495977</v>
      </c>
      <c r="D12" s="14">
        <f>B12+C12</f>
        <v>302454361</v>
      </c>
      <c r="E12" s="20"/>
    </row>
    <row r="13" spans="1:5" ht="14.25">
      <c r="A13" s="9" t="s">
        <v>48</v>
      </c>
      <c r="B13" s="16">
        <v>0</v>
      </c>
      <c r="C13" s="15">
        <v>23423073</v>
      </c>
      <c r="D13" s="14">
        <f>C13</f>
        <v>23423073</v>
      </c>
      <c r="E13" s="20"/>
    </row>
    <row r="14" spans="1:5" ht="14.25">
      <c r="A14" s="9" t="s">
        <v>52</v>
      </c>
      <c r="B14" s="16"/>
      <c r="C14" s="15">
        <v>56794</v>
      </c>
      <c r="D14" s="14">
        <f>C14</f>
        <v>56794</v>
      </c>
      <c r="E14" s="20"/>
    </row>
    <row r="15" spans="1:5" ht="14.25">
      <c r="A15" s="9" t="s">
        <v>36</v>
      </c>
      <c r="B15" s="16">
        <v>0</v>
      </c>
      <c r="C15" s="15">
        <f>SUM(C13:C14)</f>
        <v>23479867</v>
      </c>
      <c r="D15" s="14">
        <f>SUM(D13:D14)</f>
        <v>23479867</v>
      </c>
      <c r="E15" s="20"/>
    </row>
    <row r="16" spans="1:5" ht="14.25">
      <c r="A16" s="9" t="s">
        <v>32</v>
      </c>
      <c r="B16" s="16"/>
      <c r="C16" s="15"/>
      <c r="D16" s="14">
        <f>SUM(C16)</f>
        <v>0</v>
      </c>
      <c r="E16" s="20"/>
    </row>
    <row r="17" spans="1:6" ht="14.25">
      <c r="A17" s="13" t="s">
        <v>116</v>
      </c>
      <c r="B17" s="12">
        <v>107958384</v>
      </c>
      <c r="C17" s="11">
        <f>C12+C15+C16</f>
        <v>217975844</v>
      </c>
      <c r="D17" s="11">
        <f>D12+D15+D16</f>
        <v>325934228</v>
      </c>
      <c r="E17" s="20"/>
      <c r="F17" s="20"/>
    </row>
    <row r="19" ht="14.25">
      <c r="D19" s="20"/>
    </row>
    <row r="20" spans="1:4" ht="14.25">
      <c r="A20" s="96" t="s">
        <v>120</v>
      </c>
      <c r="B20" s="96"/>
      <c r="C20" s="96"/>
      <c r="D20" s="25"/>
    </row>
    <row r="21" spans="1:4" ht="14.25">
      <c r="A21" s="8"/>
      <c r="B21" s="95"/>
      <c r="C21" s="8"/>
      <c r="D21" s="25"/>
    </row>
    <row r="22" spans="1:4" ht="14.25">
      <c r="A22" s="96" t="s">
        <v>118</v>
      </c>
      <c r="B22" s="96"/>
      <c r="C22" s="96"/>
      <c r="D22" s="25"/>
    </row>
    <row r="23" spans="1:4" ht="14.25">
      <c r="A23" s="8"/>
      <c r="B23" s="95"/>
      <c r="C23" s="8"/>
      <c r="D23" s="25"/>
    </row>
    <row r="24" spans="1:4" ht="14.25">
      <c r="A24" s="96" t="s">
        <v>119</v>
      </c>
      <c r="B24" s="96"/>
      <c r="C24" s="96"/>
      <c r="D24" s="25"/>
    </row>
  </sheetData>
  <sheetProtection/>
  <mergeCells count="6">
    <mergeCell ref="A2:D2"/>
    <mergeCell ref="A1:B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2023-05-25T06:34:41Z</dcterms:modified>
  <cp:category/>
  <cp:version/>
  <cp:contentType/>
  <cp:contentStatus/>
</cp:coreProperties>
</file>