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<sst xmlns="http://schemas.openxmlformats.org/spreadsheetml/2006/main" count="141" uniqueCount="119">
  <si>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</si>
  <si>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</si>
  <si>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</si>
  <si>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</si>
  <si>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</si>
  <si>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</si>
  <si>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</si>
  <si>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</si>
  <si>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</si>
  <si>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</si>
  <si>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</si>
  <si>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</si>
  <si>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</si>
  <si>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</si>
  <si>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</si>
  <si>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</si>
  <si>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</si>
  <si>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</si>
  <si>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</si>
  <si>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</si>
  <si>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</si>
  <si>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</si>
  <si>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</si>
  <si>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</si>
  <si>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</si>
  <si>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</si>
  <si>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</si>
  <si>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</si>
  <si>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</si>
  <si>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</si>
  <si>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</si>
  <si>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</si>
  <si>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</si>
  <si>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</si>
  <si>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</si>
  <si>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</si>
  <si>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</si>
  <si>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</si>
  <si>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</si>
  <si>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</si>
  <si>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</si>
  <si>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</si>
  <si>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</si>
  <si>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</si>
  <si>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</si>
  <si>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</si>
  <si>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</si>
  <si>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</si>
  <si>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</si>
  <si>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</si>
  <si>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</si>
  <si>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</si>
  <si>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</si>
  <si>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</si>
  <si>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</si>
  <si>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</si>
  <si>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</si>
  <si>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Банковские займы</t>
  </si>
  <si>
    <t xml:space="preserve">За три месяца, закончившихся </t>
  </si>
  <si>
    <t>Промежуточная сокращенная консолидированная финансовая отчетность</t>
  </si>
  <si>
    <t>Финансовые затраты</t>
  </si>
  <si>
    <t>Обязательства по договорам с покупателями</t>
  </si>
  <si>
    <t>ПРОМЕЖУТОЧНЫЙ КОНСОЛИДИРОВАННЫЙ ОТЧЕТ О ДВИЖЕНИИ ДЕНЕЖНЫХ СРЕДСТВ.</t>
  </si>
  <si>
    <t>Прочий совокупный доход за период</t>
  </si>
  <si>
    <t>Прочий совокупный доход/убыток за период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</si>
  <si>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</si>
  <si>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</si>
  <si>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</si>
  <si>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</si>
  <si>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</si>
  <si>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</si>
  <si>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</si>
  <si>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</si>
  <si>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</si>
  <si>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</si>
  <si>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</si>
  <si>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</si>
  <si>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пенсионных отчислений, соцстрахование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</si>
  <si>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</si>
  <si>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</si>
  <si>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</si>
  <si>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</si>
  <si>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</si>
  <si>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</si>
  <si>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</si>
  <si>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</si>
  <si>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</si>
  <si>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</si>
  <si>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</si>
  <si>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</si>
  <si>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</si>
  <si>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</si>
  <si>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</si>
  <si>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</si>
  <si>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</si>
  <si>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</si>
  <si>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</si>
  <si>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</si>
  <si>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</si>
  <si>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</si>
  <si>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</si>
  <si>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прочие поступления (проц депоз)</t>
  </si>
  <si>
    <t>погашение займов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</si>
  <si>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</si>
  <si>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</si>
  <si>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</si>
  <si>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</si>
  <si>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</si>
  <si>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</si>
  <si>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 xml:space="preserve">31 марта 2020 года </t>
  </si>
  <si>
    <t>Базовая и разводненная прибыль на акцию (в тысячах тенге на акцию)</t>
  </si>
  <si>
    <t xml:space="preserve"> 31.03.2020 г.</t>
  </si>
  <si>
    <t xml:space="preserve">31 марта 2021 года </t>
  </si>
  <si>
    <t>31декабря 2020 года</t>
  </si>
  <si>
    <t>На 31 марта 2021 года (неаудировано)</t>
  </si>
  <si>
    <t>На 1 января 2020 года (неаудировано)</t>
  </si>
  <si>
    <t>На 31 марта 2020 года(неаудировано)</t>
  </si>
  <si>
    <t>На 1 января 2021 года (неаудировано)</t>
  </si>
  <si>
    <t xml:space="preserve"> 31.03.2021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</si>
</sst>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172" fontId="35" fillId="0" borderId="11" xfId="58" applyNumberFormat="1" applyFont="1" applyBorder="1" applyAlignment="1">
      <alignment/>
    </xf>
    <xf numFmtId="172" fontId="35" fillId="0" borderId="11" xfId="58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172" fontId="35" fillId="0" borderId="0" xfId="58" applyNumberFormat="1" applyFont="1" applyAlignment="1">
      <alignment/>
    </xf>
    <xf numFmtId="172" fontId="27" fillId="0" borderId="0" xfId="58" applyNumberFormat="1" applyFont="1" applyAlignment="1">
      <alignment/>
    </xf>
    <xf numFmtId="172" fontId="27" fillId="0" borderId="0" xfId="58" applyNumberFormat="1" applyFont="1" applyAlignment="1">
      <alignment horizontal="right"/>
    </xf>
    <xf numFmtId="172" fontId="35" fillId="0" borderId="0" xfId="58" applyNumberFormat="1" applyFont="1" applyAlignment="1">
      <alignment/>
    </xf>
    <xf numFmtId="172" fontId="35" fillId="0" borderId="0" xfId="58" applyNumberFormat="1" applyFont="1" applyAlignment="1">
      <alignment horizontal="center"/>
    </xf>
    <xf numFmtId="0" fontId="35" fillId="0" borderId="11" xfId="0" applyFont="1" applyBorder="1" applyAlignment="1">
      <alignment horizontal="right"/>
    </xf>
    <xf numFmtId="0" fontId="47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172" fontId="4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172" fontId="44" fillId="33" borderId="10" xfId="58" applyNumberFormat="1" applyFont="1" applyFill="1" applyBorder="1" applyAlignment="1">
      <alignment horizontal="left" vertical="top" wrapText="1" indent="4"/>
    </xf>
    <xf numFmtId="172" fontId="44" fillId="33" borderId="10" xfId="58" applyNumberFormat="1" applyFont="1" applyFill="1" applyBorder="1" applyAlignment="1">
      <alignment horizontal="left" vertical="top" wrapText="1" indent="7"/>
    </xf>
    <xf numFmtId="172" fontId="44" fillId="33" borderId="10" xfId="58" applyNumberFormat="1" applyFont="1" applyFill="1" applyBorder="1" applyAlignment="1">
      <alignment vertical="top" wrapText="1"/>
    </xf>
    <xf numFmtId="172" fontId="45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horizontal="left" vertical="top" wrapText="1" indent="5"/>
    </xf>
    <xf numFmtId="172" fontId="44" fillId="33" borderId="10" xfId="58" applyNumberFormat="1" applyFont="1" applyFill="1" applyBorder="1" applyAlignment="1">
      <alignment horizontal="left" vertical="top" wrapText="1" indent="6"/>
    </xf>
    <xf numFmtId="172" fontId="44" fillId="33" borderId="10" xfId="58" applyNumberFormat="1" applyFont="1" applyFill="1" applyBorder="1" applyAlignment="1">
      <alignment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2" xfId="58" applyNumberFormat="1" applyFont="1" applyFill="1" applyBorder="1" applyAlignment="1">
      <alignment horizontal="center" vertical="center" wrapText="1"/>
    </xf>
    <xf numFmtId="172" fontId="44" fillId="33" borderId="10" xfId="58" applyNumberFormat="1" applyFont="1" applyFill="1" applyBorder="1" applyAlignment="1">
      <alignment horizontal="center" vertical="center" wrapText="1"/>
    </xf>
    <xf numFmtId="172" fontId="35" fillId="33" borderId="10" xfId="58" applyNumberFormat="1" applyFont="1" applyFill="1" applyBorder="1" applyAlignment="1">
      <alignment horizontal="right" vertical="center" wrapText="1"/>
    </xf>
    <xf numFmtId="171" fontId="44" fillId="33" borderId="10" xfId="58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2" fontId="27" fillId="33" borderId="10" xfId="58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172" fontId="48" fillId="0" borderId="10" xfId="58" applyNumberFormat="1" applyFont="1" applyBorder="1" applyAlignment="1">
      <alignment vertical="center"/>
    </xf>
    <xf numFmtId="172" fontId="49" fillId="0" borderId="10" xfId="58" applyNumberFormat="1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Continuous" vertical="center"/>
    </xf>
    <xf numFmtId="0" fontId="2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175" fontId="3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176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49" fillId="0" borderId="0" xfId="0" applyFont="1" applyAlignment="1">
      <alignment horizont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171" fontId="48" fillId="0" borderId="0" xfId="58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1">
      <selection activeCell="A34" sqref="A34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31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2"/>
      <c r="C1" s="2"/>
      <c r="D1" s="2"/>
    </row>
    <row r="2" spans="1:4" ht="16.5" customHeight="1">
      <c r="A2" s="10" t="s">
        <v>29</v>
      </c>
      <c r="C2" s="2"/>
      <c r="D2" s="2"/>
    </row>
    <row r="3" spans="1:4" ht="16.5" customHeight="1">
      <c r="A3" s="82"/>
      <c r="B3" s="82"/>
      <c r="C3" s="82"/>
      <c r="D3" s="82"/>
    </row>
    <row r="4" spans="1:4" ht="16.5" customHeight="1">
      <c r="A4" s="4"/>
      <c r="B4" s="11"/>
      <c r="C4" s="4"/>
      <c r="D4" s="4"/>
    </row>
    <row r="5" spans="1:4" s="39" customFormat="1" ht="33.75" customHeight="1">
      <c r="A5" s="27" t="s">
        <v>0</v>
      </c>
      <c r="B5" s="37" t="s">
        <v>1</v>
      </c>
      <c r="C5" s="37" t="s">
        <v>112</v>
      </c>
      <c r="D5" s="37" t="s">
        <v>113</v>
      </c>
    </row>
    <row r="6" spans="1:4" s="32" customFormat="1" ht="16.5" customHeight="1">
      <c r="A6" s="6" t="s">
        <v>2</v>
      </c>
      <c r="B6" s="7"/>
      <c r="C6" s="5"/>
      <c r="D6" s="5"/>
    </row>
    <row r="7" spans="1:4" s="32" customFormat="1" ht="16.5" customHeight="1">
      <c r="A7" s="6" t="s">
        <v>3</v>
      </c>
      <c r="B7" s="7"/>
      <c r="C7" s="5"/>
      <c r="D7" s="5"/>
    </row>
    <row r="8" spans="1:7" s="32" customFormat="1" ht="17.25" customHeight="1">
      <c r="A8" s="5" t="s">
        <v>4</v>
      </c>
      <c r="B8" s="7">
        <v>3</v>
      </c>
      <c r="C8" s="40">
        <v>398574451</v>
      </c>
      <c r="D8" s="40">
        <v>416843851</v>
      </c>
      <c r="G8" s="29"/>
    </row>
    <row r="9" spans="1:7" s="32" customFormat="1" ht="16.5" customHeight="1">
      <c r="A9" s="5" t="s">
        <v>5</v>
      </c>
      <c r="B9" s="7"/>
      <c r="C9" s="41">
        <v>247730</v>
      </c>
      <c r="D9" s="41">
        <v>257443</v>
      </c>
      <c r="G9" s="29"/>
    </row>
    <row r="10" spans="1:7" s="32" customFormat="1" ht="16.5" customHeight="1">
      <c r="A10" s="5" t="s">
        <v>6</v>
      </c>
      <c r="B10" s="7">
        <v>4</v>
      </c>
      <c r="C10" s="42">
        <v>6494815</v>
      </c>
      <c r="D10" s="42">
        <v>5585025</v>
      </c>
      <c r="G10" s="29"/>
    </row>
    <row r="11" spans="1:7" s="9" customFormat="1" ht="16.5" customHeight="1">
      <c r="A11" s="6"/>
      <c r="B11" s="8"/>
      <c r="C11" s="43">
        <f>SUM(C8:C10)</f>
        <v>405316996</v>
      </c>
      <c r="D11" s="43">
        <f>SUM(D8:D10)</f>
        <v>422686319</v>
      </c>
      <c r="G11" s="29"/>
    </row>
    <row r="12" spans="1:7" s="32" customFormat="1" ht="16.5" customHeight="1">
      <c r="A12" s="6" t="s">
        <v>46</v>
      </c>
      <c r="B12" s="7"/>
      <c r="C12" s="42"/>
      <c r="D12" s="42"/>
      <c r="F12" s="9"/>
      <c r="G12" s="29"/>
    </row>
    <row r="13" spans="1:7" s="32" customFormat="1" ht="16.5" customHeight="1">
      <c r="A13" s="5" t="s">
        <v>7</v>
      </c>
      <c r="B13" s="7">
        <v>5</v>
      </c>
      <c r="C13" s="44">
        <v>17169511</v>
      </c>
      <c r="D13" s="44">
        <v>15638853</v>
      </c>
      <c r="G13" s="29"/>
    </row>
    <row r="14" spans="1:7" s="32" customFormat="1" ht="16.5" customHeight="1">
      <c r="A14" s="5" t="s">
        <v>8</v>
      </c>
      <c r="B14" s="7">
        <v>6</v>
      </c>
      <c r="C14" s="44">
        <v>35831873</v>
      </c>
      <c r="D14" s="44">
        <v>14536589</v>
      </c>
      <c r="G14" s="29"/>
    </row>
    <row r="15" spans="1:7" s="32" customFormat="1" ht="16.5" customHeight="1">
      <c r="A15" s="5" t="s">
        <v>9</v>
      </c>
      <c r="B15" s="7">
        <v>7</v>
      </c>
      <c r="C15" s="44">
        <v>16562349</v>
      </c>
      <c r="D15" s="44">
        <v>16138663</v>
      </c>
      <c r="G15" s="29"/>
    </row>
    <row r="16" spans="1:7" s="32" customFormat="1" ht="16.5" customHeight="1">
      <c r="A16" s="5" t="s">
        <v>10</v>
      </c>
      <c r="B16" s="7"/>
      <c r="C16" s="45">
        <v>2748973</v>
      </c>
      <c r="D16" s="45">
        <v>9508773</v>
      </c>
      <c r="G16" s="29"/>
    </row>
    <row r="17" spans="1:7" s="32" customFormat="1" ht="32.25" customHeight="1">
      <c r="A17" s="5" t="s">
        <v>30</v>
      </c>
      <c r="B17" s="7">
        <v>8</v>
      </c>
      <c r="C17" s="44">
        <v>18245982</v>
      </c>
      <c r="D17" s="44">
        <v>27162180</v>
      </c>
      <c r="G17" s="29"/>
    </row>
    <row r="18" spans="1:7" s="32" customFormat="1" ht="16.5" customHeight="1">
      <c r="A18" s="5" t="s">
        <v>11</v>
      </c>
      <c r="B18" s="7"/>
      <c r="C18" s="41">
        <v>541949</v>
      </c>
      <c r="D18" s="41">
        <v>148674</v>
      </c>
      <c r="G18" s="29"/>
    </row>
    <row r="19" spans="1:7" s="32" customFormat="1" ht="16.5" customHeight="1">
      <c r="A19" s="5" t="s">
        <v>12</v>
      </c>
      <c r="B19" s="7">
        <v>9</v>
      </c>
      <c r="C19" s="42">
        <v>17940050</v>
      </c>
      <c r="D19" s="42">
        <v>4636748</v>
      </c>
      <c r="G19" s="29"/>
    </row>
    <row r="20" spans="1:7" s="32" customFormat="1" ht="16.5" customHeight="1">
      <c r="A20" s="5"/>
      <c r="B20" s="7"/>
      <c r="C20" s="43">
        <f>SUM(C13:C19)</f>
        <v>109040687</v>
      </c>
      <c r="D20" s="43">
        <f>SUM(D13:D19)</f>
        <v>87770480</v>
      </c>
      <c r="G20" s="29"/>
    </row>
    <row r="21" spans="1:7" s="2" customFormat="1" ht="27" customHeight="1">
      <c r="A21" s="34" t="s">
        <v>53</v>
      </c>
      <c r="B21" s="35">
        <v>3</v>
      </c>
      <c r="C21" s="46">
        <v>315130</v>
      </c>
      <c r="D21" s="46">
        <v>315130</v>
      </c>
      <c r="G21" s="36"/>
    </row>
    <row r="22" spans="1:7" s="9" customFormat="1" ht="16.5" customHeight="1">
      <c r="A22" s="6" t="s">
        <v>47</v>
      </c>
      <c r="B22" s="8"/>
      <c r="C22" s="43">
        <f>C11+C20+C21</f>
        <v>514672813</v>
      </c>
      <c r="D22" s="43">
        <f>D11+D20+D21</f>
        <v>510771929</v>
      </c>
      <c r="F22" s="30"/>
      <c r="G22" s="29"/>
    </row>
    <row r="23" spans="1:7" s="32" customFormat="1" ht="16.5" customHeight="1">
      <c r="A23" s="6" t="s">
        <v>13</v>
      </c>
      <c r="B23" s="7"/>
      <c r="C23" s="42"/>
      <c r="D23" s="42"/>
      <c r="F23" s="9"/>
      <c r="G23" s="29"/>
    </row>
    <row r="24" spans="1:7" s="32" customFormat="1" ht="16.5" customHeight="1">
      <c r="A24" s="6" t="s">
        <v>14</v>
      </c>
      <c r="B24" s="7"/>
      <c r="C24" s="42"/>
      <c r="D24" s="42"/>
      <c r="F24" s="9"/>
      <c r="G24" s="29"/>
    </row>
    <row r="25" spans="1:7" s="32" customFormat="1" ht="16.5" customHeight="1">
      <c r="A25" s="5" t="s">
        <v>15</v>
      </c>
      <c r="B25" s="7">
        <v>10</v>
      </c>
      <c r="C25" s="40">
        <v>107958384</v>
      </c>
      <c r="D25" s="40">
        <v>107958384</v>
      </c>
      <c r="G25" s="29"/>
    </row>
    <row r="26" spans="1:7" s="32" customFormat="1" ht="16.5" customHeight="1">
      <c r="A26" s="5" t="s">
        <v>16</v>
      </c>
      <c r="B26" s="7"/>
      <c r="C26" s="42">
        <v>158152729</v>
      </c>
      <c r="D26" s="42">
        <v>131473842</v>
      </c>
      <c r="G26" s="29"/>
    </row>
    <row r="27" spans="1:7" s="9" customFormat="1" ht="16.5" customHeight="1">
      <c r="A27" s="6" t="s">
        <v>43</v>
      </c>
      <c r="B27" s="8"/>
      <c r="C27" s="43">
        <f>SUM(C25:C26)</f>
        <v>266111113</v>
      </c>
      <c r="D27" s="43">
        <f>SUM(D25:D26)</f>
        <v>239432226</v>
      </c>
      <c r="F27" s="32"/>
      <c r="G27" s="29"/>
    </row>
    <row r="28" spans="1:7" s="32" customFormat="1" ht="16.5" customHeight="1">
      <c r="A28" s="6" t="s">
        <v>17</v>
      </c>
      <c r="B28" s="7"/>
      <c r="C28" s="42"/>
      <c r="D28" s="42"/>
      <c r="G28" s="29"/>
    </row>
    <row r="29" spans="1:7" s="32" customFormat="1" ht="16.5" customHeight="1">
      <c r="A29" s="5" t="s">
        <v>19</v>
      </c>
      <c r="B29" s="7">
        <v>12</v>
      </c>
      <c r="C29" s="42">
        <v>119385669</v>
      </c>
      <c r="D29" s="42">
        <v>126104075</v>
      </c>
      <c r="G29" s="29"/>
    </row>
    <row r="30" spans="1:7" s="32" customFormat="1" ht="16.5" customHeight="1">
      <c r="A30" s="5" t="s">
        <v>57</v>
      </c>
      <c r="B30" s="7">
        <v>13</v>
      </c>
      <c r="C30" s="42"/>
      <c r="D30" s="42">
        <v>33656800</v>
      </c>
      <c r="G30" s="29"/>
    </row>
    <row r="31" spans="1:7" s="32" customFormat="1" ht="19.5" customHeight="1">
      <c r="A31" s="5" t="s">
        <v>18</v>
      </c>
      <c r="B31" s="7">
        <v>10</v>
      </c>
      <c r="C31" s="41">
        <v>987616</v>
      </c>
      <c r="D31" s="41">
        <v>987616</v>
      </c>
      <c r="G31" s="29"/>
    </row>
    <row r="32" spans="1:7" s="9" customFormat="1" ht="16.5" customHeight="1">
      <c r="A32" s="6"/>
      <c r="B32" s="8"/>
      <c r="C32" s="43">
        <f>SUM(C29:C31)</f>
        <v>120373285</v>
      </c>
      <c r="D32" s="43">
        <f>SUM(D29:D31)</f>
        <v>160748491</v>
      </c>
      <c r="G32" s="29"/>
    </row>
    <row r="33" spans="1:7" s="32" customFormat="1" ht="16.5" customHeight="1">
      <c r="A33" s="6" t="s">
        <v>48</v>
      </c>
      <c r="B33" s="7"/>
      <c r="C33" s="42"/>
      <c r="D33" s="42"/>
      <c r="F33" s="9"/>
      <c r="G33" s="29"/>
    </row>
    <row r="34" spans="1:7" s="32" customFormat="1" ht="16.5" customHeight="1">
      <c r="A34" s="5" t="s">
        <v>20</v>
      </c>
      <c r="B34" s="7">
        <v>14</v>
      </c>
      <c r="C34" s="44">
        <v>12040824</v>
      </c>
      <c r="D34" s="44">
        <v>26472975</v>
      </c>
      <c r="G34" s="29"/>
    </row>
    <row r="35" spans="1:7" s="32" customFormat="1" ht="16.5" customHeight="1">
      <c r="A35" s="5" t="s">
        <v>61</v>
      </c>
      <c r="B35" s="7"/>
      <c r="C35" s="45">
        <v>16888139</v>
      </c>
      <c r="D35" s="45">
        <v>27610389</v>
      </c>
      <c r="G35" s="29"/>
    </row>
    <row r="36" spans="1:7" s="32" customFormat="1" ht="16.5" customHeight="1">
      <c r="A36" s="5" t="s">
        <v>21</v>
      </c>
      <c r="B36" s="7">
        <v>15</v>
      </c>
      <c r="C36" s="45">
        <v>28758857</v>
      </c>
      <c r="D36" s="45">
        <v>716252</v>
      </c>
      <c r="G36" s="29"/>
    </row>
    <row r="37" spans="1:7" s="32" customFormat="1" ht="16.5" customHeight="1">
      <c r="A37" s="5" t="s">
        <v>22</v>
      </c>
      <c r="B37" s="7"/>
      <c r="C37" s="45">
        <v>3901845</v>
      </c>
      <c r="D37" s="45">
        <v>3730446</v>
      </c>
      <c r="G37" s="29"/>
    </row>
    <row r="38" spans="1:7" s="33" customFormat="1" ht="16.5" customHeight="1">
      <c r="A38" s="5" t="s">
        <v>57</v>
      </c>
      <c r="B38" s="7">
        <v>13</v>
      </c>
      <c r="C38" s="45">
        <v>34140782</v>
      </c>
      <c r="D38" s="45">
        <v>21306261</v>
      </c>
      <c r="G38" s="29"/>
    </row>
    <row r="39" spans="1:7" s="32" customFormat="1" ht="16.5" customHeight="1">
      <c r="A39" s="5" t="s">
        <v>19</v>
      </c>
      <c r="B39" s="7">
        <v>12</v>
      </c>
      <c r="C39" s="44">
        <v>29932792</v>
      </c>
      <c r="D39" s="44">
        <v>28286404</v>
      </c>
      <c r="G39" s="29"/>
    </row>
    <row r="40" spans="1:7" s="32" customFormat="1" ht="16.5" customHeight="1">
      <c r="A40" s="5" t="s">
        <v>23</v>
      </c>
      <c r="B40" s="7">
        <v>10</v>
      </c>
      <c r="C40" s="41">
        <v>1348592</v>
      </c>
      <c r="D40" s="41">
        <v>1327741</v>
      </c>
      <c r="G40" s="29"/>
    </row>
    <row r="41" spans="1:7" s="32" customFormat="1" ht="16.5" customHeight="1">
      <c r="A41" s="5" t="s">
        <v>24</v>
      </c>
      <c r="B41" s="7"/>
      <c r="C41" s="42">
        <v>1176584</v>
      </c>
      <c r="D41" s="42">
        <v>1140744</v>
      </c>
      <c r="F41" s="9"/>
      <c r="G41" s="29"/>
    </row>
    <row r="42" spans="1:7" s="9" customFormat="1" ht="16.5" customHeight="1">
      <c r="A42" s="6"/>
      <c r="B42" s="8"/>
      <c r="C42" s="43">
        <f>SUM(C34:C41)</f>
        <v>128188415</v>
      </c>
      <c r="D42" s="43">
        <f>SUM(D34:D41)</f>
        <v>110591212</v>
      </c>
      <c r="F42" s="32"/>
      <c r="G42" s="29"/>
    </row>
    <row r="43" spans="1:7" s="9" customFormat="1" ht="16.5" customHeight="1">
      <c r="A43" s="6" t="s">
        <v>50</v>
      </c>
      <c r="B43" s="8"/>
      <c r="C43" s="43">
        <f>C32+C42</f>
        <v>248561700</v>
      </c>
      <c r="D43" s="43">
        <f>D32+D42</f>
        <v>271339703</v>
      </c>
      <c r="F43" s="29"/>
      <c r="G43" s="29"/>
    </row>
    <row r="44" spans="1:7" s="9" customFormat="1" ht="16.5" customHeight="1">
      <c r="A44" s="6" t="s">
        <v>49</v>
      </c>
      <c r="B44" s="8"/>
      <c r="C44" s="43">
        <f>C27+C32+C42</f>
        <v>514672813</v>
      </c>
      <c r="D44" s="43">
        <f>D27+D32+D42</f>
        <v>510771929</v>
      </c>
      <c r="F44" s="32"/>
      <c r="G44" s="29"/>
    </row>
    <row r="45" s="32" customFormat="1" ht="16.5" customHeight="1">
      <c r="B45" s="3"/>
    </row>
    <row r="46" s="32" customFormat="1" ht="16.5" customHeight="1">
      <c r="B46" s="3"/>
    </row>
    <row r="47" s="32" customFormat="1" ht="16.5" customHeight="1">
      <c r="B47" s="3"/>
    </row>
    <row r="48" s="32" customFormat="1" ht="16.5" customHeight="1">
      <c r="B48" s="3"/>
    </row>
    <row r="49" spans="2:6" s="32" customFormat="1" ht="16.5" customHeight="1">
      <c r="B49" s="3"/>
      <c r="F49" s="9"/>
    </row>
    <row r="50" spans="2:6" s="32" customFormat="1" ht="16.5" customHeight="1">
      <c r="B50" s="3"/>
      <c r="F50" s="9"/>
    </row>
    <row r="51" spans="2:6" s="32" customFormat="1" ht="16.5" customHeight="1">
      <c r="B51" s="3"/>
      <c r="F51" s="9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E6" sqref="E6"/>
    </sheetView>
  </sheetViews>
  <sheetFormatPr defaultColWidth="9.140625" defaultRowHeight="14.25" customHeight="1"/>
  <cols>
    <col min="1" max="1" width="44.140625" style="39" customWidth="1"/>
    <col min="2" max="2" width="7.7109375" style="39" customWidth="1"/>
    <col min="3" max="4" width="19.7109375" style="47" customWidth="1"/>
    <col min="5" max="16384" width="9.140625" style="39" customWidth="1"/>
  </cols>
  <sheetData>
    <row r="1" spans="1:4" ht="14.25" customHeight="1">
      <c r="A1" s="93"/>
      <c r="B1" s="87"/>
      <c r="C1" s="39"/>
      <c r="D1" s="39"/>
    </row>
    <row r="2" spans="1:4" ht="14.25" customHeight="1">
      <c r="A2" s="93"/>
      <c r="B2" s="87"/>
      <c r="C2" s="39"/>
      <c r="D2" s="39"/>
    </row>
    <row r="3" spans="1:4" ht="14.25" customHeight="1">
      <c r="A3" s="98" t="s">
        <v>34</v>
      </c>
      <c r="B3" s="98"/>
      <c r="C3" s="39"/>
      <c r="D3" s="39"/>
    </row>
    <row r="4" spans="1:4" ht="14.25" customHeight="1">
      <c r="A4" s="87"/>
      <c r="B4" s="87"/>
      <c r="C4" s="39"/>
      <c r="D4" s="39"/>
    </row>
    <row r="5" spans="1:4" ht="14.25" customHeight="1">
      <c r="A5" s="88"/>
      <c r="B5" s="88"/>
      <c r="C5" s="39"/>
      <c r="D5" s="39"/>
    </row>
    <row r="6" spans="1:4" s="48" customFormat="1" ht="14.25" customHeight="1">
      <c r="A6" s="89" t="s">
        <v>0</v>
      </c>
      <c r="B6" s="83" t="s">
        <v>1</v>
      </c>
      <c r="C6" s="83" t="s">
        <v>58</v>
      </c>
      <c r="D6" s="84"/>
    </row>
    <row r="7" spans="1:4" s="48" customFormat="1" ht="14.25" customHeight="1">
      <c r="A7" s="90"/>
      <c r="B7" s="92"/>
      <c r="C7" s="85"/>
      <c r="D7" s="86"/>
    </row>
    <row r="8" spans="1:4" s="48" customFormat="1" ht="29.25" customHeight="1">
      <c r="A8" s="91"/>
      <c r="B8" s="85"/>
      <c r="C8" s="38" t="s">
        <v>112</v>
      </c>
      <c r="D8" s="38" t="s">
        <v>109</v>
      </c>
    </row>
    <row r="9" spans="1:4" ht="30.75" customHeight="1">
      <c r="A9" s="49" t="s">
        <v>37</v>
      </c>
      <c r="B9" s="50">
        <v>16</v>
      </c>
      <c r="C9" s="51">
        <v>155416585</v>
      </c>
      <c r="D9" s="51">
        <v>147676742</v>
      </c>
    </row>
    <row r="10" spans="1:4" ht="24.75" customHeight="1">
      <c r="A10" s="49" t="s">
        <v>31</v>
      </c>
      <c r="B10" s="50">
        <v>17</v>
      </c>
      <c r="C10" s="52">
        <v>-60686256</v>
      </c>
      <c r="D10" s="52">
        <v>-66181584</v>
      </c>
    </row>
    <row r="11" spans="1:4" s="48" customFormat="1" ht="14.25" customHeight="1">
      <c r="A11" s="27" t="s">
        <v>25</v>
      </c>
      <c r="B11" s="37"/>
      <c r="C11" s="53">
        <f>SUM(C9:C10)</f>
        <v>94730329</v>
      </c>
      <c r="D11" s="56">
        <f>SUM(D9:D10)</f>
        <v>81495158</v>
      </c>
    </row>
    <row r="12" spans="1:4" ht="14.25" customHeight="1">
      <c r="A12" s="27"/>
      <c r="B12" s="50"/>
      <c r="C12" s="52"/>
      <c r="D12" s="52"/>
    </row>
    <row r="13" spans="1:4" ht="14.25" customHeight="1">
      <c r="A13" s="49" t="s">
        <v>32</v>
      </c>
      <c r="B13" s="50">
        <v>19</v>
      </c>
      <c r="C13" s="52">
        <v>-52641625</v>
      </c>
      <c r="D13" s="52">
        <v>-59471194</v>
      </c>
    </row>
    <row r="14" spans="1:4" ht="14.25" customHeight="1">
      <c r="A14" s="49" t="s">
        <v>33</v>
      </c>
      <c r="B14" s="50">
        <v>18</v>
      </c>
      <c r="C14" s="52">
        <v>-5012582</v>
      </c>
      <c r="D14" s="52">
        <v>-2312579</v>
      </c>
    </row>
    <row r="15" spans="1:4" ht="14.25" customHeight="1">
      <c r="A15" s="27" t="s">
        <v>51</v>
      </c>
      <c r="B15" s="50"/>
      <c r="C15" s="53">
        <f>SUM(C11:C14)</f>
        <v>37076122</v>
      </c>
      <c r="D15" s="56">
        <f>SUM(D11:D14)</f>
        <v>19711385</v>
      </c>
    </row>
    <row r="16" spans="1:4" ht="14.25" customHeight="1">
      <c r="A16" s="49" t="s">
        <v>38</v>
      </c>
      <c r="B16" s="50"/>
      <c r="C16" s="52">
        <v>11772</v>
      </c>
      <c r="D16" s="52">
        <v>23492</v>
      </c>
    </row>
    <row r="17" spans="1:4" ht="14.25" customHeight="1">
      <c r="A17" s="49" t="s">
        <v>60</v>
      </c>
      <c r="B17" s="50"/>
      <c r="C17" s="52">
        <v>-2412295</v>
      </c>
      <c r="D17" s="52">
        <v>-2362465</v>
      </c>
    </row>
    <row r="18" spans="1:4" ht="30" customHeight="1">
      <c r="A18" s="49" t="s">
        <v>39</v>
      </c>
      <c r="B18" s="50"/>
      <c r="C18" s="52">
        <v>440603</v>
      </c>
      <c r="D18" s="52">
        <v>2791997</v>
      </c>
    </row>
    <row r="19" spans="1:4" ht="14.25" customHeight="1">
      <c r="A19" s="49" t="s">
        <v>27</v>
      </c>
      <c r="B19" s="50"/>
      <c r="C19" s="52">
        <v>35628</v>
      </c>
      <c r="D19" s="52">
        <v>89134</v>
      </c>
    </row>
    <row r="20" spans="1:4" ht="14.25" customHeight="1">
      <c r="A20" s="49" t="s">
        <v>26</v>
      </c>
      <c r="B20" s="50"/>
      <c r="C20" s="52">
        <v>-18282</v>
      </c>
      <c r="D20" s="52">
        <v>-49869</v>
      </c>
    </row>
    <row r="21" spans="1:4" ht="14.25" customHeight="1">
      <c r="A21" s="27" t="s">
        <v>52</v>
      </c>
      <c r="B21" s="50"/>
      <c r="C21" s="53">
        <f>SUM(C15:C20)</f>
        <v>35133548</v>
      </c>
      <c r="D21" s="56">
        <f>SUM(D15:D20)</f>
        <v>20203674</v>
      </c>
    </row>
    <row r="22" spans="1:4" ht="14.25" customHeight="1">
      <c r="A22" s="49" t="s">
        <v>28</v>
      </c>
      <c r="B22" s="50">
        <v>20</v>
      </c>
      <c r="C22" s="52">
        <v>-8559800</v>
      </c>
      <c r="D22" s="52">
        <v>-5773266</v>
      </c>
    </row>
    <row r="23" spans="1:4" ht="26.25" customHeight="1">
      <c r="A23" s="27" t="s">
        <v>56</v>
      </c>
      <c r="B23" s="50"/>
      <c r="C23" s="53">
        <f>SUM(C21:C22)</f>
        <v>26573748</v>
      </c>
      <c r="D23" s="56">
        <f>SUM(D21:D22)</f>
        <v>14430408</v>
      </c>
    </row>
    <row r="24" spans="1:4" ht="26.25" customHeight="1">
      <c r="A24" s="49" t="s">
        <v>54</v>
      </c>
      <c r="B24" s="50"/>
      <c r="C24" s="52">
        <v>105139</v>
      </c>
      <c r="D24" s="52">
        <v>82662</v>
      </c>
    </row>
    <row r="25" spans="1:4" ht="26.25" customHeight="1">
      <c r="A25" s="27" t="s">
        <v>55</v>
      </c>
      <c r="B25" s="50"/>
      <c r="C25" s="53">
        <f>SUM(C23:C24)</f>
        <v>26678887</v>
      </c>
      <c r="D25" s="56">
        <f>SUM(D23:D24)</f>
        <v>14513070</v>
      </c>
    </row>
    <row r="26" spans="1:4" ht="28.5" customHeight="1">
      <c r="A26" s="49" t="s">
        <v>110</v>
      </c>
      <c r="B26" s="50">
        <v>11</v>
      </c>
      <c r="C26" s="54">
        <v>0.24</v>
      </c>
      <c r="D26" s="54">
        <v>0.13</v>
      </c>
    </row>
    <row r="27" spans="2:4" ht="14.25" customHeight="1">
      <c r="B27" s="55"/>
      <c r="C27" s="55"/>
      <c r="D27" s="55"/>
    </row>
  </sheetData>
  <sheetProtection/>
  <mergeCells count="7">
    <mergeCell ref="C6:D7"/>
    <mergeCell ref="A4:B4"/>
    <mergeCell ref="A5:B5"/>
    <mergeCell ref="A6:A8"/>
    <mergeCell ref="B6:B8"/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8.140625" style="80" customWidth="1"/>
    <col min="2" max="2" width="18.421875" style="80" customWidth="1"/>
    <col min="3" max="3" width="18.28125" style="57" bestFit="1" customWidth="1"/>
    <col min="4" max="4" width="15.421875" style="57" bestFit="1" customWidth="1"/>
    <col min="5" max="16384" width="9.140625" style="57" customWidth="1"/>
  </cols>
  <sheetData>
    <row r="1" spans="1:3" ht="21.75" customHeight="1">
      <c r="A1" s="95" t="s">
        <v>59</v>
      </c>
      <c r="B1" s="95"/>
      <c r="C1" s="95"/>
    </row>
    <row r="2" spans="1:3" ht="37.5" customHeight="1">
      <c r="A2" s="96" t="s">
        <v>62</v>
      </c>
      <c r="B2" s="96"/>
      <c r="C2" s="96"/>
    </row>
    <row r="3" spans="1:2" ht="15.75">
      <c r="A3" s="66"/>
      <c r="B3" s="67"/>
    </row>
    <row r="4" spans="1:3" ht="30" customHeight="1">
      <c r="A4" s="68"/>
      <c r="B4" s="59" t="s">
        <v>118</v>
      </c>
      <c r="C4" s="59" t="s">
        <v>111</v>
      </c>
    </row>
    <row r="5" spans="1:3" s="58" customFormat="1" ht="15.75">
      <c r="A5" s="94" t="s">
        <v>65</v>
      </c>
      <c r="B5" s="94"/>
      <c r="C5" s="60"/>
    </row>
    <row r="6" spans="1:4" ht="15.75">
      <c r="A6" s="71" t="s">
        <v>66</v>
      </c>
      <c r="B6" s="70">
        <f>SUM(B8:B12)</f>
        <v>129234990</v>
      </c>
      <c r="C6" s="70">
        <f>SUM(C8:C12)</f>
        <v>162476632</v>
      </c>
      <c r="D6" s="99"/>
    </row>
    <row r="7" spans="1:4" ht="20.25" customHeight="1">
      <c r="A7" s="71" t="s">
        <v>67</v>
      </c>
      <c r="B7" s="72"/>
      <c r="C7" s="72"/>
      <c r="D7" s="99"/>
    </row>
    <row r="8" spans="1:4" ht="15.75">
      <c r="A8" s="71" t="s">
        <v>68</v>
      </c>
      <c r="B8" s="72">
        <v>92095053</v>
      </c>
      <c r="C8" s="72">
        <v>116991510</v>
      </c>
      <c r="D8" s="99"/>
    </row>
    <row r="9" spans="1:4" ht="15.75">
      <c r="A9" s="71" t="s">
        <v>69</v>
      </c>
      <c r="B9" s="72">
        <v>288035</v>
      </c>
      <c r="C9" s="72">
        <v>171067</v>
      </c>
      <c r="D9" s="99"/>
    </row>
    <row r="10" spans="1:4" ht="15.75">
      <c r="A10" s="71" t="s">
        <v>70</v>
      </c>
      <c r="B10" s="72">
        <v>36131307</v>
      </c>
      <c r="C10" s="72">
        <v>35364612</v>
      </c>
      <c r="D10" s="99"/>
    </row>
    <row r="11" spans="1:4" ht="15.75">
      <c r="A11" s="71" t="s">
        <v>71</v>
      </c>
      <c r="B11" s="72"/>
      <c r="C11" s="72">
        <v>0</v>
      </c>
      <c r="D11" s="99"/>
    </row>
    <row r="12" spans="1:4" ht="15.75">
      <c r="A12" s="71" t="s">
        <v>72</v>
      </c>
      <c r="B12" s="72">
        <v>720595</v>
      </c>
      <c r="C12" s="72">
        <v>9949443</v>
      </c>
      <c r="D12" s="99"/>
    </row>
    <row r="13" spans="1:4" ht="15.75">
      <c r="A13" s="71" t="s">
        <v>73</v>
      </c>
      <c r="B13" s="70">
        <f>SUM(B15:B22)</f>
        <v>79433049</v>
      </c>
      <c r="C13" s="70">
        <f>SUM(C15:C22)</f>
        <v>106897466</v>
      </c>
      <c r="D13" s="99"/>
    </row>
    <row r="14" spans="1:4" ht="15.75">
      <c r="A14" s="71" t="s">
        <v>67</v>
      </c>
      <c r="B14" s="72"/>
      <c r="C14" s="72"/>
      <c r="D14" s="99"/>
    </row>
    <row r="15" spans="1:4" ht="15.75">
      <c r="A15" s="73" t="s">
        <v>74</v>
      </c>
      <c r="B15" s="72">
        <v>21966378</v>
      </c>
      <c r="C15" s="72">
        <v>23109210</v>
      </c>
      <c r="D15" s="99"/>
    </row>
    <row r="16" spans="1:4" ht="15.75">
      <c r="A16" s="73" t="s">
        <v>75</v>
      </c>
      <c r="B16" s="72">
        <v>43377215</v>
      </c>
      <c r="C16" s="72">
        <v>50334881</v>
      </c>
      <c r="D16" s="99"/>
    </row>
    <row r="17" spans="1:4" ht="24.75" customHeight="1">
      <c r="A17" s="73" t="s">
        <v>76</v>
      </c>
      <c r="B17" s="72">
        <v>7138328</v>
      </c>
      <c r="C17" s="72">
        <v>7527054</v>
      </c>
      <c r="D17" s="99"/>
    </row>
    <row r="18" spans="1:4" ht="18" customHeight="1">
      <c r="A18" s="73" t="s">
        <v>77</v>
      </c>
      <c r="B18" s="72">
        <v>0</v>
      </c>
      <c r="C18" s="72">
        <v>0</v>
      </c>
      <c r="D18" s="99"/>
    </row>
    <row r="19" spans="1:4" ht="15.75">
      <c r="A19" s="73" t="s">
        <v>78</v>
      </c>
      <c r="B19" s="72">
        <v>272306</v>
      </c>
      <c r="C19" s="72">
        <v>473134</v>
      </c>
      <c r="D19" s="99"/>
    </row>
    <row r="20" spans="1:4" ht="15.75">
      <c r="A20" s="73" t="s">
        <v>79</v>
      </c>
      <c r="B20" s="72">
        <v>1800000</v>
      </c>
      <c r="C20" s="72">
        <v>15300000</v>
      </c>
      <c r="D20" s="99"/>
    </row>
    <row r="21" spans="1:4" ht="15.75">
      <c r="A21" s="73" t="s">
        <v>80</v>
      </c>
      <c r="B21" s="72">
        <v>2653881</v>
      </c>
      <c r="C21" s="72">
        <v>6748225</v>
      </c>
      <c r="D21" s="99"/>
    </row>
    <row r="22" spans="1:4" ht="15.75">
      <c r="A22" s="73" t="s">
        <v>81</v>
      </c>
      <c r="B22" s="72">
        <v>2224941</v>
      </c>
      <c r="C22" s="72">
        <v>3404962</v>
      </c>
      <c r="D22" s="99"/>
    </row>
    <row r="23" spans="1:4" ht="15.75">
      <c r="A23" s="81" t="s">
        <v>82</v>
      </c>
      <c r="B23" s="70">
        <f>B6-B13</f>
        <v>49801941</v>
      </c>
      <c r="C23" s="70">
        <f>C6-C13</f>
        <v>55579166</v>
      </c>
      <c r="D23" s="99"/>
    </row>
    <row r="24" spans="1:4" ht="15.75">
      <c r="A24" s="94" t="s">
        <v>83</v>
      </c>
      <c r="B24" s="94"/>
      <c r="C24" s="61"/>
      <c r="D24" s="99"/>
    </row>
    <row r="25" spans="1:4" ht="15.75">
      <c r="A25" s="71" t="s">
        <v>66</v>
      </c>
      <c r="B25" s="70">
        <v>0</v>
      </c>
      <c r="C25" s="62"/>
      <c r="D25" s="99"/>
    </row>
    <row r="26" spans="1:4" ht="15.75">
      <c r="A26" s="71" t="s">
        <v>67</v>
      </c>
      <c r="B26" s="70"/>
      <c r="C26" s="61"/>
      <c r="D26" s="99"/>
    </row>
    <row r="27" spans="1:4" ht="15.75">
      <c r="A27" s="73" t="s">
        <v>84</v>
      </c>
      <c r="B27" s="72">
        <v>0</v>
      </c>
      <c r="C27" s="61"/>
      <c r="D27" s="99"/>
    </row>
    <row r="28" spans="1:4" ht="15.75">
      <c r="A28" s="73" t="s">
        <v>85</v>
      </c>
      <c r="B28" s="72">
        <v>0</v>
      </c>
      <c r="C28" s="61"/>
      <c r="D28" s="99"/>
    </row>
    <row r="29" spans="1:4" ht="15.75">
      <c r="A29" s="73" t="s">
        <v>86</v>
      </c>
      <c r="B29" s="72">
        <v>0</v>
      </c>
      <c r="C29" s="61"/>
      <c r="D29" s="99"/>
    </row>
    <row r="30" spans="1:4" ht="15" customHeight="1">
      <c r="A30" s="73" t="s">
        <v>87</v>
      </c>
      <c r="B30" s="72">
        <v>0</v>
      </c>
      <c r="C30" s="61"/>
      <c r="D30" s="99"/>
    </row>
    <row r="31" spans="1:4" ht="15" customHeight="1">
      <c r="A31" s="73" t="s">
        <v>88</v>
      </c>
      <c r="B31" s="72">
        <v>0</v>
      </c>
      <c r="C31" s="61"/>
      <c r="D31" s="99"/>
    </row>
    <row r="32" spans="1:4" ht="15" customHeight="1">
      <c r="A32" s="73" t="s">
        <v>89</v>
      </c>
      <c r="B32" s="72">
        <v>0</v>
      </c>
      <c r="C32" s="61"/>
      <c r="D32" s="99"/>
    </row>
    <row r="33" spans="1:4" ht="26.25" customHeight="1">
      <c r="A33" s="73" t="s">
        <v>72</v>
      </c>
      <c r="B33" s="72">
        <v>0</v>
      </c>
      <c r="C33" s="61"/>
      <c r="D33" s="99"/>
    </row>
    <row r="34" spans="1:4" ht="26.25" customHeight="1">
      <c r="A34" s="71" t="s">
        <v>73</v>
      </c>
      <c r="B34" s="70">
        <f>SUM(B36:B42)</f>
        <v>15547530</v>
      </c>
      <c r="C34" s="70">
        <f>SUM(C36:C42)</f>
        <v>21275611</v>
      </c>
      <c r="D34" s="99"/>
    </row>
    <row r="35" spans="1:4" ht="15" customHeight="1">
      <c r="A35" s="71" t="s">
        <v>67</v>
      </c>
      <c r="B35" s="70"/>
      <c r="C35" s="61"/>
      <c r="D35" s="99"/>
    </row>
    <row r="36" spans="1:4" ht="15.75">
      <c r="A36" s="73" t="s">
        <v>90</v>
      </c>
      <c r="B36" s="72">
        <v>15539605</v>
      </c>
      <c r="C36" s="72">
        <v>21275611</v>
      </c>
      <c r="D36" s="99"/>
    </row>
    <row r="37" spans="1:4" ht="15.75">
      <c r="A37" s="73" t="s">
        <v>91</v>
      </c>
      <c r="B37" s="72">
        <v>7925</v>
      </c>
      <c r="C37" s="72"/>
      <c r="D37" s="99"/>
    </row>
    <row r="38" spans="1:4" ht="15.75">
      <c r="A38" s="73" t="s">
        <v>92</v>
      </c>
      <c r="B38" s="72">
        <v>0</v>
      </c>
      <c r="C38" s="61"/>
      <c r="D38" s="99"/>
    </row>
    <row r="39" spans="1:4" ht="15.75">
      <c r="A39" s="73" t="s">
        <v>93</v>
      </c>
      <c r="B39" s="72">
        <v>0</v>
      </c>
      <c r="C39" s="61"/>
      <c r="D39" s="99"/>
    </row>
    <row r="40" spans="1:4" ht="15.75">
      <c r="A40" s="73" t="s">
        <v>94</v>
      </c>
      <c r="B40" s="72">
        <v>0</v>
      </c>
      <c r="C40" s="61"/>
      <c r="D40" s="99"/>
    </row>
    <row r="41" spans="1:4" ht="15.75">
      <c r="A41" s="73" t="s">
        <v>89</v>
      </c>
      <c r="B41" s="72">
        <v>0</v>
      </c>
      <c r="C41" s="61"/>
      <c r="D41" s="99"/>
    </row>
    <row r="42" spans="1:4" ht="15.75">
      <c r="A42" s="73" t="s">
        <v>95</v>
      </c>
      <c r="B42" s="72">
        <v>0</v>
      </c>
      <c r="C42" s="61"/>
      <c r="D42" s="99"/>
    </row>
    <row r="43" spans="1:4" ht="15.75">
      <c r="A43" s="81" t="s">
        <v>96</v>
      </c>
      <c r="B43" s="70">
        <f>B25-B34</f>
        <v>-15547530</v>
      </c>
      <c r="C43" s="70">
        <f>C25-C34</f>
        <v>-21275611</v>
      </c>
      <c r="D43" s="99"/>
    </row>
    <row r="44" spans="1:4" ht="15.75">
      <c r="A44" s="94" t="s">
        <v>97</v>
      </c>
      <c r="B44" s="94"/>
      <c r="C44" s="61"/>
      <c r="D44" s="99"/>
    </row>
    <row r="45" spans="1:4" ht="15.75">
      <c r="A45" s="69" t="s">
        <v>66</v>
      </c>
      <c r="B45" s="70">
        <f>SUM(B47:B50)</f>
        <v>11784</v>
      </c>
      <c r="C45" s="70">
        <f>SUM(C47:C50)</f>
        <v>23492</v>
      </c>
      <c r="D45" s="99"/>
    </row>
    <row r="46" spans="1:4" ht="15.75">
      <c r="A46" s="71" t="s">
        <v>67</v>
      </c>
      <c r="B46" s="70"/>
      <c r="C46" s="61"/>
      <c r="D46" s="99"/>
    </row>
    <row r="47" spans="1:4" ht="15.75">
      <c r="A47" s="73" t="s">
        <v>98</v>
      </c>
      <c r="B47" s="70">
        <v>0</v>
      </c>
      <c r="C47" s="61"/>
      <c r="D47" s="99"/>
    </row>
    <row r="48" spans="1:4" ht="18" customHeight="1">
      <c r="A48" s="73" t="s">
        <v>99</v>
      </c>
      <c r="B48" s="70">
        <v>0</v>
      </c>
      <c r="C48" s="61"/>
      <c r="D48" s="99"/>
    </row>
    <row r="49" spans="1:4" ht="15.75">
      <c r="A49" s="73" t="s">
        <v>100</v>
      </c>
      <c r="B49" s="70">
        <v>0</v>
      </c>
      <c r="C49" s="61"/>
      <c r="D49" s="99"/>
    </row>
    <row r="50" spans="1:4" ht="15.75">
      <c r="A50" s="73" t="s">
        <v>101</v>
      </c>
      <c r="B50" s="72">
        <v>11784</v>
      </c>
      <c r="C50" s="72">
        <v>23492</v>
      </c>
      <c r="D50" s="99"/>
    </row>
    <row r="51" spans="1:4" ht="15.75">
      <c r="A51" s="69" t="s">
        <v>73</v>
      </c>
      <c r="B51" s="70">
        <f>SUM(B53:B55)</f>
        <v>20962893</v>
      </c>
      <c r="C51" s="70">
        <f>SUM(C53:C55)</f>
        <v>4624</v>
      </c>
      <c r="D51" s="99"/>
    </row>
    <row r="52" spans="1:4" ht="15.75">
      <c r="A52" s="71" t="s">
        <v>67</v>
      </c>
      <c r="B52" s="72">
        <v>0</v>
      </c>
      <c r="C52" s="61"/>
      <c r="D52" s="99"/>
    </row>
    <row r="53" spans="1:4" ht="15.75">
      <c r="A53" s="71" t="s">
        <v>102</v>
      </c>
      <c r="B53" s="72">
        <v>20956500</v>
      </c>
      <c r="C53" s="61"/>
      <c r="D53" s="99"/>
    </row>
    <row r="54" spans="1:4" ht="15.75">
      <c r="A54" s="71" t="s">
        <v>103</v>
      </c>
      <c r="B54" s="72">
        <v>6385</v>
      </c>
      <c r="C54" s="72">
        <v>4621</v>
      </c>
      <c r="D54" s="99"/>
    </row>
    <row r="55" spans="1:4" ht="15.75">
      <c r="A55" s="71" t="s">
        <v>104</v>
      </c>
      <c r="B55" s="72">
        <v>8</v>
      </c>
      <c r="C55" s="61">
        <v>3</v>
      </c>
      <c r="D55" s="99"/>
    </row>
    <row r="56" spans="1:4" ht="15.75">
      <c r="A56" s="74" t="s">
        <v>105</v>
      </c>
      <c r="B56" s="70">
        <f>B45-B51</f>
        <v>-20951109</v>
      </c>
      <c r="C56" s="70">
        <f>C45-C51</f>
        <v>18868</v>
      </c>
      <c r="D56" s="99"/>
    </row>
    <row r="57" spans="1:4" ht="31.5">
      <c r="A57" s="75" t="s">
        <v>106</v>
      </c>
      <c r="B57" s="70">
        <f>B23+B43+B56</f>
        <v>13303302</v>
      </c>
      <c r="C57" s="70">
        <f>C23+C43+C56</f>
        <v>34322423</v>
      </c>
      <c r="D57" s="99"/>
    </row>
    <row r="58" spans="1:4" ht="15.75">
      <c r="A58" s="69" t="s">
        <v>107</v>
      </c>
      <c r="B58" s="72">
        <v>4636748</v>
      </c>
      <c r="C58" s="72">
        <v>15814339</v>
      </c>
      <c r="D58" s="99"/>
    </row>
    <row r="59" spans="1:4" ht="15.75">
      <c r="A59" s="69" t="s">
        <v>108</v>
      </c>
      <c r="B59" s="70">
        <f>B57+B58</f>
        <v>17940050</v>
      </c>
      <c r="C59" s="70">
        <f>C57+C58</f>
        <v>50136762</v>
      </c>
      <c r="D59" s="99"/>
    </row>
    <row r="60" spans="1:2" ht="15.75">
      <c r="A60" s="76"/>
      <c r="B60" s="77"/>
    </row>
    <row r="61" spans="1:2" ht="15.75">
      <c r="A61" s="76"/>
      <c r="B61" s="78"/>
    </row>
    <row r="62" spans="1:2" ht="15.75">
      <c r="A62" s="76"/>
      <c r="B62" s="77"/>
    </row>
    <row r="63" spans="1:2" ht="15.75">
      <c r="A63" s="76"/>
      <c r="B63" s="77"/>
    </row>
    <row r="64" spans="1:2" ht="15.75">
      <c r="A64" s="76"/>
      <c r="B64" s="77"/>
    </row>
    <row r="65" spans="1:2" ht="15.75">
      <c r="A65" s="76"/>
      <c r="B65" s="77"/>
    </row>
    <row r="66" spans="1:2" ht="15.75">
      <c r="A66" s="76"/>
      <c r="B66" s="77"/>
    </row>
    <row r="67" spans="1:2" ht="15.75">
      <c r="A67" s="66"/>
      <c r="B67" s="77"/>
    </row>
    <row r="68" spans="1:2" ht="15.75">
      <c r="A68" s="76"/>
      <c r="B68" s="77"/>
    </row>
    <row r="69" spans="1:2" ht="15.75">
      <c r="A69" s="65"/>
      <c r="B69" s="79"/>
    </row>
    <row r="70" ht="15.75">
      <c r="A70" s="63"/>
    </row>
    <row r="71" ht="15.75">
      <c r="A71" s="64"/>
    </row>
    <row r="72" ht="15.75">
      <c r="A72" s="65"/>
    </row>
  </sheetData>
  <sheetProtection/>
  <mergeCells count="5">
    <mergeCell ref="A5:B5"/>
    <mergeCell ref="A24:B24"/>
    <mergeCell ref="A44:B4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E13" sqref="E13:E18"/>
    </sheetView>
  </sheetViews>
  <sheetFormatPr defaultColWidth="9.140625" defaultRowHeight="15"/>
  <cols>
    <col min="1" max="1" width="43.00390625" style="0" customWidth="1"/>
    <col min="2" max="2" width="18.7109375" style="0" customWidth="1"/>
    <col min="3" max="3" width="22.140625" style="0" customWidth="1"/>
    <col min="4" max="4" width="20.57421875" style="0" customWidth="1"/>
    <col min="5" max="6" width="14.140625" style="0" bestFit="1" customWidth="1"/>
  </cols>
  <sheetData>
    <row r="2" spans="1:4" ht="15.75">
      <c r="A2" s="97" t="s">
        <v>35</v>
      </c>
      <c r="B2" s="97"/>
      <c r="C2" s="97"/>
      <c r="D2" s="97"/>
    </row>
    <row r="5" spans="1:4" ht="15">
      <c r="A5" s="26"/>
      <c r="B5" s="25" t="s">
        <v>45</v>
      </c>
      <c r="C5" s="25" t="s">
        <v>44</v>
      </c>
      <c r="D5" s="24" t="s">
        <v>43</v>
      </c>
    </row>
    <row r="6" spans="1:4" ht="15">
      <c r="A6" s="23" t="s">
        <v>0</v>
      </c>
      <c r="B6" s="22" t="s">
        <v>42</v>
      </c>
      <c r="C6" s="22" t="s">
        <v>41</v>
      </c>
      <c r="D6" s="16"/>
    </row>
    <row r="7" spans="1:4" ht="15">
      <c r="A7" s="13" t="s">
        <v>115</v>
      </c>
      <c r="B7" s="21">
        <v>107958384</v>
      </c>
      <c r="C7" s="17">
        <v>153567667</v>
      </c>
      <c r="D7" s="20">
        <f>SUM(B7:C7)</f>
        <v>261526051</v>
      </c>
    </row>
    <row r="8" spans="1:4" ht="15">
      <c r="A8" s="12" t="s">
        <v>56</v>
      </c>
      <c r="B8" s="19">
        <v>0</v>
      </c>
      <c r="C8" s="18">
        <v>14430408</v>
      </c>
      <c r="D8" s="18">
        <f>C8</f>
        <v>14430408</v>
      </c>
    </row>
    <row r="9" spans="1:4" ht="15">
      <c r="A9" s="12" t="s">
        <v>64</v>
      </c>
      <c r="B9" s="19"/>
      <c r="C9" s="18">
        <v>82662</v>
      </c>
      <c r="D9" s="18">
        <f>C9</f>
        <v>82662</v>
      </c>
    </row>
    <row r="10" spans="1:4" ht="15">
      <c r="A10" s="12" t="s">
        <v>40</v>
      </c>
      <c r="B10" s="19">
        <v>0</v>
      </c>
      <c r="C10" s="19">
        <f>SUM(C8:C9)</f>
        <v>14513070</v>
      </c>
      <c r="D10" s="18">
        <f>C10</f>
        <v>14513070</v>
      </c>
    </row>
    <row r="11" spans="1:4" ht="15">
      <c r="A11" s="12" t="s">
        <v>36</v>
      </c>
      <c r="B11" s="19"/>
      <c r="C11" s="19"/>
      <c r="D11" s="18">
        <f>C11</f>
        <v>0</v>
      </c>
    </row>
    <row r="12" spans="1:6" ht="15">
      <c r="A12" s="13" t="s">
        <v>116</v>
      </c>
      <c r="B12" s="17">
        <v>107958384</v>
      </c>
      <c r="C12" s="17">
        <f>C7+C10+C11</f>
        <v>168080737</v>
      </c>
      <c r="D12" s="17">
        <f>D7+D10+D11</f>
        <v>276039121</v>
      </c>
      <c r="F12" s="28"/>
    </row>
    <row r="13" spans="1:5" ht="33" customHeight="1">
      <c r="A13" s="13" t="s">
        <v>117</v>
      </c>
      <c r="B13" s="17">
        <v>107958384</v>
      </c>
      <c r="C13" s="17">
        <v>131473842</v>
      </c>
      <c r="D13" s="17">
        <f>B13+C13</f>
        <v>239432226</v>
      </c>
      <c r="E13" s="28"/>
    </row>
    <row r="14" spans="1:5" ht="15">
      <c r="A14" s="12" t="s">
        <v>56</v>
      </c>
      <c r="B14" s="19">
        <v>0</v>
      </c>
      <c r="C14" s="18">
        <v>26573748</v>
      </c>
      <c r="D14" s="17">
        <f>C14</f>
        <v>26573748</v>
      </c>
      <c r="E14" s="28"/>
    </row>
    <row r="15" spans="1:5" ht="15">
      <c r="A15" s="12" t="s">
        <v>63</v>
      </c>
      <c r="B15" s="19"/>
      <c r="C15" s="18">
        <v>105139</v>
      </c>
      <c r="D15" s="17">
        <f>C15</f>
        <v>105139</v>
      </c>
      <c r="E15" s="28"/>
    </row>
    <row r="16" spans="1:5" ht="15">
      <c r="A16" s="12" t="s">
        <v>40</v>
      </c>
      <c r="B16" s="19">
        <v>0</v>
      </c>
      <c r="C16" s="18">
        <f>SUM(C14:C15)</f>
        <v>26678887</v>
      </c>
      <c r="D16" s="17">
        <f>SUM(D14:D15)</f>
        <v>26678887</v>
      </c>
      <c r="E16" s="28"/>
    </row>
    <row r="17" spans="1:5" ht="15">
      <c r="A17" s="12" t="s">
        <v>36</v>
      </c>
      <c r="B17" s="19"/>
      <c r="C17" s="18"/>
      <c r="D17" s="17">
        <f>SUM(C17)</f>
        <v>0</v>
      </c>
      <c r="E17" s="28"/>
    </row>
    <row r="18" spans="1:6" ht="15">
      <c r="A18" s="16" t="s">
        <v>114</v>
      </c>
      <c r="B18" s="15">
        <v>107958384</v>
      </c>
      <c r="C18" s="14">
        <f>C13+C16+C17</f>
        <v>158152729</v>
      </c>
      <c r="D18" s="14">
        <f>D13+D16+D17</f>
        <v>266111113</v>
      </c>
      <c r="E18" s="28"/>
      <c r="F18" s="28"/>
    </row>
    <row r="20" ht="15">
      <c r="D20" s="28"/>
    </row>
    <row r="21" ht="15">
      <c r="D21" s="28"/>
    </row>
    <row r="22" ht="15">
      <c r="B22" s="28"/>
    </row>
    <row r="23" ht="15">
      <c r="B23" s="2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2021-05-14T13:42:56Z</dcterms:modified>
  <cp:category/>
  <cp:version/>
  <cp:contentType/>
  <cp:contentStatus/>
</cp:coreProperties>
</file>