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r.imanbayeva\Desktop\Раушан\2024\1 квартал\KASE\"/>
    </mc:Choice>
  </mc:AlternateContent>
  <xr:revisionPtr revIDLastSave="0" documentId="13_ncr:1_{633A0FE0-3D09-401D-8E98-528C9B243C32}" xr6:coauthVersionLast="47" xr6:coauthVersionMax="47" xr10:uidLastSave="{00000000-0000-0000-0000-000000000000}"/>
  <bookViews>
    <workbookView xWindow="-108" yWindow="-108" windowWidth="23256" windowHeight="12576"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капитала'!$A$1:$G$29</definedName>
    <definedName name="_xlnm.Print_Area" localSheetId="1">'Отчет о совокупном доходе'!$A$1:$D$53</definedName>
    <definedName name="_xlnm.Print_Area" localSheetId="0">'Отчет о фин положении'!$A$1:$D$75</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6" l="1"/>
  <c r="G12" i="6"/>
  <c r="F12" i="6"/>
  <c r="G23" i="6" l="1"/>
  <c r="G20" i="6"/>
  <c r="G18" i="6"/>
  <c r="E23" i="6"/>
  <c r="E21" i="6"/>
  <c r="E20" i="6"/>
  <c r="E18" i="6"/>
  <c r="C39" i="3"/>
  <c r="C41" i="3" s="1"/>
  <c r="C18" i="6"/>
  <c r="C23" i="6" s="1"/>
  <c r="F23" i="6"/>
  <c r="D23" i="6"/>
  <c r="B23" i="6"/>
  <c r="E22" i="6"/>
  <c r="B18" i="6" l="1"/>
  <c r="D18" i="6"/>
  <c r="C36" i="8" l="1"/>
  <c r="B45" i="8" l="1"/>
  <c r="F18" i="6" l="1"/>
  <c r="D12" i="6" l="1"/>
  <c r="F20" i="6" l="1"/>
  <c r="E11" i="6"/>
  <c r="G11" i="6" s="1"/>
  <c r="D63" i="3" l="1"/>
  <c r="C63" i="3"/>
  <c r="G22" i="6" l="1"/>
  <c r="E14" i="6" l="1"/>
  <c r="G14" i="6" s="1"/>
  <c r="F21" i="6" l="1"/>
  <c r="B21" i="6"/>
  <c r="F13" i="6"/>
  <c r="B13" i="6"/>
  <c r="B15" i="6" s="1"/>
  <c r="E12" i="6"/>
  <c r="G13" i="6" s="1"/>
  <c r="D13" i="6"/>
  <c r="D15" i="6" s="1"/>
  <c r="E9" i="6"/>
  <c r="C12" i="4"/>
  <c r="C17" i="4" s="1"/>
  <c r="C23" i="4" s="1"/>
  <c r="B10" i="8" s="1"/>
  <c r="C19" i="3"/>
  <c r="D19" i="3"/>
  <c r="C29" i="3"/>
  <c r="D29" i="3"/>
  <c r="D39" i="3"/>
  <c r="D41" i="3" s="1"/>
  <c r="C50" i="3"/>
  <c r="D50" i="3"/>
  <c r="C26" i="4" l="1"/>
  <c r="C30" i="4" s="1"/>
  <c r="B12" i="8"/>
  <c r="D20" i="6"/>
  <c r="C65" i="3"/>
  <c r="D31" i="3"/>
  <c r="G9" i="6"/>
  <c r="G15" i="6" s="1"/>
  <c r="E13" i="6"/>
  <c r="E15" i="6" s="1"/>
  <c r="C42" i="8"/>
  <c r="B42" i="8"/>
  <c r="D12" i="4"/>
  <c r="D17" i="4" s="1"/>
  <c r="D23" i="4" s="1"/>
  <c r="D65" i="3"/>
  <c r="C31" i="3"/>
  <c r="D26" i="4" l="1"/>
  <c r="D30" i="4" s="1"/>
  <c r="C12" i="8"/>
  <c r="C23" i="8" s="1"/>
  <c r="C27" i="8" s="1"/>
  <c r="C43" i="8" s="1"/>
  <c r="C46" i="8" s="1"/>
  <c r="C35" i="4"/>
  <c r="C36" i="4" s="1"/>
  <c r="D35" i="4"/>
  <c r="D21" i="6"/>
  <c r="G21" i="6"/>
  <c r="G29" i="6" s="1"/>
  <c r="D66" i="3"/>
  <c r="D67" i="3" s="1"/>
  <c r="C66" i="3"/>
  <c r="C67" i="3" s="1"/>
  <c r="C41" i="4" l="1"/>
  <c r="C40" i="4" s="1"/>
  <c r="C38" i="4" s="1"/>
  <c r="D41" i="4"/>
  <c r="D40" i="4" s="1"/>
  <c r="D38" i="4" s="1"/>
  <c r="D36" i="4"/>
  <c r="B23" i="8"/>
  <c r="B27" i="8" s="1"/>
  <c r="B36" i="8"/>
  <c r="B43" i="8" l="1"/>
  <c r="B46" i="8" l="1"/>
  <c r="B47" i="8" s="1"/>
</calcChain>
</file>

<file path=xl/sharedStrings.xml><?xml version="1.0" encoding="utf-8"?>
<sst xmlns="http://schemas.openxmlformats.org/spreadsheetml/2006/main" count="194" uniqueCount="145">
  <si>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</si>
  <si>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</si>
  <si>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</si>
  <si>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</si>
  <si>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</si>
  <si>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</si>
  <si>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</si>
  <si>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</si>
  <si>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</si>
  <si>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</si>
  <si>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</si>
  <si>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</si>
  <si>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</si>
  <si>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</si>
  <si>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</si>
  <si>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</si>
  <si>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</si>
  <si>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</si>
  <si>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</si>
  <si>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</si>
  <si>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</si>
  <si>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</si>
  <si>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</si>
  <si>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</si>
  <si>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</si>
  <si>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</si>
  <si>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</si>
  <si>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</si>
  <si>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</si>
  <si>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</si>
  <si>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</si>
  <si>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</si>
  <si>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</si>
  <si>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</si>
  <si>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</si>
  <si>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</si>
  <si>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</si>
  <si>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</si>
  <si>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</si>
  <si>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</si>
  <si>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</si>
  <si>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</si>
  <si>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</si>
  <si>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</si>
  <si>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</si>
  <si>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</si>
  <si>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</si>
  <si>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</si>
  <si>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</si>
  <si>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</si>
  <si>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</si>
  <si>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</si>
  <si>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</si>
  <si>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</si>
  <si>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</si>
  <si>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</si>
  <si>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</si>
  <si>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</si>
  <si>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</si>
  <si>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</si>
  <si>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</si>
  <si>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</si>
  <si>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</si>
  <si>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ПРОМЕЖУТОЧНЫЙ КОНСОЛИДИРОВАННЫЙ ОТЧЁТ О СОВОКУПНОМ ДОХОДЕ</t>
  </si>
  <si>
    <t>Прибыль / (убыток) до подоходного налога от продолжающейся деятельности</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</si>
  <si>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</si>
  <si>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</si>
  <si>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</si>
  <si>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</si>
  <si>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</si>
  <si>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</si>
  <si>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</si>
  <si>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</si>
  <si>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</si>
  <si>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</si>
  <si>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</si>
  <si>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</si>
  <si>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</si>
  <si>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</si>
  <si>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</si>
  <si>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</si>
  <si>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</si>
  <si>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</si>
  <si>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</si>
  <si>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</si>
  <si>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 xml:space="preserve">Погашение займов </t>
  </si>
  <si>
    <t>КПН уплаченный</t>
  </si>
  <si>
    <t>Денежные средства и их эквиваленты на отчетную дату</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</si>
  <si>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</si>
  <si>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</si>
  <si>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</si>
  <si>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</si>
  <si>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</si>
  <si>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</si>
  <si>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</si>
  <si>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</si>
  <si>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</si>
  <si>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</si>
  <si>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</si>
  <si>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</si>
  <si>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</si>
  <si>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</si>
  <si>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</si>
  <si>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</si>
  <si>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</si>
  <si>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</si>
  <si>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</si>
  <si>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</si>
  <si>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</si>
  <si>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</si>
  <si>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Предоставление займов выданных</t>
  </si>
  <si>
    <t>Гудвил</t>
  </si>
  <si>
    <t>Неконтроли
рующие 
доли участия</t>
  </si>
  <si>
    <t>Неконтролирующая доля участия в дочерней компании на дату приобретения доли</t>
  </si>
  <si>
    <t>ПРОМЕЖУТОЧНЫЙ КОНСОЛИДИРОВАННЫЙ ОТЧЁТ ОБ ИЗМЕНЕНИЯХ В СОБСТВЕННОМ КАПИТАЛЕ</t>
  </si>
  <si>
    <t>Сделки по РЕПО</t>
  </si>
  <si>
    <t>Продажа РЕПО</t>
  </si>
  <si>
    <t>Дивиденды к уплате</t>
  </si>
  <si>
    <t>2023 года</t>
  </si>
  <si>
    <t>На 1 января 2023 года</t>
  </si>
  <si>
    <t>Уполномоченные подписанты:</t>
  </si>
  <si>
    <t>Генеральный директор</t>
  </si>
  <si>
    <t>Главный бухгалтер</t>
  </si>
  <si>
    <t>Тулемисова А.Ж.</t>
  </si>
  <si>
    <t>Юзефович Д.А.</t>
  </si>
  <si>
    <t>Абдуллина А.Ш.</t>
  </si>
  <si>
    <t>Производные финансовые инструменты по договорам аренды: долгосрочная часть</t>
  </si>
  <si>
    <t>Производные финансовые инструменты по договорам аренды: краткосрочная часть</t>
  </si>
  <si>
    <t>Отложенный доход по аренде: долгосрочная часть</t>
  </si>
  <si>
    <t>Обязательство по договору: долгосрочная часть</t>
  </si>
  <si>
    <t>Предоплата по аренде: долгосрочная часть</t>
  </si>
  <si>
    <t>Отложенный доход по аренде: краткосрочная часть</t>
  </si>
  <si>
    <t>Обязательство по договору: краткосрочная часть</t>
  </si>
  <si>
    <t>Предоплата по аренде: краткосрочная часть</t>
  </si>
  <si>
    <t>Финансовые гарантии: краткосрочная часть</t>
  </si>
  <si>
    <t>Выплата дивидендов</t>
  </si>
  <si>
    <t>Дополнительный оплаченный капитал</t>
  </si>
  <si>
    <t>На 31 марта 2024 года</t>
  </si>
  <si>
    <t>За три месяца, закончившиеся 31 марта 2024 года</t>
  </si>
  <si>
    <t>Три месяца, закончившиеся 31 марта</t>
  </si>
  <si>
    <t>2024 года</t>
  </si>
  <si>
    <t>На 31 марта 2023 года</t>
  </si>
  <si>
    <t>На 1 января 2024 года</t>
  </si>
  <si>
    <t>Финансовый директор</t>
  </si>
  <si>
    <t>Долгосрочные займы выданные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</si>
</sst>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 numFmtId="367" formatCode="_(* #,##0.0000_);_(* \(#,##0.0000\);_(* &quot;-&quot;??_);_(@_)"/>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
      <patternFill patternType="solid">
        <fgColor rgb="FFFFFF00"/>
        <bgColor indexed="64"/>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184">
    <xf numFmtId="0" fontId="0" fillId="0" borderId="0" xfId="0"/>
    <xf numFmtId="0" fontId="2" fillId="0" borderId="0" xfId="0" applyFont="1"/>
    <xf numFmtId="0" fontId="3" fillId="0" borderId="0" xfId="0" applyFont="1"/>
    <xf numFmtId="165" fontId="2" fillId="0" borderId="0" xfId="0" applyNumberFormat="1" applyFont="1"/>
    <xf numFmtId="0" fontId="4" fillId="0" borderId="1" xfId="0" applyFont="1" applyBorder="1"/>
    <xf numFmtId="0" fontId="6" fillId="0" borderId="0" xfId="0" applyFont="1" applyAlignment="1">
      <alignment horizontal="right"/>
    </xf>
    <xf numFmtId="0" fontId="3" fillId="0" borderId="0" xfId="0" applyFont="1" applyAlignment="1">
      <alignment horizontal="left"/>
    </xf>
    <xf numFmtId="0" fontId="2" fillId="0" borderId="0" xfId="0" applyFont="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167" fontId="2" fillId="0" borderId="0" xfId="1" applyNumberFormat="1" applyFont="1" applyAlignment="1"/>
    <xf numFmtId="167" fontId="2" fillId="0" borderId="0" xfId="1" applyNumberFormat="1" applyFont="1" applyBorder="1" applyAlignment="1"/>
    <xf numFmtId="0" fontId="6" fillId="0" borderId="0" xfId="0" applyFont="1"/>
    <xf numFmtId="167" fontId="2" fillId="0" borderId="0" xfId="0" applyNumberFormat="1" applyFont="1"/>
    <xf numFmtId="0" fontId="8" fillId="0" borderId="0" xfId="2" applyFont="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xf numFmtId="167" fontId="3" fillId="0" borderId="2" xfId="1" applyNumberFormat="1" applyFont="1" applyFill="1" applyBorder="1" applyAlignment="1"/>
    <xf numFmtId="0" fontId="8" fillId="0" borderId="0" xfId="0" applyFont="1"/>
    <xf numFmtId="0" fontId="5" fillId="0" borderId="2" xfId="0" applyFont="1" applyBorder="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Alignment="1">
      <alignment wrapText="1"/>
    </xf>
    <xf numFmtId="0" fontId="2" fillId="0" borderId="1" xfId="0" applyFont="1" applyBorder="1" applyAlignment="1">
      <alignment wrapText="1"/>
    </xf>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wrapText="1"/>
    </xf>
    <xf numFmtId="0" fontId="13" fillId="0" borderId="0" xfId="0" applyFont="1"/>
    <xf numFmtId="0" fontId="298" fillId="0" borderId="0" xfId="0" applyFont="1" applyAlignment="1">
      <alignment horizontal="left" vertical="center" wrapText="1"/>
    </xf>
    <xf numFmtId="0" fontId="2" fillId="0" borderId="0" xfId="0" applyFont="1" applyAlignment="1">
      <alignment horizontal="right"/>
    </xf>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Alignment="1">
      <alignment horizontal="left" wrapText="1"/>
    </xf>
    <xf numFmtId="165" fontId="8" fillId="0" borderId="0" xfId="0" applyNumberFormat="1" applyFont="1" applyAlignment="1">
      <alignment horizontal="left" wrapText="1"/>
    </xf>
    <xf numFmtId="165" fontId="12" fillId="0" borderId="0" xfId="0" applyNumberFormat="1" applyFont="1" applyAlignment="1">
      <alignment wrapText="1"/>
    </xf>
    <xf numFmtId="165" fontId="2" fillId="0" borderId="0" xfId="0" applyNumberFormat="1" applyFont="1" applyAlignment="1">
      <alignment wrapText="1"/>
    </xf>
    <xf numFmtId="165" fontId="12" fillId="0" borderId="0" xfId="0" applyNumberFormat="1" applyFont="1" applyAlignment="1">
      <alignment horizontal="left" wrapText="1" indent="1"/>
    </xf>
    <xf numFmtId="165" fontId="10" fillId="0" borderId="0" xfId="3" applyNumberFormat="1" applyFont="1" applyAlignment="1"/>
    <xf numFmtId="165" fontId="9" fillId="0" borderId="0" xfId="3" applyNumberFormat="1" applyFont="1" applyAlignment="1">
      <alignment wrapText="1"/>
    </xf>
    <xf numFmtId="166" fontId="2" fillId="0" borderId="0" xfId="1" applyFont="1" applyFill="1"/>
    <xf numFmtId="0" fontId="298" fillId="0" borderId="0" xfId="0" applyFont="1"/>
    <xf numFmtId="0" fontId="298" fillId="0" borderId="43" xfId="0" applyFont="1" applyBorder="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Border="1" applyAlignment="1">
      <alignment wrapText="1"/>
    </xf>
    <xf numFmtId="165" fontId="12" fillId="0" borderId="70" xfId="0" applyNumberFormat="1" applyFont="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Border="1" applyAlignment="1">
      <alignment wrapText="1"/>
    </xf>
    <xf numFmtId="165" fontId="12" fillId="0" borderId="43" xfId="0" applyNumberFormat="1" applyFont="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Alignment="1">
      <alignment vertical="center" wrapText="1"/>
    </xf>
    <xf numFmtId="0" fontId="6" fillId="0" borderId="0" xfId="0" applyFont="1" applyAlignment="1">
      <alignment vertical="center" wrapText="1"/>
    </xf>
    <xf numFmtId="0" fontId="46" fillId="0" borderId="0" xfId="0" applyFont="1" applyAlignment="1">
      <alignment vertical="center" wrapText="1"/>
    </xf>
    <xf numFmtId="167" fontId="2" fillId="0" borderId="0" xfId="1" applyNumberFormat="1" applyFont="1" applyBorder="1"/>
    <xf numFmtId="0" fontId="301" fillId="0" borderId="0" xfId="0" applyFont="1" applyAlignment="1">
      <alignment horizontal="left" vertical="center"/>
    </xf>
    <xf numFmtId="0" fontId="302" fillId="0" borderId="0" xfId="0" applyFont="1"/>
    <xf numFmtId="165" fontId="8" fillId="0" borderId="6" xfId="0" applyNumberFormat="1" applyFont="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Alignment="1">
      <alignment horizontal="justify" vertical="center"/>
    </xf>
    <xf numFmtId="0" fontId="2" fillId="0" borderId="3"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14" fontId="6" fillId="0" borderId="1" xfId="0" applyNumberFormat="1" applyFont="1" applyBorder="1" applyAlignment="1">
      <alignment horizontal="right" wrapText="1"/>
    </xf>
    <xf numFmtId="14" fontId="5" fillId="0" borderId="1" xfId="0" applyNumberFormat="1" applyFont="1" applyBorder="1" applyAlignment="1">
      <alignment horizontal="right" wrapText="1"/>
    </xf>
    <xf numFmtId="0" fontId="2" fillId="106" borderId="0" xfId="0" applyFont="1" applyFill="1" applyAlignment="1">
      <alignment horizontal="right"/>
    </xf>
    <xf numFmtId="0" fontId="2" fillId="106" borderId="0" xfId="0" applyFont="1" applyFill="1"/>
    <xf numFmtId="0" fontId="301" fillId="106" borderId="0" xfId="0" applyFont="1" applyFill="1" applyAlignment="1">
      <alignment horizontal="left" vertical="center"/>
    </xf>
    <xf numFmtId="367" fontId="299" fillId="0" borderId="0" xfId="0" applyNumberFormat="1" applyFont="1" applyAlignment="1">
      <alignment vertical="center" wrapText="1"/>
    </xf>
    <xf numFmtId="165" fontId="2" fillId="0" borderId="0" xfId="0" applyNumberFormat="1" applyFont="1" applyAlignment="1">
      <alignment horizontal="right" vertical="center"/>
    </xf>
    <xf numFmtId="165" fontId="2" fillId="0" borderId="3" xfId="0" applyNumberFormat="1" applyFont="1" applyBorder="1" applyAlignment="1">
      <alignment horizontal="right" vertical="center"/>
    </xf>
    <xf numFmtId="165" fontId="2" fillId="0" borderId="0" xfId="0" applyNumberFormat="1" applyFont="1" applyAlignment="1">
      <alignment vertical="center"/>
    </xf>
    <xf numFmtId="167" fontId="2" fillId="0" borderId="0" xfId="0" applyNumberFormat="1" applyFont="1" applyAlignment="1">
      <alignment horizontal="left" vertical="center"/>
    </xf>
    <xf numFmtId="165" fontId="2" fillId="0" borderId="3" xfId="0" applyNumberFormat="1" applyFont="1" applyBorder="1" applyAlignment="1">
      <alignment vertical="center"/>
    </xf>
    <xf numFmtId="164" fontId="298" fillId="0" borderId="0" xfId="0" applyNumberFormat="1" applyFont="1"/>
    <xf numFmtId="165" fontId="3" fillId="0" borderId="0" xfId="0" applyNumberFormat="1" applyFont="1" applyAlignment="1">
      <alignment vertical="center"/>
    </xf>
    <xf numFmtId="0" fontId="2" fillId="0" borderId="1" xfId="0" applyFont="1" applyBorder="1" applyAlignment="1">
      <alignment horizontal="right"/>
    </xf>
    <xf numFmtId="167" fontId="2" fillId="0" borderId="1" xfId="1" applyNumberFormat="1" applyFont="1" applyFill="1" applyBorder="1" applyAlignment="1"/>
    <xf numFmtId="165" fontId="3" fillId="0" borderId="0" xfId="1" applyNumberFormat="1" applyFont="1" applyFill="1" applyBorder="1" applyAlignment="1"/>
    <xf numFmtId="167" fontId="3" fillId="0" borderId="1" xfId="1" applyNumberFormat="1" applyFont="1" applyFill="1" applyBorder="1" applyAlignment="1"/>
    <xf numFmtId="167" fontId="2" fillId="0" borderId="0" xfId="1" applyNumberFormat="1" applyFont="1" applyFill="1"/>
    <xf numFmtId="167" fontId="3" fillId="0" borderId="0" xfId="1" applyNumberFormat="1" applyFont="1" applyFill="1"/>
    <xf numFmtId="0" fontId="299" fillId="0" borderId="0" xfId="0" applyFont="1" applyAlignment="1">
      <alignment vertical="center" wrapText="1"/>
    </xf>
    <xf numFmtId="167" fontId="2" fillId="0" borderId="0" xfId="1" applyNumberFormat="1" applyFont="1" applyFill="1" applyBorder="1"/>
    <xf numFmtId="0" fontId="300" fillId="0" borderId="0" xfId="0" applyFont="1" applyAlignment="1">
      <alignment horizontal="left" vertical="center"/>
    </xf>
    <xf numFmtId="0" fontId="2" fillId="0" borderId="43" xfId="0" applyFont="1" applyBorder="1"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0" fontId="2" fillId="0" borderId="43" xfId="0" applyFont="1" applyBorder="1" applyAlignment="1">
      <alignment wrapText="1"/>
    </xf>
    <xf numFmtId="0" fontId="3" fillId="0" borderId="43" xfId="0" applyFont="1" applyBorder="1" applyAlignment="1">
      <alignment wrapText="1"/>
    </xf>
    <xf numFmtId="0" fontId="2" fillId="0" borderId="43" xfId="0" applyFont="1" applyBorder="1" applyAlignment="1">
      <alignment horizontal="left" wrapText="1"/>
    </xf>
    <xf numFmtId="0" fontId="2" fillId="0" borderId="43" xfId="0" applyFont="1" applyBorder="1" applyAlignment="1">
      <alignment horizontal="left" vertical="center" wrapText="1"/>
    </xf>
    <xf numFmtId="0" fontId="303" fillId="0" borderId="43" xfId="0" applyFont="1" applyBorder="1"/>
    <xf numFmtId="0" fontId="2" fillId="0" borderId="0" xfId="0" applyFont="1" applyAlignment="1">
      <alignment horizontal="center"/>
    </xf>
    <xf numFmtId="0" fontId="6" fillId="0" borderId="0" xfId="0" applyFont="1" applyAlignment="1">
      <alignment horizontal="center"/>
    </xf>
    <xf numFmtId="0" fontId="302" fillId="0" borderId="0" xfId="0" applyFont="1" applyAlignment="1">
      <alignment horizontal="center"/>
    </xf>
    <xf numFmtId="0" fontId="8" fillId="0" borderId="0" xfId="2" applyFont="1" applyAlignment="1">
      <alignment horizontal="center"/>
    </xf>
    <xf numFmtId="0" fontId="3" fillId="0" borderId="62" xfId="0" applyFont="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vertical="center"/>
    </xf>
    <xf numFmtId="0" fontId="3" fillId="0" borderId="3" xfId="0" applyFont="1" applyBorder="1" applyAlignment="1">
      <alignment horizontal="center"/>
    </xf>
    <xf numFmtId="0" fontId="5" fillId="0" borderId="0" xfId="0" applyFont="1" applyAlignment="1">
      <alignment horizontal="center"/>
    </xf>
    <xf numFmtId="0" fontId="5" fillId="0" borderId="62" xfId="0" applyFont="1" applyBorder="1" applyAlignment="1">
      <alignment horizontal="center" vertical="center" wrapText="1"/>
    </xf>
    <xf numFmtId="0" fontId="6" fillId="0" borderId="0" xfId="0" applyFont="1" applyAlignment="1">
      <alignment horizontal="center" vertical="center" wrapText="1"/>
    </xf>
    <xf numFmtId="0" fontId="5" fillId="0" borderId="62" xfId="0" applyFont="1" applyBorder="1" applyAlignment="1">
      <alignment horizontal="center"/>
    </xf>
    <xf numFmtId="0" fontId="3" fillId="0" borderId="62" xfId="0" applyFont="1" applyBorder="1" applyAlignment="1">
      <alignment horizontal="left"/>
    </xf>
    <xf numFmtId="0" fontId="2" fillId="0" borderId="62" xfId="0" applyFont="1" applyBorder="1" applyAlignment="1">
      <alignment horizontal="left" wrapText="1"/>
    </xf>
    <xf numFmtId="0" fontId="5" fillId="0" borderId="62" xfId="0" applyFont="1" applyBorder="1"/>
    <xf numFmtId="165" fontId="2" fillId="0" borderId="4" xfId="0" applyNumberFormat="1" applyFont="1" applyBorder="1" applyAlignment="1">
      <alignment horizontal="right" vertical="center"/>
    </xf>
    <xf numFmtId="165" fontId="3" fillId="0" borderId="4" xfId="0" applyNumberFormat="1" applyFont="1" applyBorder="1" applyAlignment="1">
      <alignment horizontal="right" vertical="center"/>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horizontal="right" vertical="center" wrapText="1"/>
    </xf>
    <xf numFmtId="0" fontId="3" fillId="0" borderId="43" xfId="0" applyFont="1" applyBorder="1" applyAlignment="1">
      <alignment horizontal="right" vertical="center"/>
    </xf>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 val="Input Data"/>
      <sheetName val="ТЭП"/>
      <sheetName val="Products annual"/>
      <sheetName val="F2"/>
      <sheetName val="Extraction_Oil"/>
      <sheetName val="OIL"/>
      <sheetName val="Prod rep"/>
      <sheetName val="Sales KGK 12m 2014"/>
      <sheetName val="KGK"/>
      <sheetName val="SM"/>
      <sheetName val="Refinery_margin"/>
      <sheetName val="fxrates"/>
      <sheetName val="на 1 тут"/>
      <sheetName val="Prod_rep"/>
      <sheetName val="Sales_KGK_12m_2014"/>
      <sheetName val="ЦХЛ_2004"/>
      <sheetName val="освоение_с_объектами"/>
      <sheetName val="Оборудование_ОФ_корр_"/>
      <sheetName val="02__LBR"/>
      <sheetName val="03__LBR_аутсорсинг"/>
      <sheetName val="на_1_тут"/>
      <sheetName val="Свод сметы"/>
      <sheetName val="VOG_RUS2"/>
      <sheetName val="Ural_med2"/>
      <sheetName val="Prod_rep1"/>
      <sheetName val="Sales_KGK_12m_20141"/>
      <sheetName val="Profit_&amp;_Loss_Total2"/>
      <sheetName val="факт_2005_г_2"/>
      <sheetName val="Consolidated_COOP_KMG_EP_U_A_2"/>
      <sheetName val="PKI_FV2"/>
      <sheetName val="master_data2"/>
      <sheetName val="ЦХЛ_20041"/>
      <sheetName val="освоение_с_объектами1"/>
      <sheetName val="Оборудование_ОФ_корр_1"/>
      <sheetName val="02__LBR1"/>
      <sheetName val="03__LBR_аутсорсинг1"/>
      <sheetName val="на_1_тут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 val="B_4"/>
      <sheetName val="B-4"/>
      <sheetName val="AG Pipe Qt"/>
      <sheetName val="A-20"/>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ЯНВАРЬ"/>
      <sheetName val="U2.610_R&amp;M"/>
      <sheetName val="База"/>
      <sheetName val="Actuals Input"/>
      <sheetName val="FES"/>
      <sheetName val="July_03_Pg8"/>
      <sheetName val="оборудование"/>
      <sheetName val="K_760"/>
      <sheetName val="G201"/>
      <sheetName val="G301"/>
      <sheetName val="Hidden"/>
      <sheetName val="FA register"/>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KCC"/>
      <sheetName val="s"/>
      <sheetName val="shpr&amp;vol"/>
      <sheetName val="tabl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refreshError="1"/>
      <sheetData sheetId="97" refreshError="1"/>
      <sheetData sheetId="98"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 val="VA.700 Cost of ser-ces prov"/>
      <sheetName val="Common"/>
      <sheetName val="Админ и ОPEX 2010-12г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 val="1P-MO"/>
      <sheetName val="ИЛЦ ЮГ-СЦ"/>
      <sheetName val="Инвест_портфель"/>
      <sheetName val="Рентабельность"/>
      <sheetName val="мат расходы"/>
      <sheetName val="#ССЫЛКА"/>
      <sheetName val="Схема доплат"/>
      <sheetName val="Повышающие коэф ОМГ"/>
      <sheetName val="КОРП-1"/>
      <sheetName val="поставка сравн13"/>
      <sheetName val="АБ"/>
      <sheetName val="ККБ"/>
      <sheetName val="N_SVOD"/>
      <sheetName val="группа"/>
      <sheetName val="Discount_rate"/>
    </sheetNames>
    <sheetDataSet>
      <sheetData sheetId="0">
        <row r="22">
          <cell r="C22" t="str">
            <v>ОАО"Казпочта"</v>
          </cell>
        </row>
      </sheetData>
      <sheetData sheetId="1">
        <row r="22">
          <cell r="C22" t="str">
            <v>ОАО"Казпочта"</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 val="шапочка"/>
      <sheetName val="2в"/>
      <sheetName val="Control"/>
      <sheetName val="9мес"/>
      <sheetName val="Приложение 7 (ЕНП)"/>
      <sheetName val="Input TD"/>
      <sheetName val="Sep"/>
      <sheetName val="Фонд 18гор"/>
      <sheetName val="р1 СНГ"/>
      <sheetName val="Район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 val="план"/>
      <sheetName val="Сводная по цехам"/>
      <sheetName val="НР"/>
      <sheetName val="ОАР"/>
      <sheetName val="РР"/>
      <sheetName val="Все_по㐀ᕞഀ䞃԰_x0000_缀"/>
      <sheetName val="Все_поԯ"/>
      <sheetName val="КОРП-1"/>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MCC"/>
      <sheetName val="Datasheet"/>
      <sheetName val="IS-Cash"/>
      <sheetName val="Loan"/>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Prelim Cost"/>
      <sheetName val="700-H"/>
      <sheetName val="собственный капитал"/>
      <sheetName val="Фонд"/>
      <sheetName val="Assump"/>
      <sheetName val="Parameters"/>
      <sheetName val="SBM Reserve"/>
      <sheetName val="Бонды стр.341"/>
      <sheetName val="Project Detail Inputs"/>
      <sheetName val="I KEY INFORMATION"/>
      <sheetName val="VI REVENUE OOD"/>
      <sheetName val="IIb P&amp;L short"/>
      <sheetName val="IV REVENUE ROOMS"/>
      <sheetName val="IV REVENUE  F&amp;B"/>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Все_по/_x0000_瀀G_x0000__x0000_ꀀ"/>
      <sheetName val="Все_по0_x0000_#_x0000__x0000_ꀀ"/>
      <sheetName val="Все_по0_x0000_Å_x0000__x0000_ꀀ"/>
      <sheetName val="Все_по԰_x0000_缀_x0000__x0000__x0000_缀"/>
      <sheetName val="Все_по԰_x0000_缀_x0000__x0000__x0000_퐀"/>
      <sheetName val="Все_по예썘/_x0000_쀀_x001f__x0000_"/>
      <sheetName val="ТитулЛистОтч"/>
      <sheetName val="IS"/>
      <sheetName val="Презентация"/>
      <sheetName val="Отчет_Компания"/>
      <sheetName val="PLM"/>
      <sheetName val="коммент"/>
      <sheetName val="IB"/>
      <sheetName val="2019"/>
      <sheetName val="PL"/>
      <sheetName val="ББ"/>
      <sheetName val="ДДС"/>
      <sheetName val="Бюджет 2019"/>
      <sheetName val="Бюджет 2020"/>
      <sheetName val="Petroleum"/>
      <sheetName val="Задействованность (%U)"/>
      <sheetName val="Обслуживание (𝑬𝒇)"/>
      <sheetName val="Ремонты (%Rep)"/>
      <sheetName val="Все_по㐀ᕞഀ䞃԰"/>
      <sheetName val="Все_по0"/>
      <sheetName val="SAPBEXfilters"/>
      <sheetName val="calc"/>
      <sheetName val="[ДБСП_02_ 2002.xls]___Syzdyk_34"/>
      <sheetName val="4НК"/>
      <sheetName val="[ДБСП_02_ 2002.xls]___Syzdykb_2"/>
      <sheetName val="[ДБСП_02_ 2002.xls]___Syzdyk_10"/>
      <sheetName val="[ДБСП_02_ 2002.xls]___Syzdykb_9"/>
      <sheetName val="[ДБСП_02_ 2002.xls]___Syzdykb_3"/>
      <sheetName val="[ДБСП_02_ 2002.xls]___Syzdykb_4"/>
      <sheetName val="[ДБСП_02_ 2002.xls]___Syzdykb_5"/>
      <sheetName val="[ДБСП_02_ 2002.xls]___Syzdykb_6"/>
      <sheetName val="[ДБСП_02_ 2002.xls]___Syzdykb_8"/>
      <sheetName val="[ДБСП_02_ 2002.xls]___Syzdykb_7"/>
      <sheetName val="[ДБСП_02_ 2002.xls]___Syzdyk_11"/>
      <sheetName val="[ДБСП_02_ 2002.xls]___Syzdyk_12"/>
      <sheetName val="Data-in"/>
      <sheetName val="[ДБСП_02_ 2002.xls]___Syzdyk_13"/>
      <sheetName val="[ДБСП_02_ 2002.xls]___Syzdyk_19"/>
      <sheetName val="[ДБСП_02_ 2002.xls]___Syzdyk_18"/>
      <sheetName val="[ДБСП_02_ 2002.xls]___Syzdyk_15"/>
      <sheetName val="[ДБСП_02_ 2002.xls]___Syzdyk_14"/>
      <sheetName val="[ДБСП_02_ 2002.xls]___Syzdyk_16"/>
      <sheetName val="[ДБСП_02_ 2002.xls]___Syzdyk_17"/>
      <sheetName val="Статьи"/>
      <sheetName val="[ДБСП_02_ 2002.xls]___Syzdyk_21"/>
      <sheetName val="[ДБСП_02_ 2002.xls]___Syzdyk_20"/>
      <sheetName val="___Syzdykb_2"/>
      <sheetName val="___Syzdyk_10"/>
      <sheetName val="___Syzdykb_9"/>
      <sheetName val="___Syzdykb_3"/>
      <sheetName val="___Syzdykb_4"/>
      <sheetName val="___Syzdykb_5"/>
      <sheetName val="___Syzdykb_6"/>
      <sheetName val="___Syzdykb_8"/>
      <sheetName val="___Syzdykb_7"/>
      <sheetName val="___Syzdyk_11"/>
      <sheetName val="___Syzdyk_12"/>
      <sheetName val="___Syzdyk_13"/>
      <sheetName val="___Syzdyk_19"/>
      <sheetName val="___Syzdyk_18"/>
      <sheetName val="___Syzdyk_15"/>
      <sheetName val="___Syzdyk_14"/>
      <sheetName val="___Syzdyk_16"/>
      <sheetName val="___Syzdyk_17"/>
      <sheetName val="___Syzdyk_21"/>
      <sheetName val="___Syzdyk_20"/>
      <sheetName val="[ДБСП_02_ 2002.xls]___Syzdyk_22"/>
      <sheetName val="[ДБСП_02_ 2002.xls]___Syzdyk_23"/>
      <sheetName val="[ДБСП_02_ 2002.xls]___Syzdyk_27"/>
      <sheetName val="[ДБСП_02_ 2002.xls]___Syzdyk_24"/>
      <sheetName val="[ДБСП_02_ 2002.xls]___Syzdyk_25"/>
      <sheetName val="[ДБСП_02_ 2002.xls]___Syzdyk_26"/>
      <sheetName val="[ДБСП_02_ 2002.xls]___Syzdyk_28"/>
      <sheetName val="[ДБСП_02_ 2002.xls]___Syzdyk_29"/>
      <sheetName val="[ДБСП_02_ 2002.xls]___Syzdyk_30"/>
      <sheetName val="[ДБСП_02_ 2002.xls]___Syzdyk_31"/>
      <sheetName val="[ДБСП_02_ 2002.xls]___Syzdyk_32"/>
      <sheetName val="[ДБСП_02_ 2002.xls]___Syzdyk_33"/>
      <sheetName val="рев ДФ (св)"/>
      <sheetName val="общ"/>
      <sheetName val="[ДБСП_02_ 2002.xls]___Syzdyk_35"/>
      <sheetName val="[ДБСП_02_ 2002.xls]___Syzdyk_37"/>
      <sheetName val="[ДБСП_02_ 2002.xls]___Syzdyk_36"/>
      <sheetName val="[ДБСП_02_ 2002.xls]___Syzdyk_43"/>
      <sheetName val="[ДБСП_02_ 2002.xls]___Syzdyk_38"/>
      <sheetName val="[ДБСП_02_ 2002.xls]___Syzdyk_39"/>
      <sheetName val="[ДБСП_02_ 2002.xls]___Syzdyk_40"/>
      <sheetName val="[ДБСП_02_ 2002.xls]___Syzdyk_41"/>
      <sheetName val="[ДБСП_02_ 2002.xls]___Syzdyk_42"/>
      <sheetName val="Осн.показ"/>
      <sheetName val="Input 2"/>
      <sheetName val="[ДБСП_02_ 2002.xls]___Syzdyk_54"/>
      <sheetName val="[ДБСП_02_ 2002.xls]___Syzdyk_44"/>
      <sheetName val="[ДБСП_02_ 2002.xls]___Syzdyk_45"/>
      <sheetName val="[ДБСП_02_ 2002.xls]___Syzdyk_46"/>
      <sheetName val="[ДБСП_02_ 2002.xls]___Syzdyk_49"/>
      <sheetName val="[ДБСП_02_ 2002.xls]___Syzdyk_47"/>
      <sheetName val="[ДБСП_02_ 2002.xls]___Syzdyk_48"/>
      <sheetName val="[ДБСП_02_ 2002.xls]___Syzdyk_50"/>
      <sheetName val="[ДБСП_02_ 2002.xls]___Syzdyk_53"/>
      <sheetName val="[ДБСП_02_ 2002.xls]___Syzdyk_52"/>
      <sheetName val="[ДБСП_02_ 2002.xls]___Syzdyk_51"/>
      <sheetName val="1NK"/>
      <sheetName val="Налоги"/>
      <sheetName val="[ДБСП_02_ 2002.xls]___Syzdyk_59"/>
      <sheetName val="[ДБСП_02_ 2002.xls]___Syzdyk_55"/>
      <sheetName val="[ДБСП_02_ 2002.xls]___Syzdyk_56"/>
      <sheetName val="[ДБСП_02_ 2002.xls]___Syzdyk_57"/>
      <sheetName val="[ДБСП_02_ 2002.xls]___Syzdyk_58"/>
      <sheetName val="[ДБСП_02_ 2002.xls]___Syzdyk_65"/>
      <sheetName val="[ДБСП_02_ 2002.xls]___Syzdyk_60"/>
      <sheetName val="[ДБСП_02_ 2002.xls]___Syzdyk_61"/>
      <sheetName val="[ДБСП_02_ 2002.xls]___Syzdyk_62"/>
      <sheetName val="[ДБСП_02_ 2002.xls]___Syzdyk_63"/>
      <sheetName val="[ДБСП_02_ 2002.xls]___Syzdyk_64"/>
      <sheetName val="[ДБСП_02_ 2002.xls]___Syzdyk_67"/>
      <sheetName val="[ДБСП_02_ 2002.xls]___Syzdyk_66"/>
      <sheetName val="[ДБСП_02_ 2002.xls]___Syzdyk_69"/>
      <sheetName val="[ДБСП_02_ 2002.xls]___Syzdyk_68"/>
      <sheetName val="объекты обществаКокшетау"/>
      <sheetName val="Фин. пок-ли"/>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ЦФО"/>
      <sheetName val="наличие_НДС"/>
      <sheetName val="Тип_учета"/>
      <sheetName val="PP_E mvt for 2003"/>
      <sheetName val="данн"/>
      <sheetName val="H"/>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xml:space="preserve">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row>
      </sheetData>
      <sheetData sheetId="196">
        <row r="1">
          <cell r="G1">
            <v>0</v>
          </cell>
        </row>
      </sheetData>
      <sheetData sheetId="197" refreshError="1"/>
      <sheetData sheetId="198">
        <row r="1">
          <cell r="G1"/>
        </row>
      </sheetData>
      <sheetData sheetId="199">
        <row r="1">
          <cell r="G1"/>
        </row>
      </sheetData>
      <sheetData sheetId="200">
        <row r="1">
          <cell r="G1"/>
        </row>
      </sheetData>
      <sheetData sheetId="201">
        <row r="1">
          <cell r="G1"/>
        </row>
      </sheetData>
      <sheetData sheetId="202">
        <row r="1">
          <cell r="G1"/>
        </row>
      </sheetData>
      <sheetData sheetId="203">
        <row r="1">
          <cell r="G1"/>
        </row>
      </sheetData>
      <sheetData sheetId="204">
        <row r="1">
          <cell r="G1"/>
        </row>
      </sheetData>
      <sheetData sheetId="205">
        <row r="1">
          <cell r="G1"/>
        </row>
      </sheetData>
      <sheetData sheetId="206">
        <row r="1">
          <cell r="G1">
            <v>0</v>
          </cell>
        </row>
      </sheetData>
      <sheetData sheetId="207">
        <row r="1">
          <cell r="G1"/>
        </row>
      </sheetData>
      <sheetData sheetId="208">
        <row r="1">
          <cell r="G1"/>
        </row>
      </sheetData>
      <sheetData sheetId="209">
        <row r="1">
          <cell r="G1"/>
        </row>
      </sheetData>
      <sheetData sheetId="210">
        <row r="1">
          <cell r="G1"/>
        </row>
      </sheetData>
      <sheetData sheetId="211">
        <row r="1">
          <cell r="G1"/>
        </row>
      </sheetData>
      <sheetData sheetId="212">
        <row r="1">
          <cell r="G1"/>
        </row>
      </sheetData>
      <sheetData sheetId="213">
        <row r="1">
          <cell r="G1"/>
        </row>
      </sheetData>
      <sheetData sheetId="214">
        <row r="1">
          <cell r="G1"/>
        </row>
      </sheetData>
      <sheetData sheetId="215">
        <row r="1">
          <cell r="G1" t="str">
            <v xml:space="preserve"> </v>
          </cell>
        </row>
      </sheetData>
      <sheetData sheetId="216">
        <row r="1">
          <cell r="G1">
            <v>0</v>
          </cell>
        </row>
      </sheetData>
      <sheetData sheetId="217">
        <row r="1">
          <cell r="G1" t="str">
            <v xml:space="preserve"> </v>
          </cell>
        </row>
      </sheetData>
      <sheetData sheetId="218">
        <row r="1">
          <cell r="G1">
            <v>0</v>
          </cell>
        </row>
      </sheetData>
      <sheetData sheetId="219">
        <row r="1">
          <cell r="G1">
            <v>0</v>
          </cell>
        </row>
      </sheetData>
      <sheetData sheetId="220">
        <row r="1">
          <cell r="G1">
            <v>0</v>
          </cell>
        </row>
      </sheetData>
      <sheetData sheetId="221">
        <row r="1">
          <cell r="G1">
            <v>0</v>
          </cell>
        </row>
      </sheetData>
      <sheetData sheetId="222">
        <row r="1">
          <cell r="G1">
            <v>0</v>
          </cell>
        </row>
      </sheetData>
      <sheetData sheetId="223">
        <row r="1">
          <cell r="G1"/>
        </row>
      </sheetData>
      <sheetData sheetId="224">
        <row r="1">
          <cell r="G1">
            <v>0</v>
          </cell>
        </row>
      </sheetData>
      <sheetData sheetId="225">
        <row r="1">
          <cell r="G1"/>
        </row>
      </sheetData>
      <sheetData sheetId="226">
        <row r="1">
          <cell r="G1"/>
        </row>
      </sheetData>
      <sheetData sheetId="227">
        <row r="1">
          <cell r="G1"/>
        </row>
      </sheetData>
      <sheetData sheetId="228">
        <row r="1">
          <cell r="G1" t="str">
            <v xml:space="preserve"> </v>
          </cell>
        </row>
      </sheetData>
      <sheetData sheetId="229">
        <row r="1">
          <cell r="G1">
            <v>0</v>
          </cell>
        </row>
      </sheetData>
      <sheetData sheetId="230">
        <row r="1">
          <cell r="G1" t="str">
            <v xml:space="preserve"> </v>
          </cell>
        </row>
      </sheetData>
      <sheetData sheetId="231">
        <row r="1">
          <cell r="G1">
            <v>0</v>
          </cell>
        </row>
      </sheetData>
      <sheetData sheetId="232">
        <row r="1">
          <cell r="G1">
            <v>0</v>
          </cell>
        </row>
      </sheetData>
      <sheetData sheetId="233">
        <row r="1">
          <cell r="G1">
            <v>0</v>
          </cell>
        </row>
      </sheetData>
      <sheetData sheetId="234">
        <row r="1">
          <cell r="G1">
            <v>0</v>
          </cell>
        </row>
      </sheetData>
      <sheetData sheetId="235">
        <row r="1">
          <cell r="G1">
            <v>0</v>
          </cell>
        </row>
      </sheetData>
      <sheetData sheetId="236">
        <row r="1">
          <cell r="G1">
            <v>0</v>
          </cell>
        </row>
      </sheetData>
      <sheetData sheetId="237">
        <row r="1">
          <cell r="G1">
            <v>0</v>
          </cell>
        </row>
      </sheetData>
      <sheetData sheetId="238">
        <row r="1">
          <cell r="G1">
            <v>0</v>
          </cell>
        </row>
      </sheetData>
      <sheetData sheetId="239">
        <row r="1">
          <cell r="G1">
            <v>0</v>
          </cell>
        </row>
      </sheetData>
      <sheetData sheetId="240">
        <row r="1">
          <cell r="G1">
            <v>0</v>
          </cell>
        </row>
      </sheetData>
      <sheetData sheetId="241">
        <row r="1">
          <cell r="G1">
            <v>0</v>
          </cell>
        </row>
      </sheetData>
      <sheetData sheetId="242">
        <row r="1">
          <cell r="G1">
            <v>0</v>
          </cell>
        </row>
      </sheetData>
      <sheetData sheetId="243">
        <row r="1">
          <cell r="G1">
            <v>0</v>
          </cell>
        </row>
      </sheetData>
      <sheetData sheetId="244">
        <row r="1">
          <cell r="G1">
            <v>0</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v>0</v>
          </cell>
        </row>
      </sheetData>
      <sheetData sheetId="251">
        <row r="1">
          <cell r="G1">
            <v>0</v>
          </cell>
        </row>
      </sheetData>
      <sheetData sheetId="252">
        <row r="1">
          <cell r="G1">
            <v>0</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ow r="1">
          <cell r="G1">
            <v>0</v>
          </cell>
        </row>
      </sheetData>
      <sheetData sheetId="459">
        <row r="1">
          <cell r="G1">
            <v>0</v>
          </cell>
        </row>
      </sheetData>
      <sheetData sheetId="460">
        <row r="1">
          <cell r="G1">
            <v>0</v>
          </cell>
        </row>
      </sheetData>
      <sheetData sheetId="461">
        <row r="1">
          <cell r="G1">
            <v>0</v>
          </cell>
        </row>
      </sheetData>
      <sheetData sheetId="462"/>
      <sheetData sheetId="463"/>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ow r="1">
          <cell r="G1" t="str">
            <v/>
          </cell>
        </row>
      </sheetData>
      <sheetData sheetId="523">
        <row r="1">
          <cell r="G1">
            <v>0</v>
          </cell>
        </row>
      </sheetData>
      <sheetData sheetId="524">
        <row r="1">
          <cell r="G1">
            <v>0</v>
          </cell>
        </row>
      </sheetData>
      <sheetData sheetId="525" refreshError="1"/>
      <sheetData sheetId="526" refreshError="1"/>
      <sheetData sheetId="527" refreshError="1"/>
      <sheetData sheetId="528" refreshError="1"/>
      <sheetData sheetId="529" refreshError="1"/>
      <sheetData sheetId="530" refreshError="1"/>
      <sheetData sheetId="531">
        <row r="1">
          <cell r="G1">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
          <cell r="G1">
            <v>0</v>
          </cell>
        </row>
      </sheetData>
      <sheetData sheetId="629">
        <row r="1">
          <cell r="G1" t="str">
            <v xml:space="preserve"> </v>
          </cell>
        </row>
      </sheetData>
      <sheetData sheetId="630">
        <row r="1">
          <cell r="G1">
            <v>0</v>
          </cell>
        </row>
      </sheetData>
      <sheetData sheetId="631">
        <row r="1">
          <cell r="G1">
            <v>0</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ow r="1">
          <cell r="G1" t="str">
            <v/>
          </cell>
        </row>
      </sheetData>
      <sheetData sheetId="639">
        <row r="1">
          <cell r="G1" t="str">
            <v/>
          </cell>
        </row>
      </sheetData>
      <sheetData sheetId="640">
        <row r="1">
          <cell r="G1" t="str">
            <v/>
          </cell>
        </row>
      </sheetData>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ow r="9">
          <cell r="C9" t="str">
            <v>Доля расходов периода от выручки</v>
          </cell>
        </row>
      </sheetData>
      <sheetData sheetId="655">
        <row r="9">
          <cell r="C9" t="str">
            <v>Доля расходов периода от выручки</v>
          </cell>
        </row>
      </sheetData>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refreshError="1"/>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refreshError="1"/>
      <sheetData sheetId="771" refreshError="1"/>
      <sheetData sheetId="772">
        <row r="1">
          <cell r="G1">
            <v>0</v>
          </cell>
        </row>
      </sheetData>
      <sheetData sheetId="773">
        <row r="1">
          <cell r="G1">
            <v>0</v>
          </cell>
        </row>
      </sheetData>
      <sheetData sheetId="774">
        <row r="1">
          <cell r="G1">
            <v>0</v>
          </cell>
        </row>
      </sheetData>
      <sheetData sheetId="775">
        <row r="1">
          <cell r="G1" t="str">
            <v/>
          </cell>
        </row>
      </sheetData>
      <sheetData sheetId="776">
        <row r="1">
          <cell r="G1" t="str">
            <v/>
          </cell>
        </row>
      </sheetData>
      <sheetData sheetId="777">
        <row r="1">
          <cell r="G1" t="str">
            <v/>
          </cell>
        </row>
      </sheetData>
      <sheetData sheetId="778">
        <row r="1">
          <cell r="G1" t="str">
            <v/>
          </cell>
        </row>
      </sheetData>
      <sheetData sheetId="779">
        <row r="1">
          <cell r="G1" t="str">
            <v/>
          </cell>
        </row>
      </sheetData>
      <sheetData sheetId="780">
        <row r="1">
          <cell r="G1" t="str">
            <v/>
          </cell>
        </row>
      </sheetData>
      <sheetData sheetId="781">
        <row r="1">
          <cell r="G1" t="str">
            <v/>
          </cell>
        </row>
      </sheetData>
      <sheetData sheetId="782">
        <row r="1">
          <cell r="G1" t="str">
            <v/>
          </cell>
        </row>
      </sheetData>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 val="ЕП_РФ3Q2004_Ямал"/>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 val="элементы"/>
      <sheetName val="Ком плат"/>
      <sheetName val="Ф3"/>
      <sheetName val="XREF"/>
      <sheetName val="Бонды стр.341"/>
      <sheetName val="0. Данные"/>
      <sheetName val="План_ГЗ"/>
      <sheetName val="1_вариант__2009_"/>
      <sheetName val="11-005"/>
      <sheetName val="Industry"/>
      <sheetName val="Авансы-1"/>
      <sheetName val="ПО НОВОМУ ШТАТНОМУ"/>
      <sheetName val="34-143"/>
      <sheetName val="PYTB"/>
      <sheetName val="101"/>
      <sheetName val="PP&amp;E mvt for 2003"/>
      <sheetName val="Тарифы и цены "/>
      <sheetName val="2.2 ОтклОТМ"/>
      <sheetName val="1.3.2 ОТМ"/>
      <sheetName val="29"/>
      <sheetName val="22"/>
      <sheetName val="UNITPRICES"/>
      <sheetName val="Остатки по бухучету"/>
      <sheetName val="константы"/>
      <sheetName val="Финпоки1"/>
      <sheetName val="Параметры"/>
      <sheetName val="DATA"/>
      <sheetName val="янв 07"/>
      <sheetName val="Информация по введенным добываю"/>
      <sheetName val="общ"/>
      <sheetName val="Лист2"/>
      <sheetName val="КОРП-1"/>
      <sheetName val="ковер"/>
      <sheetName val="СПгнг"/>
      <sheetName val="План закупок 2012"/>
      <sheetName val="общ.фонд  "/>
      <sheetName val="собственный капитал"/>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sheetData sheetId="292"/>
      <sheetData sheetId="293" refreshError="1"/>
      <sheetData sheetId="294" refreshError="1"/>
      <sheetData sheetId="295" refreshError="1"/>
      <sheetData sheetId="296"/>
      <sheetData sheetId="297" refreshError="1"/>
      <sheetData sheetId="298"/>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 val="Форма2"/>
      <sheetName val="Пром1"/>
    </sheetNames>
    <sheetDataSet>
      <sheetData sheetId="0" refreshError="1">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 val="Лист4"/>
      <sheetName val="БиВи_(290)"/>
      <sheetName val="450_(2)"/>
      <sheetName val="2002(v2)"/>
      <sheetName val="a"/>
      <sheetName val="ЦФО"/>
      <sheetName val="наличие_НДС"/>
      <sheetName val="Тип_учета"/>
      <sheetName val="tob-assump"/>
      <sheetName val="Info"/>
      <sheetName val="книга предпосылок"/>
      <sheetName val="Данные"/>
      <sheetName val="sov tot"/>
      <sheetName val="по 2007 году план на 2008 год"/>
      <sheetName val="общие"/>
      <sheetName val="январь"/>
      <sheetName val="бензин по авто"/>
      <sheetName val="др адм"/>
      <sheetName val="Осн.ср-ва"/>
      <sheetName val="8180 (8181,8182)"/>
      <sheetName val="8082"/>
      <sheetName val="8250"/>
      <sheetName val="8140"/>
      <sheetName val="8070"/>
      <sheetName val="8145"/>
      <sheetName val="8200"/>
      <sheetName val="8113"/>
      <sheetName val="XREF"/>
      <sheetName val="8210"/>
      <sheetName val=" По скв"/>
      <sheetName val="ПО НОВОМУ ШТАТНОМУ"/>
      <sheetName val="100 159 -полигр ус (2)"/>
      <sheetName val="хозтов"/>
      <sheetName val="Статьи"/>
      <sheetName val="Выбор"/>
      <sheetName val="Апрель"/>
      <sheetName val="Сентябрь"/>
      <sheetName val="Ноябрь"/>
      <sheetName val="Квартал"/>
      <sheetName val="Июль"/>
      <sheetName val="Март"/>
      <sheetName val="Июнь"/>
      <sheetName val="NOV"/>
      <sheetName val="конфир"/>
      <sheetName val="IS"/>
      <sheetName val="таблица"/>
      <sheetName val="Астана рус"/>
      <sheetName val="Алматы рус"/>
      <sheetName val="МТ_CapexDepreciation"/>
      <sheetName val="МУНАЙТАС L-1"/>
      <sheetName val="Data-in"/>
      <sheetName val="консалт"/>
      <sheetName val="2003 (215862 тн)"/>
      <sheetName val="Scenar"/>
      <sheetName val="Содержан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ow r="3">
          <cell r="A3">
            <v>1</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refreshError="1"/>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 val="8180 (8181,8182)"/>
      <sheetName val="8082"/>
      <sheetName val="8250"/>
      <sheetName val="8140"/>
      <sheetName val="8070"/>
      <sheetName val="8145"/>
      <sheetName val="8200"/>
      <sheetName val="8113"/>
      <sheetName val="XREF"/>
      <sheetName val="8210"/>
      <sheetName val="Project Detail Inputs"/>
      <sheetName val="распределение модели"/>
      <sheetName val="I1"/>
      <sheetName val="I2"/>
      <sheetName val="цхл 2004"/>
      <sheetName val="список"/>
      <sheetName val="6НК-cт."/>
      <sheetName val="TOC"/>
      <sheetName val="Tier1"/>
      <sheetName val="справочник"/>
      <sheetName val="Кнфиг сетка"/>
      <sheetName val="СВОД Логистика"/>
      <sheetName val="PP&amp;E mvt for 2003"/>
      <sheetName val="Control"/>
      <sheetName val="Treatment Summary"/>
      <sheetName val="01-45"/>
      <sheetName val="Факт-Бюджет"/>
      <sheetName val="Факт"/>
      <sheetName val="Реализация"/>
      <sheetName val="Евкарпиди "/>
      <sheetName val="без НДС"/>
      <sheetName val="Бюджет-факт"/>
      <sheetName val="ремон _x0000__x0000__x0000_"/>
      <sheetName val="10. Входные данные"/>
      <sheetName val="ЭКРБ"/>
      <sheetName val="бартер"/>
      <sheetName val="пробег м расх"/>
      <sheetName val="пробмч по город"/>
      <sheetName val="сетка"/>
      <sheetName val="years 1-3 by month"/>
      <sheetName val="исп_см_"/>
      <sheetName val="ремонт_25"/>
      <sheetName val="пр_6_дох"/>
      <sheetName val="Касс_книга"/>
      <sheetName val="ремон "/>
      <sheetName val="Utility"/>
      <sheetName val="ремон_x0009_"/>
      <sheetName val="Анализ"/>
      <sheetName val="Коэффициенты"/>
      <sheetName val="_ССЫЛКА"/>
      <sheetName val="объемы"/>
      <sheetName val="ИзменяемыеДанные"/>
      <sheetName val="14_1_2_2_(Услуги_связи)1"/>
      <sheetName val="14_1_2_2_(Услуги_связи)2"/>
      <sheetName val="Ф4_КБМ+АФ"/>
      <sheetName val="11"/>
      <sheetName val="Register"/>
      <sheetName val="Comp06"/>
      <sheetName val="Займы"/>
      <sheetName val="вход.параметры"/>
      <sheetName val="L-1 Займ БРК инвест цели"/>
      <sheetName val="1Утв ТК  Capex 07 "/>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Keys"/>
      <sheetName val="ОСВ"/>
      <sheetName val="Add-s test"/>
      <sheetName val="АЗФ"/>
      <sheetName val="АК"/>
      <sheetName val="Актюбе"/>
      <sheetName val="ССГПО"/>
      <sheetName val="2002(v1)"/>
      <sheetName val="AFS"/>
      <sheetName val="май 203"/>
      <sheetName val="Лист6"/>
      <sheetName val="6БО"/>
      <sheetName val="Базовые данные"/>
      <sheetName val="14_1_2_2_(Услуги_связи)3"/>
      <sheetName val="Treatment_Summary"/>
      <sheetName val="14_1_2_2__Услуги_связи_"/>
      <sheetName val="Базовые_данные"/>
      <sheetName val="L-1_Займ_БРК_инвест_цели"/>
      <sheetName val="вход_параметры"/>
      <sheetName val="1Утв_ТК__Capex_07_"/>
      <sheetName val="Фонд_15гор"/>
      <sheetName val="Фонд_Кар-с"/>
      <sheetName val="Фонд_Купола"/>
      <sheetName val="Фонд_14_гор_"/>
      <sheetName val="Фонд_16_гор_"/>
      <sheetName val="Фонд_17_гор_"/>
      <sheetName val="Фонд_18_гор_"/>
      <sheetName val="Add-s_test"/>
      <sheetName val="точн2"/>
      <sheetName val="Зам.нгду-1"/>
      <sheetName val="Зам.ОЭПУ(доб)"/>
      <sheetName val="замер"/>
      <sheetName val="обв"/>
      <sheetName val="тех режим"/>
      <sheetName val="Зам.нгду-2(наг)"/>
      <sheetName val="исходные данные"/>
      <sheetName val="приложение№3"/>
      <sheetName val="общие данные"/>
      <sheetName val="отделы"/>
      <sheetName val="текст"/>
      <sheetName val="филиалы"/>
      <sheetName val="Макро"/>
      <sheetName val="Сводная"/>
      <sheetName val="ФП"/>
      <sheetName val="450 (2)"/>
      <sheetName val="Гр5(о)"/>
      <sheetName val="2.8. стр-ра себестоимости"/>
      <sheetName val="ГБ"/>
      <sheetName val="Подразд"/>
      <sheetName val="Спр_ пласт"/>
      <sheetName val="Преискурант"/>
      <sheetName val="план"/>
      <sheetName val="списки"/>
      <sheetName val="ЦЕХА"/>
      <sheetName val="янв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sheetData sheetId="719"/>
      <sheetData sheetId="720"/>
      <sheetData sheetId="721"/>
      <sheetData sheetId="722"/>
      <sheetData sheetId="723" refreshError="1"/>
      <sheetData sheetId="724"/>
      <sheetData sheetId="725" refreshError="1"/>
      <sheetData sheetId="726" refreshError="1"/>
      <sheetData sheetId="727">
        <row r="13">
          <cell r="C13" t="str">
            <v/>
          </cell>
        </row>
      </sheetData>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 val="std 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 val="Market"/>
      <sheetName val="Tr"/>
      <sheetName val="Prices"/>
      <sheetName val="Взз"/>
      <sheetName val="SCO3"/>
      <sheetName val="Proj__Bal_"/>
      <sheetName val="Proj__Bal_1"/>
      <sheetName val="Riep_x_società_-_Affitti"/>
    </sheetNames>
    <sheetDataSet>
      <sheetData sheetId="0" refreshError="1"/>
      <sheetData sheetId="1" refreshError="1">
        <row r="2">
          <cell r="B2" t="str">
            <v>UNAUDITED STATEMENT OF CASH FLOWS &amp;</v>
          </cell>
        </row>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 val="3-Reconciliation"/>
      <sheetName val="Exploration_Development rec"/>
      <sheetName val="Сценарии"/>
      <sheetName val="Управление"/>
      <sheetName val="Амортизация"/>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 val="Code base"/>
      <sheetName val="Barcodes"/>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 val="03 ТМЦ ОБЩИЙ"/>
      <sheetName val="capex "/>
      <sheetName val="const"/>
      <sheetName val="TB30699"/>
      <sheetName val="3Q JV-Interest Cap."/>
      <sheetName val="TB30999vs30699"/>
      <sheetName val="Параметры"/>
      <sheetName val="check"/>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 val="30's-Components"/>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AL68"/>
      <sheetName val="ЯНВАРЬ"/>
      <sheetName val="TB"/>
      <sheetName val="PR CN"/>
      <sheetName val="Threshold Table"/>
      <sheetName val="FES"/>
      <sheetName val="Загрузка "/>
      <sheetName val="SMSTemp"/>
      <sheetName val="МО 0012"/>
      <sheetName val="Sheet3"/>
      <sheetName val="P9-BS by Co"/>
      <sheetName val="Final_1145"/>
      <sheetName val="chiet tinh"/>
      <sheetName val="Sheet1"/>
      <sheetName val="PYTB"/>
      <sheetName val="Assumptions"/>
      <sheetName val="д.7.001"/>
      <sheetName val="Sony"/>
      <sheetName val="A-20"/>
      <sheetName val="CASH"/>
      <sheetName val="Info"/>
      <sheetName val="PR_CN"/>
      <sheetName val="Threshold_Table"/>
      <sheetName val="Загрузка_"/>
      <sheetName val="FAAL68.XLS"/>
      <sheetName val="FDREPORT"/>
      <sheetName val="ОборБалФормОтч"/>
      <sheetName val="Resource Sheet"/>
      <sheetName val="Main Sheet"/>
      <sheetName val="Управление"/>
      <sheetName val="3НК"/>
      <sheetName val="Selection"/>
      <sheetName val="fish"/>
      <sheetName val="Anlagevermögen"/>
      <sheetName val="Assumption"/>
      <sheetName val="Calculations"/>
      <sheetName val="SGV_Oz"/>
      <sheetName val="PDC_Worksheet"/>
      <sheetName val="SUMMARY"/>
      <sheetName val="Aug"/>
      <sheetName val="July"/>
      <sheetName val="June"/>
      <sheetName val="May"/>
      <sheetName val="Sept"/>
      <sheetName val="#REF"/>
      <sheetName val="KONSOLID"/>
      <sheetName val="IFRS FS"/>
      <sheetName val="7.1"/>
      <sheetName val="Sales for 2001"/>
      <sheetName val="KazCopper"/>
      <sheetName val="FMLK"/>
      <sheetName val="База"/>
      <sheetName val="\\$NDS\.EFES_KARAGANDA_SYS.ESY\"/>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admin"/>
      <sheetName val="B-4"/>
      <sheetName val="Лист3"/>
      <sheetName val="__$NDS_.EFES_KARAGANDA_SYS.ESY_"/>
      <sheetName val="title"/>
      <sheetName val="profit &amp; loss"/>
      <sheetName val="balance sheet"/>
      <sheetName val="X-rates"/>
      <sheetName val="BS"/>
      <sheetName val="IS"/>
      <sheetName val="ао"/>
      <sheetName val="StagesReport"/>
      <sheetName val="Bench Data"/>
      <sheetName val="[FAAL68.XLS][FAAL68.XLS][FAAL68"/>
      <sheetName val="[FAAL68.XLS][FAAL68.XLS]\\$NDS\"/>
      <sheetName val="Cost Sheet"/>
      <sheetName val="Securities"/>
      <sheetName val="[FAAL68"/>
      <sheetName val="\\$NDS\"/>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
      <sheetName val="Форма2"/>
      <sheetName val="Добычанефти4"/>
      <sheetName val="поставкасравн13"/>
      <sheetName val="Просрочки"/>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031"/>
      <sheetName val="Справочник"/>
      <sheetName val="031_0711акм"/>
    </sheetNames>
    <sheetDataSet>
      <sheetData sheetId="0" refreshError="1">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 val="Прил 6.1."/>
      <sheetName val="SENS'TY"/>
      <sheetName val="ASSUMP"/>
      <sheetName val="Input"/>
      <sheetName val="X-rates"/>
      <sheetName val="CALCOLO"/>
      <sheetName val="MP_additi00"/>
      <sheetName val="RIRAFF99"/>
      <sheetName val="Solventi"/>
      <sheetName val="Specialties"/>
      <sheetName val="ADJTB USD &amp; KZT"/>
      <sheetName val="CAPEX"/>
      <sheetName val="InputTI"/>
      <sheetName val="Labor"/>
    </sheetNames>
    <sheetDataSet>
      <sheetData sheetId="0">
        <row r="1">
          <cell r="D1">
            <v>1997</v>
          </cell>
        </row>
      </sheetData>
      <sheetData sheetId="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ow r="1">
          <cell r="D1">
            <v>1997</v>
          </cell>
        </row>
      </sheetData>
      <sheetData sheetId="3">
        <row r="1">
          <cell r="D1">
            <v>1997</v>
          </cell>
        </row>
      </sheetData>
      <sheetData sheetId="4">
        <row r="1">
          <cell r="D1">
            <v>1997</v>
          </cell>
        </row>
      </sheetData>
      <sheetData sheetId="5">
        <row r="1">
          <cell r="D1">
            <v>1997</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row r="1">
          <cell r="D1">
            <v>1997</v>
          </cell>
        </row>
      </sheetData>
      <sheetData sheetId="33">
        <row r="1">
          <cell r="D1">
            <v>1997</v>
          </cell>
        </row>
      </sheetData>
      <sheetData sheetId="34">
        <row r="1">
          <cell r="D1">
            <v>1997</v>
          </cell>
        </row>
      </sheetData>
      <sheetData sheetId="35">
        <row r="1">
          <cell r="D1">
            <v>1997</v>
          </cell>
        </row>
      </sheetData>
      <sheetData sheetId="36">
        <row r="1">
          <cell r="D1">
            <v>1997</v>
          </cell>
        </row>
      </sheetData>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 val="Tabeller"/>
      <sheetName val="TT"/>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 val="N.001 - OAR"/>
      <sheetName val="Сверка на ФО"/>
      <sheetName val="ВерсииБюдж"/>
      <sheetName val="map_nat"/>
      <sheetName val="map_RPG"/>
      <sheetName val="ОПиУ"/>
      <sheetName val="ДДС_для БП"/>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 val="КлассНKМ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U4.100 711"/>
      <sheetName val="Статьи"/>
      <sheetName val="Actuals Input"/>
      <sheetName val="KTO_WB_FSL_31.12.01"/>
      <sheetName val="FES"/>
      <sheetName val="Incometl"/>
      <sheetName val="Nvar"/>
      <sheetName val="B1100 - CAP for Client"/>
      <sheetName val="VD.400_Monthly analytics"/>
      <sheetName val="2210900-Aug"/>
      <sheetName val="U4_100_711"/>
      <sheetName val="Actuals_Input"/>
      <sheetName val="KTO_WB_FSL_31_12_01"/>
      <sheetName val="SMSTemp"/>
      <sheetName val="FA_register"/>
      <sheetName val="CPI"/>
      <sheetName val="Cash_flow_2003_PBC"/>
      <sheetName val="Cash_flows_-_PBC"/>
      <sheetName val="База"/>
      <sheetName val="расшиф процентов (2)"/>
      <sheetName val="A-20"/>
      <sheetName val="Gas1999"/>
      <sheetName val="U-3"/>
      <sheetName val="U-4"/>
      <sheetName val="DATA"/>
      <sheetName val="Содержание"/>
      <sheetName val=""/>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2БО"/>
      <sheetName val="Prelim Cost"/>
      <sheetName val="CamKum Prod"/>
      <sheetName val="map_nat"/>
      <sheetName val="map_RPG"/>
      <sheetName val="èç ñåì"/>
      <sheetName val="äåáèò"/>
      <sheetName val="Ïð2"/>
      <sheetName val="Foglio1"/>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 val="OB 2000"/>
      <sheetName val="Controls"/>
      <sheetName val="LBO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 val="EVA"/>
      <sheetName val="Info"/>
      <sheetName val="01.01.05"/>
      <sheetName val="cover"/>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Assumptions"/>
      <sheetName val="1 квартал"/>
      <sheetName val="GL Acc Links"/>
    </sheetNames>
    <sheetDataSet>
      <sheetData sheetId="0" refreshError="1">
        <row r="90">
          <cell r="BA90">
            <v>4405391</v>
          </cell>
        </row>
      </sheetData>
      <sheetData sheetId="1">
        <row r="90">
          <cell r="BA90">
            <v>4405391</v>
          </cell>
        </row>
      </sheetData>
      <sheetData sheetId="2" refreshError="1"/>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 val="K-800 Imp. test"/>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 val="Prelim Cost"/>
      <sheetName val="01.04.2016"/>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 val="CONT."/>
      <sheetName val="1997_fin__res_"/>
      <sheetName val="exch__rates"/>
      <sheetName val="1997_fin__res_1"/>
      <sheetName val="exch__rates1"/>
      <sheetName val="CONT_"/>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X-rates"/>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Project Proforma"/>
      <sheetName val="Option 0"/>
      <sheetName val="FX rates"/>
      <sheetName val="LINK"/>
      <sheetName val="Sheet1"/>
      <sheetName val="客戶清單customer list"/>
      <sheetName val="#REF"/>
      <sheetName val="ЯНВАРЬ"/>
      <sheetName val="Capex"/>
      <sheetName val="Статьи"/>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 val="A"/>
      <sheetName val="depreciation testing"/>
      <sheetName val="группа"/>
      <sheetName val="IS"/>
      <sheetName val="ÑïèñîêÒÝÏ"/>
      <sheetName val="bs4"/>
      <sheetName val="is11"/>
      <sheetName val="BS"/>
      <sheetName val="is9"/>
      <sheetName val="bs12"/>
      <sheetName val="bs14"/>
      <sheetName val="CE"/>
      <sheetName val="bs1"/>
      <sheetName val="bs5"/>
      <sheetName val="bs11"/>
      <sheetName val="bs7"/>
      <sheetName val="bs2"/>
      <sheetName val="bs15"/>
      <sheetName val="is10"/>
      <sheetName val="Налоги"/>
      <sheetName val="Cost 99v98"/>
      <sheetName val="RV DANS IDC 2006"/>
      <sheetName val="Production_Ref Q-1-3"/>
      <sheetName val="Production_ref_Q4"/>
      <sheetName val="$ IS"/>
      <sheetName val="Макро-прогноз"/>
      <sheetName val="Balance Sheet"/>
      <sheetName val="ARY tolf"/>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 val="FES"/>
      <sheetName val="НДПИ"/>
      <sheetName val="Анализ закл. работ"/>
      <sheetName val="SP Prod"/>
      <sheetName val="Menu"/>
      <sheetName val="8145"/>
      <sheetName val="8200"/>
      <sheetName val="8113"/>
      <sheetName val="8082"/>
      <sheetName val="8180 (8181,8182)"/>
      <sheetName val="8210"/>
      <sheetName val="8250"/>
      <sheetName val="8140"/>
      <sheetName val="8070"/>
      <sheetName val="Graphs_Nefteproduct"/>
      <sheetName val="Movement"/>
      <sheetName val="A"/>
      <sheetName val="Investments - consolidation"/>
      <sheetName val="Selection"/>
      <sheetName val="2"/>
      <sheetName val="Orl2 Code"/>
      <sheetName val="Orl3 Code"/>
      <sheetName val="ТМЗ-6"/>
      <sheetName val="4"/>
      <sheetName val="Mvnt"/>
      <sheetName val="Disclosure"/>
      <sheetName val="FX rates"/>
      <sheetName val="MV"/>
      <sheetName val="FFE"/>
      <sheetName val="CrYrAssumptions"/>
      <sheetName val="тара_2000"/>
      <sheetName val="Assump"/>
      <sheetName val="Сириус"/>
      <sheetName val="2 спец затраты-себестоимость"/>
      <sheetName val="Inventory Count Sheet"/>
      <sheetName val="rollforward"/>
      <sheetName val="Отч приб"/>
      <sheetName val="Формат"/>
      <sheetName val="Câmbio - 97"/>
      <sheetName val="Assu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L&amp;E"/>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 val="Итоговая таблица"/>
      <sheetName val="Прилож 2 прав"/>
      <sheetName val="Прилож 2"/>
      <sheetName val="Баланс"/>
      <sheetName val="Сдача "/>
      <sheetName val="Приложение №2"/>
      <sheetName val="3НК"/>
      <sheetName val=""/>
      <sheetName val="справочники"/>
      <sheetName val="CPIF"/>
      <sheetName val="U5.1_Расшифровка по 650 стр."/>
      <sheetName val="8145"/>
      <sheetName val="8200"/>
      <sheetName val="8113"/>
      <sheetName val="8082"/>
      <sheetName val="8180 (8181,8182)"/>
      <sheetName val="8210"/>
      <sheetName val="8250"/>
      <sheetName val="8140"/>
      <sheetName val="8070"/>
      <sheetName val="Graphs_Nefteproduct"/>
      <sheetName val="Movement"/>
      <sheetName val="FES"/>
      <sheetName val="ТМЗ-6"/>
      <sheetName val="4"/>
      <sheetName val="Mvnt"/>
      <sheetName val="Disclosure"/>
      <sheetName val="тара_2000"/>
      <sheetName val="CONB001A_010_30"/>
      <sheetName val="A"/>
      <sheetName val="Orl2 Code"/>
      <sheetName val="Orl3 Code"/>
      <sheetName val="Menu"/>
      <sheetName val="SP Prod"/>
      <sheetName val="FX rates"/>
      <sheetName val="Анализ закл. работ"/>
      <sheetName val="MV"/>
      <sheetName val="FFE"/>
      <sheetName val="CrYrAssumptions"/>
      <sheetName val="Assump"/>
      <sheetName val="Сириу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 val="General"/>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Captions"/>
      <sheetName val="hiddenА"/>
      <sheetName val="jule-september2000"/>
      <sheetName val="K31X"/>
      <sheetName val="Consolidator Inputs"/>
      <sheetName val="SETUP"/>
      <sheetName val="Hidden"/>
      <sheetName val="Control"/>
      <sheetName val="Language"/>
      <sheetName val="Configuration"/>
      <sheetName val="Lists"/>
      <sheetName val="Checks"/>
      <sheetName val="B-4"/>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Cost 99v98"/>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I. Прогноз доходов"/>
      <sheetName val="??????"/>
      <sheetName val="InvoiceList"/>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
      <sheetName val="ïîñòàâêà ñðàâí13"/>
      <sheetName val="исп.см."/>
      <sheetName val="Приложение"/>
      <sheetName val="постоянные затраты"/>
      <sheetName val="Main_Menu"/>
      <sheetName val="31_12_03"/>
      <sheetName val="Reference_#'s"/>
      <sheetName val="Major_Maint"/>
      <sheetName val="PR_CN"/>
      <sheetName val="Dank"/>
      <sheetName val="PNL"/>
      <sheetName val="Indizes"/>
      <sheetName val="TTG Financials KZT"/>
      <sheetName val="SCR O&amp;M"/>
      <sheetName val="Master"/>
      <sheetName val="std tabel"/>
      <sheetName val="Settings"/>
      <sheetName val="Cover"/>
      <sheetName val="Sample"/>
      <sheetName val="56_1"/>
      <sheetName val="5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Форма2"/>
      <sheetName val="Hidden"/>
      <sheetName val="FIYATLAR"/>
      <sheetName val="US Dollar 2003"/>
      <sheetName val="SDR 2003"/>
      <sheetName val=""/>
      <sheetName val="#511BkRec"/>
      <sheetName val="#511-DEC97"/>
      <sheetName val="#511-SEPT97"/>
      <sheetName val="#511-OCT97"/>
      <sheetName val="#511-NOV97"/>
      <sheetName val="Concentrate"/>
      <sheetName val="Предпосылки"/>
      <sheetName val="Проек_расх1"/>
      <sheetName val="Проч_расх_1"/>
      <sheetName val="Deep_Water_International"/>
      <sheetName val="Monthly_Graphs_01"/>
      <sheetName val="Monthly_Graphs_00"/>
      <sheetName val="Курс_валют"/>
      <sheetName val="ФОИ-Сен25_12"/>
      <sheetName val="Excess_Calc_Payroll"/>
      <sheetName val="Consolidator Inputs"/>
      <sheetName val="threshold table"/>
      <sheetName val="P-11 strecht "/>
      <sheetName val="Prelim Cost"/>
      <sheetName val="Grouplist"/>
      <sheetName val="MAGN"/>
      <sheetName val="1БК"/>
      <sheetName val="Settings"/>
      <sheetName val="Опции"/>
      <sheetName val="Проект"/>
      <sheetName val="3НК"/>
      <sheetName val="Flash Report SDC(EUR)"/>
      <sheetName val="Indizes"/>
      <sheetName val="FS Nis"/>
      <sheetName val="1. General Inputs"/>
      <sheetName val="PNL"/>
      <sheetName val="Sample"/>
      <sheetName val="Свод за 2008г"/>
      <sheetName val="Anlagevermögen"/>
      <sheetName val="Выбор"/>
      <sheetName val="Sheet1"/>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
          <cell r="A3">
            <v>101</v>
          </cell>
        </row>
      </sheetData>
      <sheetData sheetId="40">
        <row r="3">
          <cell r="A3">
            <v>101</v>
          </cell>
        </row>
      </sheetData>
      <sheetData sheetId="41">
        <row r="3">
          <cell r="A3">
            <v>101</v>
          </cell>
        </row>
      </sheetData>
      <sheetData sheetId="42">
        <row r="3">
          <cell r="A3">
            <v>101</v>
          </cell>
        </row>
      </sheetData>
      <sheetData sheetId="43">
        <row r="3">
          <cell r="A3">
            <v>101</v>
          </cell>
        </row>
      </sheetData>
      <sheetData sheetId="44">
        <row r="3">
          <cell r="A3">
            <v>101</v>
          </cell>
        </row>
      </sheetData>
      <sheetData sheetId="45">
        <row r="3">
          <cell r="A3">
            <v>101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 val="Прил 1"/>
      <sheetName val="OffshoreBatchReport"/>
      <sheetName val="Prices"/>
      <sheetName val="Контр. по прив. в тенге"/>
      <sheetName val="1. General Inputs"/>
      <sheetName val="PNL"/>
      <sheetName val="Indiz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
          <cell r="A1" t="str">
            <v>ISPAT KARMET</v>
          </cell>
        </row>
      </sheetData>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 val="Detailed cost summary"/>
      <sheetName val="ЦТП"/>
      <sheetName val="Pipelines pasteboard"/>
      <sheetName val="Jacket ЦТП"/>
      <sheetName val="Details"/>
      <sheetName val="Jacket input 1"/>
      <sheetName val="Field summary"/>
      <sheetName val="Summary"/>
      <sheetName val="Decommissioning summary"/>
      <sheetName val="Scheduling chart"/>
      <sheetName val="Свод"/>
      <sheetName val="мат расходы"/>
      <sheetName val="  2.3.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6">
          <cell r="G16" t="str">
            <v>оценка (2вар.)</v>
          </cell>
        </row>
      </sheetData>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 val="Табл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 val="XLR_NoRangeSheet"/>
      <sheetName val="Hidden1"/>
      <sheetName val="Assumptions"/>
      <sheetName val="$ IS"/>
      <sheetName val="2.2 ОтклОТМ"/>
      <sheetName val="1.3.2 ОТМ"/>
      <sheetName val="DataSource_MA"/>
      <sheetName val="Project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 val="Добычанефти4"/>
      <sheetName val="поставкасравн13"/>
      <sheetName val="Sele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 val="Valuation"/>
      <sheetName val="Securities"/>
      <sheetName val="Read me first"/>
      <sheetName val="BS_h&amp;p"/>
      <sheetName val="GLC_Market Approach"/>
      <sheetName val="DCF_CAPM_old"/>
      <sheetName val="drivers"/>
      <sheetName val="Fin_Investments"/>
      <sheetName val="WorkCap"/>
      <sheetName val="IS_h&amp;p"/>
      <sheetName val="UnadjBS"/>
      <sheetName val="Table"/>
      <sheetName val="System"/>
      <sheetName val="Калькуляция"/>
      <sheetName val="N101 "/>
      <sheetName val="A4-1&amp;2"/>
      <sheetName val="Горячее_водоснабжение_лет"/>
      <sheetName val="Горячее_водоснабжение_зим"/>
      <sheetName val="$ IS"/>
      <sheetName val="Макро-прогноз"/>
      <sheetName val="DataSource_MA"/>
      <sheetName val="Hidden1"/>
      <sheetName val="Sch17  Guarant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 val="COST OF PRODUCTION"/>
      <sheetName val="KONSOLID"/>
      <sheetName val="IPR_VOG"/>
      <sheetName val="Loans out"/>
      <sheetName val="L&amp;E"/>
      <sheetName val="Incometl"/>
      <sheetName val="Nvar"/>
      <sheetName val="группа"/>
      <sheetName val="FX rates"/>
      <sheetName val="01.10"/>
      <sheetName val="02.10"/>
      <sheetName val="03.10"/>
      <sheetName val="04.10"/>
      <sheetName val="05.10"/>
      <sheetName val="06.10"/>
    </sheetNames>
    <sheetDataSet>
      <sheetData sheetId="0">
        <row r="10">
          <cell r="S10">
            <v>119.47</v>
          </cell>
        </row>
      </sheetData>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efreshError="1"/>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 val="treatment summary"/>
      <sheetName val="sheet0"/>
      <sheetName val="Акколь"/>
      <sheetName val="22"/>
      <sheetName val="23.ap"/>
      <sheetName val="Assumption Tables"/>
      <sheetName val="Sup"/>
      <sheetName val="План пр-ва"/>
      <sheetName val="Осн. пара"/>
      <sheetName val="TT"/>
      <sheetName val="6НК/_x0000_�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 sheetId="873" refreshError="1"/>
      <sheetData sheetId="874" refreshError="1"/>
      <sheetData sheetId="875"/>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Содержание"/>
      <sheetName val="SMSTemp"/>
      <sheetName val="Форма2"/>
      <sheetName val="o"/>
      <sheetName val="Production_Ref Q-1-3"/>
      <sheetName val="Production_ref_Q4"/>
      <sheetName val="Resources"/>
      <sheetName val="A3-100"/>
      <sheetName val="Cost 99v98"/>
      <sheetName val="CPI"/>
      <sheetName val="Все виды материалов D`1-18"/>
      <sheetName val="GAAP TB 30.08.01  detail p&amp;l"/>
      <sheetName val="2.2 ОтклОТМ"/>
      <sheetName val="1.3.2 ОТМ"/>
      <sheetName val="Предпр"/>
      <sheetName val="ЦентрЗатр"/>
      <sheetName val="ЕдИзм"/>
      <sheetName val="Present"/>
      <sheetName val="PYTB"/>
      <sheetName val="Проек_расх"/>
      <sheetName val="ОДТ и ГЦТ"/>
      <sheetName val="I. Прогноз доходов"/>
      <sheetName val="ЯНВАРЬ"/>
      <sheetName val="DATA"/>
      <sheetName val="#ССЫЛКА"/>
      <sheetName val="N_SVOD"/>
      <sheetName val="1"/>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Precios"/>
      <sheetName val="april-june99"/>
      <sheetName val="??????"/>
      <sheetName val="Drop List References"/>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Summary Type 2"/>
      <sheetName val="Dim lists"/>
      <sheetName val="DT"/>
      <sheetName val="Расчет2000Прямой"/>
      <sheetName val="Time"/>
      <sheetName val="Дата"/>
      <sheetName val="АКТИВЫ_ПАССИВЫ"/>
      <sheetName val="XLR_NoRangeSheet"/>
      <sheetName val="прил-1"/>
      <sheetName val="Лист1"/>
      <sheetName val="References"/>
      <sheetName val="FA_Movement_Kyrg"/>
      <sheetName val="Общие_начальные_данные"/>
      <sheetName val="ОДТ_и_ГЦТ"/>
      <sheetName val="I__Прогноз_доходов"/>
      <sheetName val="Sales-COS"/>
      <sheetName val="UnadjBS"/>
      <sheetName val="Assumptions"/>
      <sheetName val="123100 O&amp;G Assets"/>
      <sheetName val="Budget"/>
      <sheetName val="Book Adjustments"/>
      <sheetName val="расчеты"/>
      <sheetName val="данные"/>
      <sheetName val="reference #'s"/>
      <sheetName val="PIT&amp;PP(2)"/>
      <sheetName val="april-june99.xls"/>
      <sheetName val="Резервы"/>
      <sheetName val="Код_ГТМ"/>
      <sheetName val="1NK"/>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3">
          <cell r="A3">
            <v>101</v>
          </cell>
        </row>
      </sheetData>
      <sheetData sheetId="68">
        <row r="3">
          <cell r="A3">
            <v>101</v>
          </cell>
        </row>
      </sheetData>
      <sheetData sheetId="69"/>
      <sheetData sheetId="70"/>
      <sheetData sheetId="71"/>
      <sheetData sheetId="72">
        <row r="3">
          <cell r="A3">
            <v>101</v>
          </cell>
        </row>
      </sheetData>
      <sheetData sheetId="73">
        <row r="3">
          <cell r="A3">
            <v>101</v>
          </cell>
        </row>
      </sheetData>
      <sheetData sheetId="74">
        <row r="3">
          <cell r="A3">
            <v>101</v>
          </cell>
        </row>
      </sheetData>
      <sheetData sheetId="75">
        <row r="3">
          <cell r="A3">
            <v>101</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ow r="3">
          <cell r="A3">
            <v>101</v>
          </cell>
        </row>
      </sheetData>
      <sheetData sheetId="84">
        <row r="3">
          <cell r="A3">
            <v>101</v>
          </cell>
        </row>
      </sheetData>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 val="Лист1"/>
      <sheetName val="XLR_NoRangeSheet"/>
      <sheetName val="4608"/>
      <sheetName val="Сводный отчет об остатках по LC"/>
      <sheetName val="1-02"/>
      <sheetName val="1-02($)"/>
      <sheetName val="X-rates"/>
      <sheetName val="Summary"/>
      <sheetName val="SMSTemp"/>
      <sheetName val="B_C "/>
      <sheetName val="BUDGET  USD"/>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_400_VAT "/>
      <sheetName val="- 1 -"/>
      <sheetName val="O. Taxes "/>
      <sheetName val="ЯНВАРЬ"/>
      <sheetName val="Def"/>
      <sheetName val="Выбор"/>
      <sheetName val="KAZAK RECO ST 99"/>
      <sheetName val="PYTB"/>
      <sheetName val="Control"/>
      <sheetName val="PLA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K_800 Imp_ test"/>
      <sheetName val="O.400-VAT "/>
      <sheetName val="Cash flows - PBC"/>
      <sheetName val="FA register"/>
      <sheetName val="O.500 Property Tax"/>
      <sheetName val="Cash flow 2003 PBC"/>
      <sheetName val="Форма2"/>
      <sheetName val="Keys"/>
      <sheetName val="PYTB"/>
      <sheetName val="VLOOKUP"/>
      <sheetName val="INPUTMASTER"/>
      <sheetName val="9m CMA"/>
      <sheetName val="Q4 CMA"/>
      <sheetName val="2_Loans to customers"/>
      <sheetName val="plan s4etov"/>
      <sheetName val="- 1 -"/>
      <sheetName val="HKM dep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sh flow 2003 PBC"/>
      <sheetName val="Tickmarks"/>
      <sheetName val="Kas FA Movement"/>
      <sheetName val="K-800 Imp. tes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 val="O.400-VAT "/>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Brdwn"/>
      <sheetName val="Tax consolidation"/>
      <sheetName val="List of payments"/>
      <sheetName val="Inventory Count Sheet"/>
      <sheetName val="Статьи"/>
      <sheetName val="- 1 -"/>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 val="Trial Balance"/>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Other taxes"/>
      <sheetName val="VAT reconciliation"/>
      <sheetName val="VAT"/>
      <sheetName val="9m CMA"/>
      <sheetName val="Q4 CMA"/>
      <sheetName val="Contents"/>
      <sheetName val="Rollfwd"/>
      <sheetName val="Kas FA Movement"/>
      <sheetName val="Статьи"/>
      <sheetName val=""/>
      <sheetName val="B15 Rts"/>
      <sheetName val="Additions testing"/>
      <sheetName val="Movement schedule"/>
      <sheetName val="depreciation testing"/>
      <sheetName val="breakdown"/>
      <sheetName val="FA depreciation"/>
      <sheetName val="Trial Balance"/>
      <sheetName val="Adjustment schedule"/>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 val="Cash flow 2003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Unadjusted TB-33100"/>
      <sheetName val="TB426 USD &amp; KZT"/>
      <sheetName val="JV-Additional Brkdown  Suspens"/>
      <sheetName val="JV - Suspense Reclass"/>
      <sheetName val="Malt price (Grains 2006)"/>
      <sheetName val="FX rates"/>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Production_Ref_Q-1-3"/>
      <sheetName val="F-2_1"/>
      <sheetName val="тип_шпал"/>
      <sheetName val="Г_анализ"/>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48_"/>
      <sheetName val="SC_search"/>
      <sheetName val="Sheet1"/>
      <sheetName val="STATEMENTS"/>
      <sheetName val="TB30699"/>
      <sheetName val="Workings Schedule"/>
      <sheetName val="V"/>
      <sheetName val="P&amp;L-BS-CF"/>
      <sheetName val="CELTIS"/>
      <sheetName val="FOB BARGE"/>
      <sheetName val="Input1"/>
      <sheetName val="Database"/>
      <sheetName val="Base Data"/>
      <sheetName val="Summary WACC Estimation"/>
      <sheetName val="Control Panel"/>
      <sheetName val="Title"/>
      <sheetName val="TARIFFE"/>
      <sheetName val="Inputs and assumptions"/>
      <sheetName val="euro"/>
      <sheetName val="IPOTESI"/>
      <sheetName val="Actuel"/>
      <sheetName val="3Q JV-Interest Cap."/>
      <sheetName val="Feuil1"/>
      <sheetName val="Interface"/>
      <sheetName val="Capital Structure"/>
      <sheetName val="Overheads"/>
      <sheetName val="PREZZI"/>
      <sheetName val="CALCOLO"/>
      <sheetName val="Operation"/>
      <sheetName val="CALCOLI"/>
      <sheetName val="Assunzioni"/>
      <sheetName val="Control"/>
      <sheetName val="TB30999vs30699"/>
      <sheetName val="Input"/>
      <sheetName val="Construction"/>
      <sheetName val="Code"/>
      <sheetName val="sap 2"/>
      <sheetName val="V-40"/>
      <sheetName val="V-100"/>
      <sheetName val="V-60"/>
      <sheetName val="V-110"/>
      <sheetName val="V-115"/>
      <sheetName val="V-130"/>
      <sheetName val="V-140"/>
      <sheetName val="V-1"/>
      <sheetName val="Precision and factor tables"/>
      <sheetName val="Расчет_Ин"/>
      <sheetName val="PIT&amp;PP(2)"/>
      <sheetName val="general"/>
      <sheetName val="U2.102-5217,2207,2217"/>
      <sheetName val="B 1"/>
      <sheetName val="SETUP"/>
      <sheetName val="A 100"/>
      <sheetName val="клинкер"/>
      <sheetName val="A-20"/>
      <sheetName val="Ссудный портфель"/>
      <sheetName val="ЯНВАРЬ"/>
      <sheetName val="t1"/>
      <sheetName val="T-300"/>
      <sheetName val="inv"/>
      <sheetName val="Project Detail Inputs"/>
      <sheetName val="ЦХЛ 2004"/>
      <sheetName val="Index list"/>
      <sheetName val="П"/>
      <sheetName val="1,3 новая"/>
      <sheetName val="Name"/>
      <sheetName val="Data, This"/>
      <sheetName val="Lookup"/>
      <sheetName val="Dialog data"/>
      <sheetName val="Date calculations"/>
      <sheetName val="G-40"/>
      <sheetName val="Precision determination table"/>
      <sheetName val="k-300 ppe roll"/>
      <sheetName val="k-400 ppe additions"/>
      <sheetName val="XLR_NoRangeSheet"/>
      <sheetName val="Факторный анализ Пр. расх. OPEX"/>
      <sheetName val="REPORT"/>
      <sheetName val="SENSITIVITY"/>
      <sheetName val="Price book"/>
      <sheetName val="Cost elements"/>
      <sheetName val="Cost centers"/>
      <sheetName val="Mining costs"/>
      <sheetName val="Capex Summary"/>
      <sheetName val="Hours Projection-2020 rework"/>
      <sheetName val="Major equipment hours"/>
      <sheetName val="Summary stocks"/>
      <sheetName val="Summary services"/>
      <sheetName val="Equipment Library"/>
      <sheetName val="Asset Structure"/>
      <sheetName val="Minor equipment hours"/>
      <sheetName val="Fuel analysis"/>
      <sheetName val="Fuel"/>
      <sheetName val="Inventory transactions1"/>
      <sheetName val="Stock analysis"/>
      <sheetName val="Stocks"/>
      <sheetName val="Services"/>
      <sheetName val="Summary_Graphs"/>
      <sheetName val="MM analysis"/>
      <sheetName val="MM Q3 &amp; 2021"/>
      <sheetName val="MM Actual"/>
      <sheetName val="Inputs 1"/>
      <sheetName val="Blasting"/>
      <sheetName val="D&amp;B Analysis"/>
      <sheetName val="Drilling"/>
      <sheetName val="Actual hours"/>
      <sheetName val="Hours for Lubricants"/>
      <sheetName val="Trim_production"/>
      <sheetName val="Добыча_нефти4"/>
      <sheetName val="поставка_сравн13"/>
      <sheetName val="OB_check_2018"/>
      <sheetName val="Error_Schedule"/>
      <sheetName val="PPE_movement"/>
      <sheetName val="TS_31_12_2018"/>
      <sheetName val="Not_For_review&gt;&gt;&gt;"/>
      <sheetName val="CFS_Workings"/>
      <sheetName val="31_12_2018_used_for_Audit"/>
      <sheetName val="Final_OSV"/>
      <sheetName val="After_DDA"/>
      <sheetName val="22_Other_taxes"/>
      <sheetName val="Пересчет_себестоимости"/>
      <sheetName val="pivot_summary"/>
      <sheetName val="SCF_-_Cash_for_PPE"/>
      <sheetName val="SCF_-_PPE_Contracts"/>
      <sheetName val="SCF_-_analiz_scheta_PPE"/>
      <sheetName val="SCF_-_3310"/>
      <sheetName val="пр_4"/>
      <sheetName val="пр_5"/>
      <sheetName val="пр_6"/>
      <sheetName val="пр_7"/>
      <sheetName val="sap_2"/>
      <sheetName val="Сдача_"/>
      <sheetName val="23.05"/>
      <sheetName val="MAIN"/>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ow r="11">
          <cell r="H11">
            <v>15750000</v>
          </cell>
        </row>
      </sheetData>
      <sheetData sheetId="183">
        <row r="31">
          <cell r="B31">
            <v>64821.38241765873</v>
          </cell>
        </row>
      </sheetData>
      <sheetData sheetId="184"/>
      <sheetData sheetId="185">
        <row r="11">
          <cell r="H11">
            <v>15750000</v>
          </cell>
        </row>
      </sheetData>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sheetData sheetId="290"/>
      <sheetData sheetId="291"/>
      <sheetData sheetId="292"/>
      <sheetData sheetId="293"/>
      <sheetData sheetId="294"/>
      <sheetData sheetId="295"/>
      <sheetData sheetId="296"/>
      <sheetData sheetId="297"/>
      <sheetData sheetId="298">
        <row r="1">
          <cell r="A1" t="str">
            <v>Downloaded from BI Publisher</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Cash flows - PBC"/>
      <sheetName val="O.400-VAT "/>
      <sheetName val="5640 FA Rollforward Schedule 20"/>
      <sheetName val="K-800 Imp. test"/>
      <sheetName val="O.500 Property Tax"/>
      <sheetName val="Presentation"/>
      <sheetName val="Cash flow 2003 PBC"/>
      <sheetName val="модель"/>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 val="Control Settings"/>
      <sheetName val="10. Входные данные"/>
      <sheetName val="income_expenses 2004"/>
      <sheetName val="отложенные налоги"/>
      <sheetName val="Команда и роли"/>
      <sheetName val="12НК"/>
      <sheetName val="7НК"/>
      <sheetName val="объекты обществаКокшетау"/>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 val="1P-MO"/>
      <sheetName val="ИЛЦ ЮГ-СЦ"/>
      <sheetName val="Инвест_портфель"/>
      <sheetName val="Рентабельность"/>
      <sheetName val="Database (RUR)Mar YTD"/>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 val="ARY tolf"/>
      <sheetName val="график"/>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 val="A"/>
      <sheetName val="Orl2 Code"/>
      <sheetName val="Orl3 Code"/>
      <sheetName val="Отч приб"/>
      <sheetName val="rollforward"/>
      <sheetName val="LMining work"/>
      <sheetName val="CA Sheet"/>
      <sheetName val="J1"/>
      <sheetName val="std tabel"/>
      <sheetName val="Settings"/>
      <sheetName val="Keys"/>
      <sheetName val="CrYrAssumptions"/>
      <sheetName val="тара_2000"/>
      <sheetName val="Assump"/>
      <sheetName val="Сириус"/>
      <sheetName val="Формат"/>
      <sheetName val="Câmbio - 97"/>
      <sheetName val="Парамет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 val="#ССЫЛКА"/>
      <sheetName val="ремонт 25"/>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пр-во"/>
      <sheetName val="22"/>
      <sheetName val="Brand valuation"/>
      <sheetName val="Осн.показ"/>
      <sheetName val="ЦФО"/>
      <sheetName val="наличие_НДС"/>
      <sheetName val="Тип_учета"/>
      <sheetName val="расш. себестоим."/>
      <sheetName val="расш реал"/>
      <sheetName val="расш ОАР"/>
      <sheetName val="Ф2"/>
      <sheetName val="Ф4"/>
      <sheetName val="CURCURS"/>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Anlagevermögen"/>
      <sheetName val="RSOILBAL"/>
      <sheetName val="Все_поԯ_x0000_缀_x0000__x0000__x0000_됀"/>
      <sheetName val="объекты обществаКокшетау"/>
      <sheetName val="Фин. пок-ли"/>
      <sheetName val="EXR"/>
      <sheetName val="Вход.данные"/>
      <sheetName val="Пром1"/>
      <sheetName val="PP_E mvt for 2003"/>
      <sheetName val="план"/>
      <sheetName val="Сводная по цехам"/>
      <sheetName val="НР"/>
      <sheetName val="ОАР"/>
      <sheetName val="РР"/>
      <sheetName val="Все_по㐀ᕞഀ䞃԰_x0000_缀"/>
      <sheetName val="КОРП-1"/>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M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ow r="1">
          <cell r="G1">
            <v>0</v>
          </cell>
        </row>
      </sheetData>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ow r="1">
          <cell r="G1">
            <v>0</v>
          </cell>
        </row>
      </sheetData>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row r="1">
          <cell r="G1">
            <v>0</v>
          </cell>
        </row>
      </sheetData>
      <sheetData sheetId="597">
        <row r="1">
          <cell r="G1" t="str">
            <v/>
          </cell>
        </row>
      </sheetData>
      <sheetData sheetId="598">
        <row r="1">
          <cell r="G1">
            <v>0</v>
          </cell>
        </row>
      </sheetData>
      <sheetData sheetId="599">
        <row r="1">
          <cell r="G1">
            <v>0</v>
          </cell>
        </row>
      </sheetData>
      <sheetData sheetId="600">
        <row r="1">
          <cell r="G1" t="str">
            <v/>
          </cell>
        </row>
      </sheetData>
      <sheetData sheetId="601">
        <row r="1">
          <cell r="G1" t="str">
            <v/>
          </cell>
        </row>
      </sheetData>
      <sheetData sheetId="602">
        <row r="1">
          <cell r="G1" t="str">
            <v/>
          </cell>
        </row>
      </sheetData>
      <sheetData sheetId="603">
        <row r="1">
          <cell r="G1" t="str">
            <v/>
          </cell>
        </row>
      </sheetData>
      <sheetData sheetId="604">
        <row r="1">
          <cell r="G1" t="str">
            <v/>
          </cell>
        </row>
      </sheetData>
      <sheetData sheetId="605">
        <row r="1">
          <cell r="G1" t="str">
            <v/>
          </cell>
        </row>
      </sheetData>
      <sheetData sheetId="606">
        <row r="1">
          <cell r="G1" t="str">
            <v/>
          </cell>
        </row>
      </sheetData>
      <sheetData sheetId="607">
        <row r="1">
          <cell r="G1" t="str">
            <v/>
          </cell>
        </row>
      </sheetData>
      <sheetData sheetId="608">
        <row r="1">
          <cell r="G1" t="str">
            <v/>
          </cell>
        </row>
      </sheetData>
      <sheetData sheetId="609">
        <row r="1">
          <cell r="G1"/>
        </row>
      </sheetData>
      <sheetData sheetId="610">
        <row r="1">
          <cell r="G1"/>
        </row>
      </sheetData>
      <sheetData sheetId="611">
        <row r="1">
          <cell r="G1"/>
        </row>
      </sheetData>
      <sheetData sheetId="612"/>
      <sheetData sheetId="613"/>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ow r="1">
          <cell r="G1">
            <v>0</v>
          </cell>
        </row>
      </sheetData>
      <sheetData sheetId="628">
        <row r="1">
          <cell r="G1">
            <v>0</v>
          </cell>
        </row>
      </sheetData>
      <sheetData sheetId="629">
        <row r="1">
          <cell r="G1">
            <v>0</v>
          </cell>
        </row>
      </sheetData>
      <sheetData sheetId="630">
        <row r="1">
          <cell r="G1" t="str">
            <v/>
          </cell>
        </row>
      </sheetData>
      <sheetData sheetId="631">
        <row r="1">
          <cell r="G1" t="str">
            <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 val="План закупок"/>
      <sheetName val="  2.3.2"/>
      <sheetName val="Баланс"/>
      <sheetName val="P9-BS by Co"/>
      <sheetName val="пробег м расх"/>
      <sheetName val="пробмч по город"/>
      <sheetName val="рев на 09.06."/>
      <sheetName val="PP&amp;E mvt for 2003"/>
      <sheetName val="Лист1"/>
      <sheetName val="зоны"/>
      <sheetName val="Зам.нгду-1(наг)"/>
      <sheetName val="Зам.нгду-1"/>
      <sheetName val="Зам.ОЭПУ(доб)"/>
      <sheetName val="Зам.нгду-2(наг)"/>
      <sheetName val="черновик"/>
      <sheetName val="для впр"/>
      <sheetName val="замер"/>
      <sheetName val="доб"/>
      <sheetName val="9-1"/>
      <sheetName val="4"/>
      <sheetName val="1-1"/>
      <sheetName val="1"/>
      <sheetName val="XREF"/>
      <sheetName val="ЦентрЗатр"/>
      <sheetName val="Предпр"/>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8"/>
  <sheetViews>
    <sheetView tabSelected="1" view="pageBreakPreview" topLeftCell="A42" zoomScale="80" zoomScaleNormal="80" zoomScaleSheetLayoutView="80" workbookViewId="0">
      <selection activeCell="D69" sqref="D69"/>
    </sheetView>
  </sheetViews>
  <sheetFormatPr defaultColWidth="8.88671875" defaultRowHeight="13.2"/>
  <cols>
    <col min="1" max="1" width="63.6640625" style="1" customWidth="1"/>
    <col min="2" max="2" width="6.33203125" style="133" bestFit="1" customWidth="1"/>
    <col min="3" max="4" width="18.88671875" style="1" customWidth="1"/>
    <col min="5" max="5" width="5.6640625" style="1" customWidth="1"/>
    <col min="6" max="16384" width="8.88671875" style="1"/>
  </cols>
  <sheetData>
    <row r="1" spans="1:5" ht="26.4">
      <c r="A1" s="53" t="s">
        <v>59</v>
      </c>
      <c r="B1" s="53"/>
      <c r="C1" s="178" t="s">
        <v>60</v>
      </c>
      <c r="D1" s="178"/>
    </row>
    <row r="2" spans="1:5">
      <c r="A2" s="2"/>
      <c r="B2" s="2"/>
      <c r="C2" s="3"/>
      <c r="D2" s="60"/>
    </row>
    <row r="3" spans="1:5">
      <c r="A3" s="2" t="s">
        <v>61</v>
      </c>
      <c r="B3" s="2"/>
      <c r="C3" s="3"/>
      <c r="D3" s="51"/>
    </row>
    <row r="4" spans="1:5">
      <c r="A4" s="61" t="s">
        <v>137</v>
      </c>
      <c r="B4" s="61"/>
      <c r="C4" s="3"/>
      <c r="D4" s="3"/>
    </row>
    <row r="5" spans="1:5">
      <c r="A5" s="61"/>
      <c r="B5" s="61"/>
      <c r="C5" s="3"/>
      <c r="D5" s="3"/>
    </row>
    <row r="6" spans="1:5" ht="13.8" thickBot="1">
      <c r="A6" s="4" t="s">
        <v>0</v>
      </c>
      <c r="B6" s="159" t="s">
        <v>109</v>
      </c>
      <c r="C6" s="131">
        <v>45382</v>
      </c>
      <c r="D6" s="130">
        <v>45291</v>
      </c>
      <c r="E6" s="5"/>
    </row>
    <row r="7" spans="1:5">
      <c r="A7" s="6" t="s">
        <v>1</v>
      </c>
      <c r="B7" s="6"/>
      <c r="C7" s="6"/>
      <c r="D7" s="7"/>
      <c r="E7" s="7"/>
    </row>
    <row r="8" spans="1:5">
      <c r="A8" s="6" t="s">
        <v>2</v>
      </c>
      <c r="B8" s="6"/>
      <c r="C8" s="8"/>
      <c r="D8" s="9"/>
      <c r="E8" s="10"/>
    </row>
    <row r="9" spans="1:5">
      <c r="A9" s="1" t="s">
        <v>3</v>
      </c>
      <c r="B9" s="160">
        <v>5</v>
      </c>
      <c r="C9" s="8">
        <v>39807680</v>
      </c>
      <c r="D9" s="11">
        <v>39808659</v>
      </c>
      <c r="E9" s="12"/>
    </row>
    <row r="10" spans="1:5">
      <c r="A10" s="1" t="s">
        <v>4</v>
      </c>
      <c r="B10" s="160">
        <v>6</v>
      </c>
      <c r="C10" s="8">
        <v>1058363</v>
      </c>
      <c r="D10" s="11">
        <v>1080077</v>
      </c>
      <c r="E10" s="12"/>
    </row>
    <row r="11" spans="1:5">
      <c r="A11" s="13" t="s">
        <v>5</v>
      </c>
      <c r="B11" s="161"/>
      <c r="C11" s="8">
        <v>120764</v>
      </c>
      <c r="D11" s="11">
        <v>135723</v>
      </c>
      <c r="E11" s="12"/>
    </row>
    <row r="12" spans="1:5">
      <c r="A12" s="121" t="s">
        <v>88</v>
      </c>
      <c r="B12" s="162"/>
      <c r="C12" s="8">
        <v>51047</v>
      </c>
      <c r="D12" s="11">
        <v>74417</v>
      </c>
      <c r="E12" s="12"/>
    </row>
    <row r="13" spans="1:5">
      <c r="A13" s="13" t="s">
        <v>126</v>
      </c>
      <c r="B13" s="162">
        <v>7</v>
      </c>
      <c r="C13" s="8">
        <v>6831961</v>
      </c>
      <c r="D13" s="11">
        <v>6831961</v>
      </c>
      <c r="E13" s="12"/>
    </row>
    <row r="14" spans="1:5">
      <c r="A14" s="1" t="s">
        <v>90</v>
      </c>
      <c r="B14" s="160">
        <v>8</v>
      </c>
      <c r="C14" s="8">
        <v>997986</v>
      </c>
      <c r="D14" s="11">
        <v>967760</v>
      </c>
      <c r="E14" s="12"/>
    </row>
    <row r="15" spans="1:5">
      <c r="A15" s="15" t="s">
        <v>91</v>
      </c>
      <c r="B15" s="163"/>
      <c r="C15" s="8">
        <v>0</v>
      </c>
      <c r="D15" s="11">
        <v>0</v>
      </c>
      <c r="E15" s="12"/>
    </row>
    <row r="16" spans="1:5">
      <c r="A16" s="15" t="s">
        <v>111</v>
      </c>
      <c r="B16" s="163"/>
      <c r="C16" s="8">
        <v>0</v>
      </c>
      <c r="D16" s="11">
        <v>0</v>
      </c>
      <c r="E16" s="12"/>
    </row>
    <row r="17" spans="1:5">
      <c r="A17" s="15" t="s">
        <v>144</v>
      </c>
      <c r="B17" s="163"/>
      <c r="C17" s="8">
        <v>915278</v>
      </c>
      <c r="D17" s="11">
        <v>298611</v>
      </c>
      <c r="E17" s="12"/>
    </row>
    <row r="18" spans="1:5" ht="13.8" thickBot="1">
      <c r="A18" s="15" t="s">
        <v>92</v>
      </c>
      <c r="B18" s="163"/>
      <c r="C18" s="8">
        <v>46459</v>
      </c>
      <c r="D18" s="11">
        <v>46491</v>
      </c>
      <c r="E18" s="12"/>
    </row>
    <row r="19" spans="1:5" ht="13.8" thickBot="1">
      <c r="A19" s="16"/>
      <c r="B19" s="164"/>
      <c r="C19" s="17">
        <f>SUM(C9:C18)</f>
        <v>49829538</v>
      </c>
      <c r="D19" s="17">
        <f>SUM(D9:D18)</f>
        <v>49243699</v>
      </c>
      <c r="E19" s="18"/>
    </row>
    <row r="20" spans="1:5">
      <c r="A20" s="6" t="s">
        <v>6</v>
      </c>
      <c r="B20" s="165"/>
      <c r="C20" s="21"/>
      <c r="D20" s="22"/>
      <c r="E20" s="23"/>
    </row>
    <row r="21" spans="1:5">
      <c r="A21" s="13" t="s">
        <v>7</v>
      </c>
      <c r="B21" s="161"/>
      <c r="C21" s="8">
        <v>321814</v>
      </c>
      <c r="D21" s="11">
        <v>311156</v>
      </c>
      <c r="E21" s="12"/>
    </row>
    <row r="22" spans="1:5">
      <c r="A22" s="1" t="s">
        <v>99</v>
      </c>
      <c r="B22" s="160">
        <v>9</v>
      </c>
      <c r="C22" s="8">
        <v>577612</v>
      </c>
      <c r="D22" s="11">
        <v>592787</v>
      </c>
      <c r="E22" s="12"/>
    </row>
    <row r="23" spans="1:5">
      <c r="A23" s="39" t="s">
        <v>100</v>
      </c>
      <c r="B23" s="166"/>
      <c r="C23" s="8">
        <v>3919318</v>
      </c>
      <c r="D23" s="11">
        <v>1820580</v>
      </c>
      <c r="E23" s="12"/>
    </row>
    <row r="24" spans="1:5">
      <c r="A24" s="24" t="s">
        <v>101</v>
      </c>
      <c r="B24" s="167"/>
      <c r="C24" s="8">
        <v>6628835</v>
      </c>
      <c r="D24" s="11">
        <v>6410791</v>
      </c>
      <c r="E24" s="12"/>
    </row>
    <row r="25" spans="1:5">
      <c r="A25" s="13" t="s">
        <v>127</v>
      </c>
      <c r="B25" s="167">
        <v>7</v>
      </c>
      <c r="C25" s="8">
        <v>1951107</v>
      </c>
      <c r="D25" s="11">
        <v>1951107</v>
      </c>
      <c r="E25" s="12"/>
    </row>
    <row r="26" spans="1:5">
      <c r="A26" s="13" t="s">
        <v>102</v>
      </c>
      <c r="B26" s="161">
        <v>10</v>
      </c>
      <c r="C26" s="8">
        <v>822332</v>
      </c>
      <c r="D26" s="11">
        <v>818533</v>
      </c>
      <c r="E26" s="12"/>
    </row>
    <row r="27" spans="1:5">
      <c r="A27" s="15" t="s">
        <v>89</v>
      </c>
      <c r="B27" s="163"/>
      <c r="C27" s="8">
        <v>33036</v>
      </c>
      <c r="D27" s="11">
        <v>22744</v>
      </c>
      <c r="E27" s="12"/>
    </row>
    <row r="28" spans="1:5" ht="13.8" thickBot="1">
      <c r="A28" s="13" t="s">
        <v>103</v>
      </c>
      <c r="B28" s="161"/>
      <c r="C28" s="8">
        <v>247672</v>
      </c>
      <c r="D28" s="11">
        <v>396942</v>
      </c>
      <c r="E28" s="12"/>
    </row>
    <row r="29" spans="1:5" ht="13.8" thickBot="1">
      <c r="A29" s="16"/>
      <c r="B29" s="164"/>
      <c r="C29" s="17">
        <f>SUM(C21:C28)</f>
        <v>14501726</v>
      </c>
      <c r="D29" s="25">
        <f>SUM(D21:D28)</f>
        <v>12324640</v>
      </c>
      <c r="E29" s="10"/>
    </row>
    <row r="30" spans="1:5" ht="13.8" thickBot="1">
      <c r="A30" s="26" t="s">
        <v>8</v>
      </c>
      <c r="B30" s="152"/>
      <c r="C30" s="27">
        <v>0</v>
      </c>
      <c r="D30" s="11">
        <v>0</v>
      </c>
      <c r="E30" s="10"/>
    </row>
    <row r="31" spans="1:5" ht="13.8" thickBot="1">
      <c r="A31" s="28" t="s">
        <v>9</v>
      </c>
      <c r="B31" s="168"/>
      <c r="C31" s="29">
        <f>C29+C19+C30</f>
        <v>64331264</v>
      </c>
      <c r="D31" s="30">
        <f>D29+D19+D30</f>
        <v>61568339</v>
      </c>
      <c r="E31" s="10"/>
    </row>
    <row r="32" spans="1:5">
      <c r="A32" s="6"/>
      <c r="B32" s="165"/>
      <c r="C32" s="21"/>
      <c r="D32" s="22"/>
      <c r="E32" s="23"/>
    </row>
    <row r="33" spans="1:5">
      <c r="A33" s="31" t="s">
        <v>10</v>
      </c>
      <c r="B33" s="169"/>
      <c r="C33" s="21"/>
      <c r="D33" s="22"/>
      <c r="E33" s="23"/>
    </row>
    <row r="34" spans="1:5">
      <c r="A34" s="2" t="s">
        <v>11</v>
      </c>
      <c r="B34" s="165"/>
      <c r="C34" s="8"/>
      <c r="D34" s="9"/>
      <c r="E34" s="10"/>
    </row>
    <row r="35" spans="1:5">
      <c r="A35" s="13" t="s">
        <v>95</v>
      </c>
      <c r="B35" s="161">
        <v>11</v>
      </c>
      <c r="C35" s="8">
        <v>5774370</v>
      </c>
      <c r="D35" s="11">
        <v>5774370</v>
      </c>
      <c r="E35" s="12"/>
    </row>
    <row r="36" spans="1:5">
      <c r="A36" s="13" t="s">
        <v>136</v>
      </c>
      <c r="B36" s="161"/>
      <c r="C36" s="8">
        <v>22293</v>
      </c>
      <c r="D36" s="11">
        <v>22293</v>
      </c>
      <c r="E36" s="12"/>
    </row>
    <row r="37" spans="1:5">
      <c r="A37" s="13" t="s">
        <v>112</v>
      </c>
      <c r="B37" s="161"/>
      <c r="C37" s="8">
        <v>73</v>
      </c>
      <c r="D37" s="11">
        <v>49</v>
      </c>
      <c r="E37" s="12"/>
    </row>
    <row r="38" spans="1:5" ht="13.8" thickBot="1">
      <c r="A38" s="13" t="s">
        <v>96</v>
      </c>
      <c r="B38" s="161"/>
      <c r="C38" s="8">
        <v>25594028</v>
      </c>
      <c r="D38" s="11">
        <v>20981762</v>
      </c>
      <c r="E38" s="32"/>
    </row>
    <row r="39" spans="1:5" ht="13.8" thickBot="1">
      <c r="A39" s="33" t="s">
        <v>12</v>
      </c>
      <c r="B39" s="170"/>
      <c r="C39" s="17">
        <f>SUM(C35:C38)</f>
        <v>31390764</v>
      </c>
      <c r="D39" s="34">
        <f>SUM(D35:D38)</f>
        <v>26778474</v>
      </c>
      <c r="E39" s="12"/>
    </row>
    <row r="40" spans="1:5" ht="13.8" thickBot="1">
      <c r="A40" s="36" t="s">
        <v>13</v>
      </c>
      <c r="B40" s="171"/>
      <c r="C40" s="8">
        <v>0</v>
      </c>
      <c r="D40" s="11">
        <v>0</v>
      </c>
      <c r="E40" s="32"/>
    </row>
    <row r="41" spans="1:5" ht="13.8" thickBot="1">
      <c r="A41" s="37" t="s">
        <v>14</v>
      </c>
      <c r="B41" s="164"/>
      <c r="C41" s="38">
        <f>C39+C40</f>
        <v>31390764</v>
      </c>
      <c r="D41" s="25">
        <f>D39+D40</f>
        <v>26778474</v>
      </c>
      <c r="E41" s="12"/>
    </row>
    <row r="42" spans="1:5">
      <c r="A42" s="2"/>
      <c r="B42" s="165"/>
      <c r="C42" s="8"/>
      <c r="D42" s="9"/>
      <c r="E42" s="10"/>
    </row>
    <row r="43" spans="1:5">
      <c r="A43" s="2" t="s">
        <v>15</v>
      </c>
      <c r="B43" s="165"/>
      <c r="C43" s="8"/>
      <c r="D43" s="9"/>
      <c r="E43" s="10"/>
    </row>
    <row r="44" spans="1:5">
      <c r="A44" s="1" t="s">
        <v>93</v>
      </c>
      <c r="B44" s="160">
        <v>12</v>
      </c>
      <c r="C44" s="8">
        <v>0</v>
      </c>
      <c r="D44" s="11">
        <v>0</v>
      </c>
      <c r="E44" s="10"/>
    </row>
    <row r="45" spans="1:5">
      <c r="A45" s="1" t="s">
        <v>128</v>
      </c>
      <c r="B45" s="160"/>
      <c r="C45" s="8">
        <v>6437117</v>
      </c>
      <c r="D45" s="11">
        <v>6437117</v>
      </c>
      <c r="E45" s="10"/>
    </row>
    <row r="46" spans="1:5">
      <c r="A46" s="1" t="s">
        <v>104</v>
      </c>
      <c r="B46" s="160"/>
      <c r="C46" s="8">
        <v>2257</v>
      </c>
      <c r="D46" s="11">
        <v>2778</v>
      </c>
      <c r="E46" s="10"/>
    </row>
    <row r="47" spans="1:5">
      <c r="A47" s="39" t="s">
        <v>129</v>
      </c>
      <c r="B47" s="166"/>
      <c r="C47" s="8">
        <v>241650</v>
      </c>
      <c r="D47" s="11">
        <v>591595</v>
      </c>
      <c r="E47" s="10"/>
    </row>
    <row r="48" spans="1:5">
      <c r="A48" s="39" t="s">
        <v>130</v>
      </c>
      <c r="B48" s="166"/>
      <c r="C48" s="8">
        <v>653350</v>
      </c>
      <c r="D48" s="11">
        <v>1641233</v>
      </c>
      <c r="E48" s="10"/>
    </row>
    <row r="49" spans="1:5" ht="13.8" thickBot="1">
      <c r="A49" s="39" t="s">
        <v>16</v>
      </c>
      <c r="B49" s="166"/>
      <c r="C49" s="8">
        <v>899986</v>
      </c>
      <c r="D49" s="11">
        <v>922017</v>
      </c>
      <c r="E49" s="10"/>
    </row>
    <row r="50" spans="1:5" ht="13.8" thickBot="1">
      <c r="A50" s="40"/>
      <c r="B50" s="172"/>
      <c r="C50" s="41">
        <f>SUM(C44:C49)</f>
        <v>8234360</v>
      </c>
      <c r="D50" s="42">
        <f>SUM(D44:D49)</f>
        <v>9594740</v>
      </c>
      <c r="E50" s="43"/>
    </row>
    <row r="51" spans="1:5">
      <c r="A51" s="31"/>
      <c r="B51" s="169"/>
      <c r="C51" s="45"/>
      <c r="D51" s="44"/>
      <c r="E51" s="44"/>
    </row>
    <row r="52" spans="1:5">
      <c r="A52" s="2" t="s">
        <v>17</v>
      </c>
      <c r="B52" s="165"/>
      <c r="C52" s="21"/>
      <c r="D52" s="22"/>
      <c r="E52" s="23"/>
    </row>
    <row r="53" spans="1:5">
      <c r="A53" s="1" t="s">
        <v>105</v>
      </c>
      <c r="B53" s="160">
        <v>12</v>
      </c>
      <c r="C53" s="8">
        <v>11427273</v>
      </c>
      <c r="D53" s="11">
        <v>13351158</v>
      </c>
      <c r="E53" s="10"/>
    </row>
    <row r="54" spans="1:5">
      <c r="A54" s="1" t="s">
        <v>131</v>
      </c>
      <c r="B54" s="160"/>
      <c r="C54" s="8">
        <v>2572182</v>
      </c>
      <c r="D54" s="11">
        <v>2572182</v>
      </c>
      <c r="E54" s="10"/>
    </row>
    <row r="55" spans="1:5">
      <c r="A55" s="39" t="s">
        <v>106</v>
      </c>
      <c r="B55" s="166"/>
      <c r="C55" s="8">
        <v>2755</v>
      </c>
      <c r="D55" s="11">
        <v>4670</v>
      </c>
      <c r="E55" s="10"/>
    </row>
    <row r="56" spans="1:5">
      <c r="A56" s="1" t="s">
        <v>107</v>
      </c>
      <c r="B56" s="160">
        <v>13</v>
      </c>
      <c r="C56" s="8">
        <v>780048</v>
      </c>
      <c r="D56" s="11">
        <v>764282</v>
      </c>
      <c r="E56" s="10"/>
    </row>
    <row r="57" spans="1:5">
      <c r="A57" s="1" t="s">
        <v>132</v>
      </c>
      <c r="B57" s="160"/>
      <c r="C57" s="8">
        <v>1215531</v>
      </c>
      <c r="D57" s="11">
        <v>858449</v>
      </c>
      <c r="E57" s="10"/>
    </row>
    <row r="58" spans="1:5">
      <c r="A58" s="1" t="s">
        <v>133</v>
      </c>
      <c r="B58" s="160"/>
      <c r="C58" s="8">
        <v>6870945</v>
      </c>
      <c r="D58" s="11">
        <v>5988666</v>
      </c>
      <c r="E58" s="10"/>
    </row>
    <row r="59" spans="1:5">
      <c r="A59" s="1" t="s">
        <v>117</v>
      </c>
      <c r="B59" s="160"/>
      <c r="C59" s="8">
        <v>0</v>
      </c>
      <c r="D59" s="11">
        <v>0</v>
      </c>
      <c r="E59" s="10"/>
    </row>
    <row r="60" spans="1:5">
      <c r="A60" s="1" t="s">
        <v>134</v>
      </c>
      <c r="B60" s="160"/>
      <c r="C60" s="8">
        <v>252150</v>
      </c>
      <c r="D60" s="11">
        <v>252150</v>
      </c>
      <c r="E60" s="10"/>
    </row>
    <row r="61" spans="1:5">
      <c r="A61" s="1" t="s">
        <v>108</v>
      </c>
      <c r="B61" s="160"/>
      <c r="C61" s="8">
        <v>5036</v>
      </c>
      <c r="D61" s="11">
        <v>0</v>
      </c>
      <c r="E61" s="10"/>
    </row>
    <row r="62" spans="1:5" ht="13.8" thickBot="1">
      <c r="A62" s="1" t="s">
        <v>18</v>
      </c>
      <c r="B62" s="160">
        <v>14</v>
      </c>
      <c r="C62" s="8">
        <v>1580220</v>
      </c>
      <c r="D62" s="11">
        <v>1403568</v>
      </c>
      <c r="E62" s="10"/>
    </row>
    <row r="63" spans="1:5" ht="13.8" thickBot="1">
      <c r="A63" s="16"/>
      <c r="B63" s="173"/>
      <c r="C63" s="17">
        <f>SUM(C53:C62)</f>
        <v>24706140</v>
      </c>
      <c r="D63" s="17">
        <f>SUM(D53:D62)</f>
        <v>25195125</v>
      </c>
      <c r="E63" s="19"/>
    </row>
    <row r="64" spans="1:5" ht="27" thickBot="1">
      <c r="A64" s="46" t="s">
        <v>19</v>
      </c>
      <c r="B64" s="174"/>
      <c r="C64" s="17">
        <v>0</v>
      </c>
      <c r="D64" s="11">
        <v>0</v>
      </c>
      <c r="E64" s="19"/>
    </row>
    <row r="65" spans="1:5" ht="13.8" thickBot="1">
      <c r="A65" s="16"/>
      <c r="B65" s="173"/>
      <c r="C65" s="17">
        <f>C50+C63+C64</f>
        <v>32940500</v>
      </c>
      <c r="D65" s="17">
        <f>D50+D63+D64</f>
        <v>34789865</v>
      </c>
      <c r="E65" s="18"/>
    </row>
    <row r="66" spans="1:5" ht="13.8" thickBot="1">
      <c r="A66" s="40" t="s">
        <v>20</v>
      </c>
      <c r="B66" s="175"/>
      <c r="C66" s="17">
        <f>C41+C65</f>
        <v>64331264</v>
      </c>
      <c r="D66" s="17">
        <f>D41+D65</f>
        <v>61568339</v>
      </c>
      <c r="E66" s="18"/>
    </row>
    <row r="67" spans="1:5">
      <c r="A67" s="47"/>
      <c r="B67" s="47"/>
      <c r="C67" s="48">
        <f>ROUND(C66-C31,0)</f>
        <v>0</v>
      </c>
      <c r="D67" s="49">
        <f>D66-D31</f>
        <v>0</v>
      </c>
      <c r="E67" s="50"/>
    </row>
    <row r="68" spans="1:5">
      <c r="B68" s="1"/>
    </row>
    <row r="69" spans="1:5">
      <c r="A69" s="62" t="s">
        <v>62</v>
      </c>
      <c r="B69" s="62"/>
      <c r="C69" s="64">
        <v>215</v>
      </c>
      <c r="D69" s="64">
        <v>183</v>
      </c>
    </row>
    <row r="70" spans="1:5">
      <c r="A70" s="62"/>
      <c r="B70" s="62"/>
      <c r="C70" s="64"/>
      <c r="D70" s="64"/>
    </row>
    <row r="71" spans="1:5">
      <c r="A71" s="71" t="s">
        <v>120</v>
      </c>
      <c r="B71" s="62"/>
      <c r="C71" s="64"/>
      <c r="D71" s="64"/>
    </row>
    <row r="72" spans="1:5">
      <c r="A72" s="72" t="s">
        <v>121</v>
      </c>
      <c r="B72" s="62"/>
      <c r="C72" s="141" t="s">
        <v>123</v>
      </c>
      <c r="D72" s="64"/>
    </row>
    <row r="73" spans="1:5">
      <c r="A73" s="72" t="s">
        <v>143</v>
      </c>
      <c r="B73" s="62"/>
      <c r="C73" s="141" t="s">
        <v>124</v>
      </c>
      <c r="D73" s="64"/>
    </row>
    <row r="74" spans="1:5">
      <c r="A74" s="72" t="s">
        <v>122</v>
      </c>
      <c r="B74" s="62"/>
      <c r="C74" s="141" t="s">
        <v>125</v>
      </c>
      <c r="D74" s="64"/>
    </row>
    <row r="75" spans="1:5">
      <c r="B75" s="1"/>
    </row>
    <row r="77" spans="1:5">
      <c r="A77" s="63"/>
      <c r="B77" s="132"/>
      <c r="C77" s="3"/>
      <c r="D77" s="3"/>
    </row>
    <row r="78" spans="1:5">
      <c r="A78" s="63"/>
      <c r="B78" s="132"/>
      <c r="C78" s="14"/>
      <c r="D78" s="14"/>
    </row>
    <row r="79" spans="1:5">
      <c r="A79" s="63"/>
      <c r="B79" s="132"/>
      <c r="C79" s="14"/>
      <c r="D79" s="14"/>
    </row>
    <row r="80" spans="1:5">
      <c r="A80" s="63"/>
      <c r="B80" s="132"/>
      <c r="C80" s="14"/>
      <c r="D80" s="14"/>
    </row>
    <row r="81" spans="1:4">
      <c r="A81" s="63"/>
      <c r="B81" s="132"/>
    </row>
    <row r="83" spans="1:4">
      <c r="A83" s="63"/>
      <c r="B83" s="132"/>
      <c r="C83" s="3"/>
      <c r="D83" s="3"/>
    </row>
    <row r="85" spans="1:4">
      <c r="A85" s="63"/>
      <c r="B85" s="132"/>
      <c r="C85" s="64"/>
      <c r="D85" s="64"/>
    </row>
    <row r="88" spans="1:4">
      <c r="A88" s="120"/>
      <c r="B88" s="134"/>
      <c r="C88" s="14"/>
      <c r="D88" s="14"/>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view="pageBreakPreview" topLeftCell="A21" zoomScale="80" zoomScaleNormal="80" zoomScaleSheetLayoutView="80" workbookViewId="0">
      <selection activeCell="D41" sqref="D41"/>
    </sheetView>
  </sheetViews>
  <sheetFormatPr defaultColWidth="8.88671875" defaultRowHeight="13.2"/>
  <cols>
    <col min="1" max="1" width="58.88671875" style="1" customWidth="1"/>
    <col min="2" max="2" width="8.6640625" style="1" customWidth="1"/>
    <col min="3" max="4" width="19.44140625" style="1" customWidth="1"/>
    <col min="5" max="16384" width="8.88671875" style="1"/>
  </cols>
  <sheetData>
    <row r="1" spans="1:4" ht="40.200000000000003" customHeight="1">
      <c r="A1" s="53" t="s">
        <v>59</v>
      </c>
      <c r="B1" s="53"/>
      <c r="C1" s="178" t="s">
        <v>60</v>
      </c>
      <c r="D1" s="178"/>
    </row>
    <row r="3" spans="1:4">
      <c r="A3" s="2" t="s">
        <v>63</v>
      </c>
      <c r="B3" s="2"/>
    </row>
    <row r="4" spans="1:4">
      <c r="A4" s="58" t="s">
        <v>138</v>
      </c>
      <c r="B4" s="151"/>
    </row>
    <row r="6" spans="1:4" ht="31.2" customHeight="1">
      <c r="C6" s="179" t="s">
        <v>139</v>
      </c>
      <c r="D6" s="180"/>
    </row>
    <row r="7" spans="1:4" ht="13.8" thickBot="1">
      <c r="A7" s="65" t="s">
        <v>0</v>
      </c>
      <c r="B7" s="152" t="s">
        <v>109</v>
      </c>
      <c r="C7" s="66" t="s">
        <v>140</v>
      </c>
      <c r="D7" s="143" t="s">
        <v>118</v>
      </c>
    </row>
    <row r="8" spans="1:4">
      <c r="A8" s="51"/>
      <c r="B8" s="51"/>
      <c r="C8" s="52"/>
      <c r="D8" s="52"/>
    </row>
    <row r="9" spans="1:4">
      <c r="A9" s="53" t="s">
        <v>21</v>
      </c>
      <c r="B9" s="53"/>
      <c r="C9" s="54"/>
      <c r="D9" s="54"/>
    </row>
    <row r="10" spans="1:4">
      <c r="A10" s="51" t="s">
        <v>22</v>
      </c>
      <c r="B10" s="153">
        <v>15</v>
      </c>
      <c r="C10" s="8">
        <v>9308341</v>
      </c>
      <c r="D10" s="9">
        <v>8653602</v>
      </c>
    </row>
    <row r="11" spans="1:4" ht="13.8" thickBot="1">
      <c r="A11" s="55" t="s">
        <v>23</v>
      </c>
      <c r="B11" s="152">
        <v>16</v>
      </c>
      <c r="C11" s="27">
        <v>-3000771</v>
      </c>
      <c r="D11" s="144">
        <v>-2648545</v>
      </c>
    </row>
    <row r="12" spans="1:4">
      <c r="A12" s="53" t="s">
        <v>24</v>
      </c>
      <c r="B12" s="154"/>
      <c r="C12" s="20">
        <f>SUM(C10:C11)</f>
        <v>6307570</v>
      </c>
      <c r="D12" s="145">
        <f>SUM(D10:D11)</f>
        <v>6005057</v>
      </c>
    </row>
    <row r="13" spans="1:4">
      <c r="A13" s="53"/>
      <c r="B13" s="154"/>
      <c r="C13" s="35"/>
      <c r="D13" s="10"/>
    </row>
    <row r="14" spans="1:4">
      <c r="A14" s="51" t="s">
        <v>25</v>
      </c>
      <c r="B14" s="153">
        <v>17</v>
      </c>
      <c r="C14" s="8">
        <v>-1228017</v>
      </c>
      <c r="D14" s="10">
        <v>-1192404</v>
      </c>
    </row>
    <row r="15" spans="1:4">
      <c r="A15" s="51" t="s">
        <v>26</v>
      </c>
      <c r="B15" s="153">
        <v>18</v>
      </c>
      <c r="C15" s="8">
        <v>-208416</v>
      </c>
      <c r="D15" s="10">
        <v>-195285</v>
      </c>
    </row>
    <row r="16" spans="1:4" ht="13.8" thickBot="1">
      <c r="A16" s="55" t="s">
        <v>27</v>
      </c>
      <c r="B16" s="152"/>
      <c r="C16" s="27">
        <v>0</v>
      </c>
      <c r="D16" s="144">
        <v>0</v>
      </c>
    </row>
    <row r="17" spans="1:4">
      <c r="A17" s="53" t="s">
        <v>28</v>
      </c>
      <c r="B17" s="154"/>
      <c r="C17" s="20">
        <f>SUM(C12:C16)</f>
        <v>4871137</v>
      </c>
      <c r="D17" s="19">
        <f>SUM(D12:D16)</f>
        <v>4617368</v>
      </c>
    </row>
    <row r="18" spans="1:4">
      <c r="A18" s="53"/>
      <c r="B18" s="154"/>
      <c r="C18" s="35"/>
      <c r="D18" s="10"/>
    </row>
    <row r="19" spans="1:4">
      <c r="A19" s="51" t="s">
        <v>29</v>
      </c>
      <c r="B19" s="153"/>
      <c r="C19" s="8">
        <v>-87</v>
      </c>
      <c r="D19" s="10">
        <v>528</v>
      </c>
    </row>
    <row r="20" spans="1:4">
      <c r="A20" s="51" t="s">
        <v>30</v>
      </c>
      <c r="B20" s="153">
        <v>19</v>
      </c>
      <c r="C20" s="8">
        <v>-506010</v>
      </c>
      <c r="D20" s="10">
        <v>-656559</v>
      </c>
    </row>
    <row r="21" spans="1:4">
      <c r="A21" s="51" t="s">
        <v>31</v>
      </c>
      <c r="B21" s="153"/>
      <c r="C21" s="8">
        <v>229870</v>
      </c>
      <c r="D21" s="10">
        <v>219296</v>
      </c>
    </row>
    <row r="22" spans="1:4" ht="13.8" thickBot="1">
      <c r="A22" s="55" t="s">
        <v>32</v>
      </c>
      <c r="B22" s="155"/>
      <c r="C22" s="27">
        <v>49577</v>
      </c>
      <c r="D22" s="144">
        <v>68181</v>
      </c>
    </row>
    <row r="23" spans="1:4" ht="26.4">
      <c r="A23" s="67" t="s">
        <v>64</v>
      </c>
      <c r="B23" s="53"/>
      <c r="C23" s="20">
        <f>SUM(C17:C22)</f>
        <v>4644487</v>
      </c>
      <c r="D23" s="19">
        <f>SUM(D17:D22)</f>
        <v>4248814</v>
      </c>
    </row>
    <row r="24" spans="1:4">
      <c r="A24" s="51"/>
      <c r="B24" s="51"/>
      <c r="C24" s="35"/>
      <c r="D24" s="10"/>
    </row>
    <row r="25" spans="1:4" ht="13.8" thickBot="1">
      <c r="A25" s="55" t="s">
        <v>33</v>
      </c>
      <c r="B25" s="155"/>
      <c r="C25" s="27">
        <v>-32197</v>
      </c>
      <c r="D25" s="144">
        <v>-40829</v>
      </c>
    </row>
    <row r="26" spans="1:4" ht="27" thickBot="1">
      <c r="A26" s="68" t="s">
        <v>40</v>
      </c>
      <c r="B26" s="156"/>
      <c r="C26" s="27">
        <f>SUM(C23:C25)</f>
        <v>4612290</v>
      </c>
      <c r="D26" s="146">
        <f>SUM(D23:D25)</f>
        <v>4207985</v>
      </c>
    </row>
    <row r="27" spans="1:4">
      <c r="A27" s="124"/>
      <c r="B27" s="124"/>
      <c r="C27" s="56"/>
      <c r="D27" s="147"/>
    </row>
    <row r="28" spans="1:4">
      <c r="A28" s="125" t="s">
        <v>97</v>
      </c>
      <c r="B28" s="125"/>
      <c r="C28" s="56"/>
      <c r="D28" s="147"/>
    </row>
    <row r="29" spans="1:4" ht="13.8" thickBot="1">
      <c r="A29" s="26" t="s">
        <v>98</v>
      </c>
      <c r="B29" s="157"/>
      <c r="C29" s="27">
        <v>0</v>
      </c>
      <c r="D29" s="144">
        <v>0</v>
      </c>
    </row>
    <row r="30" spans="1:4">
      <c r="A30" s="125" t="s">
        <v>34</v>
      </c>
      <c r="B30" s="125"/>
      <c r="C30" s="70">
        <f>SUM(C26:C29)</f>
        <v>4612290</v>
      </c>
      <c r="D30" s="148">
        <f>SUM(D26:D29)</f>
        <v>4207985</v>
      </c>
    </row>
    <row r="31" spans="1:4">
      <c r="A31" s="124"/>
      <c r="B31" s="124"/>
      <c r="C31" s="56"/>
      <c r="D31" s="147"/>
    </row>
    <row r="32" spans="1:4">
      <c r="A32" s="71" t="s">
        <v>35</v>
      </c>
      <c r="B32" s="71"/>
      <c r="C32" s="3"/>
      <c r="D32" s="60"/>
    </row>
    <row r="33" spans="1:4">
      <c r="A33" s="72" t="s">
        <v>36</v>
      </c>
      <c r="B33" s="72"/>
      <c r="C33" s="73">
        <v>4612266</v>
      </c>
      <c r="D33" s="73">
        <v>4207958</v>
      </c>
    </row>
    <row r="34" spans="1:4" ht="13.8" thickBot="1">
      <c r="A34" s="74" t="s">
        <v>13</v>
      </c>
      <c r="B34" s="158"/>
      <c r="C34" s="75">
        <v>24</v>
      </c>
      <c r="D34" s="75">
        <v>27</v>
      </c>
    </row>
    <row r="35" spans="1:4" ht="13.8" thickBot="1">
      <c r="A35" s="76"/>
      <c r="B35" s="76"/>
      <c r="C35" s="77">
        <f>SUM(C33:C34)</f>
        <v>4612290</v>
      </c>
      <c r="D35" s="77">
        <f>SUM(D33:D34)</f>
        <v>4207985</v>
      </c>
    </row>
    <row r="36" spans="1:4" ht="13.8" thickTop="1">
      <c r="A36" s="69"/>
      <c r="B36" s="69"/>
      <c r="C36" s="57">
        <f>C35-C30</f>
        <v>0</v>
      </c>
      <c r="D36" s="57">
        <f>D35-D30</f>
        <v>0</v>
      </c>
    </row>
    <row r="38" spans="1:4">
      <c r="A38" s="116" t="s">
        <v>75</v>
      </c>
      <c r="B38" s="116"/>
      <c r="C38" s="135">
        <f>C40+C43</f>
        <v>3.1638571936183552E-2</v>
      </c>
      <c r="D38" s="149">
        <f>D40+D43</f>
        <v>2.8865191939119472E-2</v>
      </c>
    </row>
    <row r="39" spans="1:4">
      <c r="A39" s="117" t="s">
        <v>76</v>
      </c>
      <c r="B39" s="117"/>
    </row>
    <row r="40" spans="1:4">
      <c r="A40" s="117" t="s">
        <v>77</v>
      </c>
      <c r="B40" s="117"/>
      <c r="C40" s="118">
        <f>C41+C42</f>
        <v>3.1638571936183552E-2</v>
      </c>
      <c r="D40" s="118">
        <f>D41+D42</f>
        <v>2.8865191939119472E-2</v>
      </c>
    </row>
    <row r="41" spans="1:4">
      <c r="A41" s="117" t="s">
        <v>78</v>
      </c>
      <c r="B41" s="117"/>
      <c r="C41" s="118">
        <f>C35/145780600</f>
        <v>3.1638571936183552E-2</v>
      </c>
      <c r="D41" s="118">
        <f>D35/145780600</f>
        <v>2.8865191939119472E-2</v>
      </c>
    </row>
    <row r="42" spans="1:4">
      <c r="A42" s="117" t="s">
        <v>79</v>
      </c>
      <c r="B42" s="117"/>
      <c r="C42" s="119">
        <v>0</v>
      </c>
      <c r="D42" s="150">
        <v>0</v>
      </c>
    </row>
    <row r="43" spans="1:4">
      <c r="A43" s="117" t="s">
        <v>80</v>
      </c>
      <c r="B43" s="117"/>
      <c r="C43" s="119">
        <v>0</v>
      </c>
      <c r="D43" s="150">
        <v>0</v>
      </c>
    </row>
    <row r="44" spans="1:4">
      <c r="A44" s="117" t="s">
        <v>78</v>
      </c>
      <c r="B44" s="117"/>
      <c r="C44" s="119">
        <v>0</v>
      </c>
      <c r="D44" s="150">
        <v>0</v>
      </c>
    </row>
    <row r="45" spans="1:4">
      <c r="A45" s="117" t="s">
        <v>79</v>
      </c>
      <c r="B45" s="117"/>
      <c r="C45" s="119">
        <v>0</v>
      </c>
      <c r="D45" s="150">
        <v>0</v>
      </c>
    </row>
    <row r="46" spans="1:4">
      <c r="A46" s="117"/>
      <c r="B46" s="117"/>
      <c r="C46" s="119"/>
      <c r="D46" s="150"/>
    </row>
    <row r="47" spans="1:4">
      <c r="A47" s="117"/>
      <c r="B47" s="117"/>
      <c r="C47" s="119"/>
      <c r="D47" s="150"/>
    </row>
    <row r="48" spans="1:4">
      <c r="A48" s="71" t="s">
        <v>120</v>
      </c>
      <c r="B48" s="62"/>
      <c r="C48" s="64"/>
      <c r="D48" s="150"/>
    </row>
    <row r="49" spans="1:4">
      <c r="A49" s="72" t="s">
        <v>121</v>
      </c>
      <c r="B49" s="62"/>
      <c r="C49" s="141" t="s">
        <v>123</v>
      </c>
      <c r="D49" s="150"/>
    </row>
    <row r="50" spans="1:4">
      <c r="A50" s="72" t="s">
        <v>143</v>
      </c>
      <c r="B50" s="62"/>
      <c r="C50" s="141" t="s">
        <v>124</v>
      </c>
      <c r="D50" s="150"/>
    </row>
    <row r="51" spans="1:4">
      <c r="A51" s="72" t="s">
        <v>122</v>
      </c>
      <c r="B51" s="62"/>
      <c r="C51" s="141" t="s">
        <v>125</v>
      </c>
      <c r="D51" s="150"/>
    </row>
    <row r="52" spans="1:4">
      <c r="A52" s="117"/>
      <c r="B52" s="117"/>
      <c r="C52" s="119"/>
      <c r="D52" s="150"/>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4"/>
  <sheetViews>
    <sheetView view="pageBreakPreview" zoomScale="80" zoomScaleNormal="70" zoomScaleSheetLayoutView="80" workbookViewId="0">
      <selection activeCell="C45" sqref="C45"/>
    </sheetView>
  </sheetViews>
  <sheetFormatPr defaultColWidth="9.109375" defaultRowHeight="13.2"/>
  <cols>
    <col min="1" max="1" width="56.44140625" style="81" customWidth="1"/>
    <col min="2" max="2" width="18.109375" style="3" bestFit="1" customWidth="1"/>
    <col min="3" max="3" width="18.109375" style="3" customWidth="1"/>
    <col min="4" max="16384" width="9.109375" style="3"/>
  </cols>
  <sheetData>
    <row r="1" spans="1:3" ht="48" customHeight="1">
      <c r="A1" s="53" t="s">
        <v>59</v>
      </c>
      <c r="B1" s="178" t="s">
        <v>60</v>
      </c>
      <c r="C1" s="178"/>
    </row>
    <row r="2" spans="1:3">
      <c r="A2" s="1"/>
      <c r="B2" s="1"/>
      <c r="C2" s="1"/>
    </row>
    <row r="3" spans="1:3">
      <c r="A3" s="2" t="s">
        <v>67</v>
      </c>
      <c r="B3" s="1"/>
      <c r="C3" s="1"/>
    </row>
    <row r="4" spans="1:3">
      <c r="A4" s="58" t="s">
        <v>138</v>
      </c>
      <c r="B4" s="1"/>
      <c r="C4" s="1"/>
    </row>
    <row r="7" spans="1:3" ht="45" customHeight="1">
      <c r="A7" s="86"/>
      <c r="B7" s="179" t="s">
        <v>139</v>
      </c>
      <c r="C7" s="180"/>
    </row>
    <row r="8" spans="1:3" ht="13.8" thickBot="1">
      <c r="A8" s="87" t="s">
        <v>0</v>
      </c>
      <c r="B8" s="66" t="s">
        <v>140</v>
      </c>
      <c r="C8" s="143" t="s">
        <v>118</v>
      </c>
    </row>
    <row r="9" spans="1:3">
      <c r="A9" s="78" t="s">
        <v>39</v>
      </c>
      <c r="B9" s="82"/>
      <c r="C9" s="82"/>
    </row>
    <row r="10" spans="1:3" ht="26.4">
      <c r="A10" s="79" t="s">
        <v>40</v>
      </c>
      <c r="B10" s="89">
        <f>'Отчет о совокупном доходе'!C23</f>
        <v>4644487</v>
      </c>
      <c r="C10" s="89">
        <v>4248814</v>
      </c>
    </row>
    <row r="11" spans="1:3" ht="26.4">
      <c r="A11" s="122" t="s">
        <v>41</v>
      </c>
      <c r="B11" s="123"/>
      <c r="C11" s="123"/>
    </row>
    <row r="12" spans="1:3">
      <c r="A12" s="79" t="s">
        <v>42</v>
      </c>
      <c r="B12" s="89">
        <f>SUM(B10:B11)</f>
        <v>4644487</v>
      </c>
      <c r="C12" s="89">
        <f>SUM(C10:C11)</f>
        <v>4248814</v>
      </c>
    </row>
    <row r="13" spans="1:3">
      <c r="A13" s="79"/>
      <c r="B13" s="89"/>
      <c r="C13" s="89"/>
    </row>
    <row r="14" spans="1:3">
      <c r="A14" s="78" t="s">
        <v>43</v>
      </c>
      <c r="B14" s="90"/>
      <c r="C14" s="90"/>
    </row>
    <row r="15" spans="1:3">
      <c r="A15" s="79" t="s">
        <v>44</v>
      </c>
      <c r="B15" s="89">
        <v>721810</v>
      </c>
      <c r="C15" s="89">
        <v>657902</v>
      </c>
    </row>
    <row r="16" spans="1:3">
      <c r="A16" s="79" t="s">
        <v>81</v>
      </c>
      <c r="B16" s="89">
        <v>16099</v>
      </c>
      <c r="C16" s="89">
        <v>16177</v>
      </c>
    </row>
    <row r="17" spans="1:3">
      <c r="A17" s="79" t="s">
        <v>94</v>
      </c>
      <c r="B17" s="89">
        <v>2</v>
      </c>
      <c r="C17" s="89">
        <v>2314</v>
      </c>
    </row>
    <row r="18" spans="1:3">
      <c r="A18" s="79" t="s">
        <v>82</v>
      </c>
      <c r="B18" s="89">
        <v>10556</v>
      </c>
      <c r="C18" s="89">
        <v>715</v>
      </c>
    </row>
    <row r="19" spans="1:3">
      <c r="A19" s="79" t="s">
        <v>31</v>
      </c>
      <c r="B19" s="89">
        <v>-229870</v>
      </c>
      <c r="C19" s="89">
        <v>-219296</v>
      </c>
    </row>
    <row r="20" spans="1:3">
      <c r="A20" s="79" t="s">
        <v>45</v>
      </c>
      <c r="B20" s="89">
        <v>506010</v>
      </c>
      <c r="C20" s="89">
        <v>656559</v>
      </c>
    </row>
    <row r="21" spans="1:3">
      <c r="A21" s="79" t="s">
        <v>46</v>
      </c>
      <c r="B21" s="89">
        <v>87</v>
      </c>
      <c r="C21" s="89">
        <v>-528</v>
      </c>
    </row>
    <row r="22" spans="1:3" ht="13.8" thickBot="1">
      <c r="A22" s="95" t="s">
        <v>68</v>
      </c>
      <c r="B22" s="94">
        <v>74271</v>
      </c>
      <c r="C22" s="94">
        <v>273399</v>
      </c>
    </row>
    <row r="23" spans="1:3">
      <c r="A23" s="79"/>
      <c r="B23" s="89">
        <f>SUM(B12:B22)</f>
        <v>5743452</v>
      </c>
      <c r="C23" s="89">
        <f>SUM(C12:C22)</f>
        <v>5636056</v>
      </c>
    </row>
    <row r="24" spans="1:3">
      <c r="A24" s="79" t="s">
        <v>86</v>
      </c>
      <c r="B24" s="3">
        <v>-59484</v>
      </c>
      <c r="C24" s="89">
        <v>-40829</v>
      </c>
    </row>
    <row r="25" spans="1:3">
      <c r="A25" s="79" t="s">
        <v>47</v>
      </c>
      <c r="B25" s="89">
        <v>128338</v>
      </c>
      <c r="C25" s="89">
        <v>201460</v>
      </c>
    </row>
    <row r="26" spans="1:3" ht="13.8" thickBot="1">
      <c r="A26" s="93" t="s">
        <v>48</v>
      </c>
      <c r="B26" s="94">
        <v>-388015</v>
      </c>
      <c r="C26" s="94">
        <v>-664929</v>
      </c>
    </row>
    <row r="27" spans="1:3" ht="27" thickBot="1">
      <c r="A27" s="96" t="s">
        <v>49</v>
      </c>
      <c r="B27" s="97">
        <f>SUM(B23:B26)</f>
        <v>5424291</v>
      </c>
      <c r="C27" s="98">
        <f>SUM(C23:C26)</f>
        <v>5131758</v>
      </c>
    </row>
    <row r="28" spans="1:3">
      <c r="A28" s="80"/>
      <c r="B28" s="91"/>
      <c r="C28" s="91"/>
    </row>
    <row r="29" spans="1:3">
      <c r="A29" s="78" t="s">
        <v>50</v>
      </c>
      <c r="B29" s="90"/>
      <c r="C29" s="89"/>
    </row>
    <row r="30" spans="1:3" ht="26.4">
      <c r="A30" s="79" t="s">
        <v>83</v>
      </c>
      <c r="B30" s="89">
        <v>-694799</v>
      </c>
      <c r="C30" s="89">
        <v>-388510</v>
      </c>
    </row>
    <row r="31" spans="1:3">
      <c r="A31" s="79" t="s">
        <v>51</v>
      </c>
      <c r="B31" s="89">
        <v>-1140</v>
      </c>
      <c r="C31" s="89">
        <v>-21834</v>
      </c>
    </row>
    <row r="32" spans="1:3">
      <c r="A32" s="79" t="s">
        <v>84</v>
      </c>
      <c r="B32" s="89">
        <v>9400</v>
      </c>
      <c r="C32" s="89">
        <v>84303</v>
      </c>
    </row>
    <row r="33" spans="1:3">
      <c r="A33" s="79" t="s">
        <v>110</v>
      </c>
      <c r="B33" s="89">
        <v>-850000</v>
      </c>
      <c r="C33" s="89">
        <v>0</v>
      </c>
    </row>
    <row r="34" spans="1:3">
      <c r="A34" s="79" t="s">
        <v>115</v>
      </c>
      <c r="B34" s="89">
        <v>-215432391</v>
      </c>
      <c r="C34" s="89">
        <v>-269319873</v>
      </c>
    </row>
    <row r="35" spans="1:3" ht="13.8" thickBot="1">
      <c r="A35" s="79" t="s">
        <v>116</v>
      </c>
      <c r="B35" s="89">
        <v>213332185</v>
      </c>
      <c r="C35" s="89">
        <v>265031843</v>
      </c>
    </row>
    <row r="36" spans="1:3" s="83" customFormat="1" ht="27" thickBot="1">
      <c r="A36" s="96" t="s">
        <v>52</v>
      </c>
      <c r="B36" s="97">
        <f>SUM(B30:B35)</f>
        <v>-3636745</v>
      </c>
      <c r="C36" s="98">
        <f>SUM(C30:C35)</f>
        <v>-4614071</v>
      </c>
    </row>
    <row r="37" spans="1:3" s="83" customFormat="1">
      <c r="A37" s="80"/>
      <c r="B37" s="91"/>
      <c r="C37" s="91"/>
    </row>
    <row r="38" spans="1:3" s="83" customFormat="1">
      <c r="A38" s="78" t="s">
        <v>53</v>
      </c>
      <c r="B38" s="90"/>
      <c r="C38" s="89"/>
    </row>
    <row r="39" spans="1:3">
      <c r="A39" s="79" t="s">
        <v>135</v>
      </c>
      <c r="B39" s="89">
        <v>0</v>
      </c>
      <c r="C39" s="89">
        <v>0</v>
      </c>
    </row>
    <row r="40" spans="1:3">
      <c r="A40" s="79" t="s">
        <v>85</v>
      </c>
      <c r="B40" s="89">
        <v>-1934847</v>
      </c>
      <c r="C40" s="89">
        <v>-1078898</v>
      </c>
    </row>
    <row r="41" spans="1:3" ht="13.8" thickBot="1">
      <c r="A41" s="79" t="s">
        <v>54</v>
      </c>
      <c r="B41" s="89">
        <v>-2436</v>
      </c>
      <c r="C41" s="89">
        <v>-1915</v>
      </c>
    </row>
    <row r="42" spans="1:3" ht="23.25" customHeight="1" thickBot="1">
      <c r="A42" s="99" t="s">
        <v>55</v>
      </c>
      <c r="B42" s="97">
        <f>SUM(B39:B41)</f>
        <v>-1937283</v>
      </c>
      <c r="C42" s="97">
        <f>SUM(C39:C41)</f>
        <v>-1080813</v>
      </c>
    </row>
    <row r="43" spans="1:3" ht="26.4">
      <c r="A43" s="80" t="s">
        <v>56</v>
      </c>
      <c r="B43" s="91">
        <f>B42+B36+B27</f>
        <v>-149737</v>
      </c>
      <c r="C43" s="91">
        <f>C42+C36+C27</f>
        <v>-563126</v>
      </c>
    </row>
    <row r="44" spans="1:3">
      <c r="A44" s="79" t="s">
        <v>57</v>
      </c>
      <c r="B44" s="89">
        <v>467</v>
      </c>
      <c r="C44" s="89">
        <v>528</v>
      </c>
    </row>
    <row r="45" spans="1:3" ht="13.8" thickBot="1">
      <c r="A45" s="93" t="s">
        <v>58</v>
      </c>
      <c r="B45" s="94">
        <f>'Отчет о фин положении'!D28</f>
        <v>396942</v>
      </c>
      <c r="C45" s="94">
        <v>1430831</v>
      </c>
    </row>
    <row r="46" spans="1:3" ht="13.8" thickBot="1">
      <c r="A46" s="100" t="s">
        <v>87</v>
      </c>
      <c r="B46" s="101">
        <f>B45+B43+B44</f>
        <v>247672</v>
      </c>
      <c r="C46" s="101">
        <f>C45+C43+C44</f>
        <v>868233</v>
      </c>
    </row>
    <row r="47" spans="1:3">
      <c r="A47" s="78"/>
      <c r="B47" s="90">
        <f>B46-'Отчет о фин положении'!C28</f>
        <v>0</v>
      </c>
      <c r="C47" s="90"/>
    </row>
    <row r="48" spans="1:3">
      <c r="A48" s="71" t="s">
        <v>120</v>
      </c>
      <c r="B48" s="62"/>
      <c r="C48" s="64"/>
    </row>
    <row r="49" spans="1:3">
      <c r="A49" s="72" t="s">
        <v>121</v>
      </c>
      <c r="B49" s="62"/>
      <c r="C49" s="141" t="s">
        <v>123</v>
      </c>
    </row>
    <row r="50" spans="1:3">
      <c r="A50" s="72" t="s">
        <v>143</v>
      </c>
      <c r="B50" s="62"/>
      <c r="C50" s="141" t="s">
        <v>124</v>
      </c>
    </row>
    <row r="51" spans="1:3">
      <c r="A51" s="72" t="s">
        <v>122</v>
      </c>
      <c r="B51" s="62"/>
      <c r="C51" s="141" t="s">
        <v>125</v>
      </c>
    </row>
    <row r="52" spans="1:3">
      <c r="A52" s="78"/>
      <c r="B52" s="90"/>
      <c r="C52" s="90"/>
    </row>
    <row r="53" spans="1:3">
      <c r="A53" s="84"/>
      <c r="B53" s="92"/>
      <c r="C53" s="92"/>
    </row>
    <row r="54" spans="1:3">
      <c r="B54" s="85"/>
      <c r="C54" s="85"/>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view="pageBreakPreview" zoomScale="80" zoomScaleNormal="80" zoomScaleSheetLayoutView="80" workbookViewId="0">
      <selection activeCell="D28" sqref="D28"/>
    </sheetView>
  </sheetViews>
  <sheetFormatPr defaultColWidth="8.88671875" defaultRowHeight="13.2"/>
  <cols>
    <col min="1" max="1" width="48.109375" style="1" customWidth="1"/>
    <col min="2" max="7" width="18.6640625" style="1" customWidth="1"/>
    <col min="8" max="16384" width="8.88671875" style="1"/>
  </cols>
  <sheetData>
    <row r="1" spans="1:7" ht="55.2" customHeight="1">
      <c r="A1" s="53" t="s">
        <v>59</v>
      </c>
      <c r="F1" s="178" t="s">
        <v>60</v>
      </c>
      <c r="G1" s="178"/>
    </row>
    <row r="3" spans="1:7">
      <c r="A3" s="2" t="s">
        <v>114</v>
      </c>
    </row>
    <row r="4" spans="1:7">
      <c r="A4" s="58" t="s">
        <v>138</v>
      </c>
    </row>
    <row r="6" spans="1:7" ht="13.8" thickBot="1">
      <c r="A6" s="102"/>
      <c r="B6" s="181" t="s">
        <v>65</v>
      </c>
      <c r="C6" s="181"/>
      <c r="D6" s="181"/>
      <c r="E6" s="181"/>
      <c r="F6" s="178" t="s">
        <v>69</v>
      </c>
      <c r="G6" s="178" t="s">
        <v>66</v>
      </c>
    </row>
    <row r="7" spans="1:7" ht="66.599999999999994" thickBot="1">
      <c r="A7" s="87" t="s">
        <v>0</v>
      </c>
      <c r="B7" s="88" t="s">
        <v>70</v>
      </c>
      <c r="C7" s="88" t="s">
        <v>136</v>
      </c>
      <c r="D7" s="103" t="s">
        <v>71</v>
      </c>
      <c r="E7" s="104" t="s">
        <v>37</v>
      </c>
      <c r="F7" s="182"/>
      <c r="G7" s="183"/>
    </row>
    <row r="8" spans="1:7">
      <c r="A8" s="59" t="s">
        <v>72</v>
      </c>
      <c r="B8" s="59"/>
      <c r="C8" s="59"/>
      <c r="D8" s="59"/>
      <c r="E8" s="58"/>
      <c r="F8" s="59"/>
      <c r="G8" s="58"/>
    </row>
    <row r="9" spans="1:7" ht="13.8" thickBot="1">
      <c r="A9" s="105" t="s">
        <v>119</v>
      </c>
      <c r="B9" s="106">
        <v>5774370</v>
      </c>
      <c r="C9" s="106">
        <v>0</v>
      </c>
      <c r="D9" s="106">
        <v>14020189</v>
      </c>
      <c r="E9" s="106">
        <f>SUM(B9:D9)</f>
        <v>19794559</v>
      </c>
      <c r="F9" s="106">
        <v>25</v>
      </c>
      <c r="G9" s="106">
        <f>E9+F9</f>
        <v>19794584</v>
      </c>
    </row>
    <row r="10" spans="1:7">
      <c r="A10" s="59" t="s">
        <v>72</v>
      </c>
      <c r="B10" s="136"/>
      <c r="C10" s="136"/>
      <c r="D10" s="136"/>
      <c r="E10" s="136"/>
      <c r="F10" s="136">
        <v>0</v>
      </c>
      <c r="G10" s="136"/>
    </row>
    <row r="11" spans="1:7">
      <c r="A11" s="59" t="s">
        <v>113</v>
      </c>
      <c r="B11" s="136">
        <v>0</v>
      </c>
      <c r="C11" s="136">
        <v>0</v>
      </c>
      <c r="D11" s="136">
        <v>0</v>
      </c>
      <c r="E11" s="136">
        <f>SUM(B11:D11)</f>
        <v>0</v>
      </c>
      <c r="F11" s="136">
        <v>0</v>
      </c>
      <c r="G11" s="136">
        <f>E11+F11</f>
        <v>0</v>
      </c>
    </row>
    <row r="12" spans="1:7">
      <c r="A12" s="59" t="s">
        <v>73</v>
      </c>
      <c r="B12" s="107">
        <v>0</v>
      </c>
      <c r="C12" s="107">
        <v>0</v>
      </c>
      <c r="D12" s="136">
        <f>'Отчет о совокупном доходе'!D33</f>
        <v>4207958</v>
      </c>
      <c r="E12" s="136">
        <f>SUM(B12:D12)</f>
        <v>4207958</v>
      </c>
      <c r="F12" s="136">
        <f>'Отчет о совокупном доходе'!D34</f>
        <v>27</v>
      </c>
      <c r="G12" s="136">
        <f>E12+F12</f>
        <v>4207985</v>
      </c>
    </row>
    <row r="13" spans="1:7" ht="13.8" thickBot="1">
      <c r="A13" s="127" t="s">
        <v>74</v>
      </c>
      <c r="B13" s="137">
        <f>B12</f>
        <v>0</v>
      </c>
      <c r="C13" s="137">
        <v>0</v>
      </c>
      <c r="D13" s="137">
        <f t="shared" ref="D13:G13" si="0">D12</f>
        <v>4207958</v>
      </c>
      <c r="E13" s="137">
        <f t="shared" si="0"/>
        <v>4207958</v>
      </c>
      <c r="F13" s="137">
        <f t="shared" si="0"/>
        <v>27</v>
      </c>
      <c r="G13" s="137">
        <f t="shared" si="0"/>
        <v>4207985</v>
      </c>
    </row>
    <row r="14" spans="1:7">
      <c r="A14" s="126" t="s">
        <v>38</v>
      </c>
      <c r="B14" s="138"/>
      <c r="C14" s="138">
        <v>0</v>
      </c>
      <c r="D14" s="138">
        <v>-9499064</v>
      </c>
      <c r="E14" s="138">
        <f>SUM(B14:D14)</f>
        <v>-9499064</v>
      </c>
      <c r="F14" s="139">
        <v>0</v>
      </c>
      <c r="G14" s="138">
        <f>E14+F14</f>
        <v>-9499064</v>
      </c>
    </row>
    <row r="15" spans="1:7" ht="13.8" thickBot="1">
      <c r="A15" s="127" t="s">
        <v>141</v>
      </c>
      <c r="B15" s="140">
        <f>B9+B13+B14</f>
        <v>5774370</v>
      </c>
      <c r="C15" s="140">
        <v>0</v>
      </c>
      <c r="D15" s="140">
        <f>D9+D13+D14</f>
        <v>8729083</v>
      </c>
      <c r="E15" s="140">
        <f>E9+E13+E14</f>
        <v>14503453</v>
      </c>
      <c r="F15" s="140">
        <f>F9+F11+F13+F14</f>
        <v>52</v>
      </c>
      <c r="G15" s="140">
        <f>G9+G11+G13+G14</f>
        <v>14503505</v>
      </c>
    </row>
    <row r="16" spans="1:7">
      <c r="A16" s="109" t="s">
        <v>72</v>
      </c>
      <c r="B16" s="108"/>
      <c r="C16" s="176"/>
      <c r="D16" s="108"/>
      <c r="E16" s="108"/>
      <c r="F16" s="108"/>
      <c r="G16" s="115"/>
    </row>
    <row r="17" spans="1:7">
      <c r="A17" s="58"/>
      <c r="B17" s="3"/>
      <c r="C17" s="3"/>
      <c r="D17" s="3"/>
      <c r="E17" s="3"/>
      <c r="F17" s="3"/>
      <c r="G17" s="3"/>
    </row>
    <row r="18" spans="1:7" ht="13.8" thickBot="1">
      <c r="A18" s="110" t="s">
        <v>142</v>
      </c>
      <c r="B18" s="111">
        <f>'Отчет о фин положении'!D35</f>
        <v>5774370</v>
      </c>
      <c r="C18" s="111">
        <f>'Отчет о фин положении'!D36</f>
        <v>22293</v>
      </c>
      <c r="D18" s="111">
        <f>'Отчет о фин положении'!D38</f>
        <v>20981762</v>
      </c>
      <c r="E18" s="111">
        <f>B18+D18+C18</f>
        <v>26778425</v>
      </c>
      <c r="F18" s="111">
        <f>'Отчет о фин положении'!D37</f>
        <v>49</v>
      </c>
      <c r="G18" s="111">
        <f>E18+F18</f>
        <v>26778474</v>
      </c>
    </row>
    <row r="19" spans="1:7">
      <c r="A19" s="58" t="s">
        <v>72</v>
      </c>
      <c r="B19" s="107"/>
      <c r="C19" s="107"/>
      <c r="D19" s="107"/>
      <c r="E19" s="107"/>
      <c r="F19" s="107"/>
      <c r="G19" s="107"/>
    </row>
    <row r="20" spans="1:7" ht="13.8" thickBot="1">
      <c r="A20" s="58" t="s">
        <v>73</v>
      </c>
      <c r="B20" s="107">
        <v>0</v>
      </c>
      <c r="C20" s="107">
        <v>0</v>
      </c>
      <c r="D20" s="107">
        <f>'Отчет о совокупном доходе'!C33</f>
        <v>4612266</v>
      </c>
      <c r="E20" s="107">
        <f>SUM(B20:D20)</f>
        <v>4612266</v>
      </c>
      <c r="F20" s="107">
        <f>'Отчет о совокупном доходе'!C34</f>
        <v>24</v>
      </c>
      <c r="G20" s="107">
        <f>E20+F20</f>
        <v>4612290</v>
      </c>
    </row>
    <row r="21" spans="1:7">
      <c r="A21" s="109" t="s">
        <v>74</v>
      </c>
      <c r="B21" s="112">
        <f>B20</f>
        <v>0</v>
      </c>
      <c r="C21" s="177">
        <v>0</v>
      </c>
      <c r="D21" s="112">
        <f t="shared" ref="D21:G21" si="1">D20</f>
        <v>4612266</v>
      </c>
      <c r="E21" s="112">
        <f>E20</f>
        <v>4612266</v>
      </c>
      <c r="F21" s="112">
        <f t="shared" si="1"/>
        <v>24</v>
      </c>
      <c r="G21" s="112">
        <f t="shared" si="1"/>
        <v>4612290</v>
      </c>
    </row>
    <row r="22" spans="1:7" ht="13.8" thickBot="1">
      <c r="A22" s="110" t="s">
        <v>38</v>
      </c>
      <c r="B22" s="113">
        <v>0</v>
      </c>
      <c r="C22" s="113">
        <v>0</v>
      </c>
      <c r="D22" s="113">
        <v>0</v>
      </c>
      <c r="E22" s="113">
        <f>B22+D22</f>
        <v>0</v>
      </c>
      <c r="F22" s="113">
        <v>0</v>
      </c>
      <c r="G22" s="113">
        <f>F22+E22</f>
        <v>0</v>
      </c>
    </row>
    <row r="23" spans="1:7" ht="13.8" thickBot="1">
      <c r="A23" s="128" t="s">
        <v>137</v>
      </c>
      <c r="B23" s="129">
        <f t="shared" ref="B23:G23" si="2">B18+B21+B22</f>
        <v>5774370</v>
      </c>
      <c r="C23" s="129">
        <f t="shared" si="2"/>
        <v>22293</v>
      </c>
      <c r="D23" s="129">
        <f t="shared" si="2"/>
        <v>25594028</v>
      </c>
      <c r="E23" s="129">
        <f t="shared" si="2"/>
        <v>31390691</v>
      </c>
      <c r="F23" s="129">
        <f t="shared" si="2"/>
        <v>73</v>
      </c>
      <c r="G23" s="129">
        <f t="shared" si="2"/>
        <v>31390764</v>
      </c>
    </row>
    <row r="24" spans="1:7">
      <c r="A24" s="58"/>
      <c r="B24" s="142"/>
      <c r="C24" s="142"/>
      <c r="D24" s="142"/>
      <c r="E24" s="142"/>
      <c r="F24" s="142"/>
      <c r="G24" s="142"/>
    </row>
    <row r="25" spans="1:7">
      <c r="A25" s="71" t="s">
        <v>120</v>
      </c>
      <c r="B25" s="62"/>
      <c r="C25" s="62"/>
      <c r="D25" s="64"/>
      <c r="E25" s="142"/>
      <c r="F25" s="142"/>
      <c r="G25" s="142"/>
    </row>
    <row r="26" spans="1:7">
      <c r="A26" s="72" t="s">
        <v>121</v>
      </c>
      <c r="B26" s="141" t="s">
        <v>123</v>
      </c>
      <c r="C26" s="141"/>
      <c r="E26" s="142"/>
      <c r="F26" s="142"/>
      <c r="G26" s="142"/>
    </row>
    <row r="27" spans="1:7">
      <c r="A27" s="72" t="s">
        <v>143</v>
      </c>
      <c r="B27" s="141" t="s">
        <v>124</v>
      </c>
      <c r="C27" s="141"/>
      <c r="E27" s="142"/>
      <c r="F27" s="142"/>
      <c r="G27" s="142"/>
    </row>
    <row r="28" spans="1:7">
      <c r="A28" s="72" t="s">
        <v>122</v>
      </c>
      <c r="B28" s="141" t="s">
        <v>125</v>
      </c>
      <c r="C28" s="141"/>
      <c r="E28" s="142"/>
      <c r="F28" s="142"/>
      <c r="G28" s="142"/>
    </row>
    <row r="29" spans="1:7">
      <c r="G29" s="114">
        <f>G23-'Отчет о фин положении'!C41</f>
        <v>0</v>
      </c>
    </row>
  </sheetData>
  <mergeCells count="4">
    <mergeCell ref="B6:E6"/>
    <mergeCell ref="F6:F7"/>
    <mergeCell ref="G6:G7"/>
    <mergeCell ref="F1:G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2024-05-05T10:42:29Z</dcterms:modified>
</cp:coreProperties>
</file>