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баланс 3м15" sheetId="1" r:id="rId1"/>
    <sheet name="ОПИУ 3 мес.15" sheetId="2" r:id="rId2"/>
    <sheet name="ДДС 3мес.15" sheetId="3" r:id="rId3"/>
    <sheet name="ОИК 3мес.1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fn.IFERROR" hidden="1">#NAME?</definedName>
    <definedName name="_xlfn.SUMIFS" hidden="1">#NAME?</definedName>
    <definedName name="Account_Balance" localSheetId="0">#REF!</definedName>
    <definedName name="Account_Balance">#REF!</definedName>
    <definedName name="ARA_Threshold" localSheetId="0">#REF!</definedName>
    <definedName name="ARA_Threshold">#REF!</definedName>
    <definedName name="ARP_Threshold" localSheetId="0">#REF!</definedName>
    <definedName name="ARP_Threshold">#REF!</definedName>
    <definedName name="AS2DocOpenMode" hidden="1">"AS2DocumentEdit"</definedName>
    <definedName name="AS2HasNoAutoHeaderFooter" hidden="1">" "</definedName>
    <definedName name="Correct_Total_Liabilities">'[2]Corrected Misstatements'!$E$21</definedName>
    <definedName name="Corrected_Tax_Income">'[2]Corrected Misstatements'!$M$21</definedName>
    <definedName name="Corrected_Tax_Liab">'[2]Corrected Misstatements'!$J$21</definedName>
    <definedName name="Corrected_Tax_OtherEquity">'[2]Corrected Misstatements'!$L$21</definedName>
    <definedName name="Corrected_Tax_RE">'[2]Corrected Misstatements'!$K$21</definedName>
    <definedName name="Corrected_Total_Assets">'[2]Corrected Misstatements'!$D$21</definedName>
    <definedName name="Corrected_Total_IncomeStatement">'[2]Corrected Misstatements'!$H$21</definedName>
    <definedName name="Corrected_Total_OtherEquity">'[2]Corrected Misstatements'!$G$21</definedName>
    <definedName name="Corrected_Total_RE">'[2]Corrected Misstatements'!$F$21</definedName>
    <definedName name="CY_all_Assets">'[2]Summary of Misstatements'!$D$35</definedName>
    <definedName name="CY_all_Equity">'[2]Summary of Misstatements'!$G$35</definedName>
    <definedName name="CY_all_Income">'[2]Summary of Misstatements'!$H$35</definedName>
    <definedName name="CY_all_Liabs">'[2]Summary of Misstatements'!$E$35</definedName>
    <definedName name="CY_all_RetEarn_bf">'[2]Summary of Misstatements'!$F$35</definedName>
    <definedName name="CY_tx_all_Equity">'[2]Summary of Misstatements'!$L$35</definedName>
    <definedName name="CY_tx_all_Income">'[2]Summary of Misstatements'!$M$35</definedName>
    <definedName name="CY_tx_all_RetEarn_bf">'[2]Summary of Misstatements'!$K$35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Expected_balance" localSheetId="0">#REF!</definedName>
    <definedName name="Expected_balance">#REF!</definedName>
    <definedName name="fff" localSheetId="0">#REF!</definedName>
    <definedName name="fff">#REF!</definedName>
    <definedName name="hmvbmk" localSheetId="0">#REF!</definedName>
    <definedName name="hmvbmk">#REF!</definedName>
    <definedName name="khkjh" localSheetId="0">#REF!</definedName>
    <definedName name="khkjh">#REF!</definedName>
    <definedName name="List1">'[2]MetaData'!$A$87:$A$88</definedName>
    <definedName name="List3">'[2]MetaData'!$A$93:$A$95</definedName>
    <definedName name="Materiality">'[3]2340'!$B$79</definedName>
    <definedName name="mhgmh" localSheetId="0">#REF!</definedName>
    <definedName name="mhgmh">#REF!</definedName>
    <definedName name="mhvhmj" localSheetId="0">#REF!</definedName>
    <definedName name="mhvhmj">#REF!</definedName>
    <definedName name="mhvm" localSheetId="0">#REF!</definedName>
    <definedName name="mhvm">#REF!</definedName>
    <definedName name="mvg" localSheetId="0">#REF!</definedName>
    <definedName name="mvg">#REF!</definedName>
    <definedName name="mvm" localSheetId="0">#REF!</definedName>
    <definedName name="mvm">#REF!</definedName>
    <definedName name="mvmh" localSheetId="0">#REF!</definedName>
    <definedName name="mvmh">#REF!</definedName>
    <definedName name="mvmv" localSheetId="0">#REF!</definedName>
    <definedName name="mvmv">#REF!</definedName>
    <definedName name="OtherConditions" localSheetId="0">#REF!</definedName>
    <definedName name="OtherConditions">#REF!</definedName>
    <definedName name="PY_all_Income">'[2]Summary of Misstatements'!$H$56</definedName>
    <definedName name="PY_all_RetEarn">'[2]Summary of Misstatements'!$F$56</definedName>
    <definedName name="PY_tx_all_Income">'[2]Summary of Misstatements'!$M$56</definedName>
    <definedName name="PY_tx_all_RetEarn">'[2]Summary of Misstatements'!$K$56</definedName>
    <definedName name="R_Factor" localSheetId="0">#REF!</definedName>
    <definedName name="R_Factor">#REF!</definedName>
    <definedName name="Residual_difference" localSheetId="0">#REF!</definedName>
    <definedName name="Residual_difference">#REF!</definedName>
    <definedName name="Tax_Effect_Liabs">'[2]Summary of Misstatements'!$J$57</definedName>
    <definedName name="Tax_Rate">'[2]Summary of Misstatements'!$B$2</definedName>
    <definedName name="TextRefCopy1" localSheetId="0">#REF!</definedName>
    <definedName name="TextRefCopy1">#REF!</definedName>
    <definedName name="TextRefCopy10" localSheetId="0">#REF!</definedName>
    <definedName name="TextRefCopy10">#REF!</definedName>
    <definedName name="TextRefCopy12" localSheetId="0">'[1]Disclosures_P&amp;L 1 полуг2014'!#REF!</definedName>
    <definedName name="TextRefCopy12">'[1]Disclosures_P&amp;L 1 полуг2014'!#REF!</definedName>
    <definedName name="TextRefCopy13" localSheetId="0">'[1]Disclosures_P&amp;L 1 полуг2014'!#REF!</definedName>
    <definedName name="TextRefCopy13">'[1]Disclosures_P&amp;L 1 полуг2014'!#REF!</definedName>
    <definedName name="TextRefCopy144">'[4]100.00'!$C$113</definedName>
    <definedName name="TextRefCopy17" localSheetId="0">'[1]Disclosures_P&amp;L 1 полуг2014'!#REF!</definedName>
    <definedName name="TextRefCopy17">'[1]Disclosures_P&amp;L 1 полуг2014'!#REF!</definedName>
    <definedName name="TextRefCopy2" localSheetId="0">#REF!</definedName>
    <definedName name="TextRefCopy2">#REF!</definedName>
    <definedName name="TextRefCopy20">'[1]Disclosures_P&amp;L 1 полуг2014'!$D$64</definedName>
    <definedName name="TextRefCopy2012" localSheetId="0">'[5]TT'!#REF!</definedName>
    <definedName name="TextRefCopy2012">'[5]TT'!#REF!</definedName>
    <definedName name="TextRefCopy23">#REF!</definedName>
    <definedName name="TextRefCopy24">#REF!</definedName>
    <definedName name="TextRefCopy25" localSheetId="0">#REF!</definedName>
    <definedName name="TextRefCopy25">#REF!</definedName>
    <definedName name="TextRefCopy265" localSheetId="0">#REF!</definedName>
    <definedName name="TextRefCopy265">#REF!</definedName>
    <definedName name="TextRefCopy27" localSheetId="0">#REF!</definedName>
    <definedName name="TextRefCopy27">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3">#REF!</definedName>
    <definedName name="TextRefCopy30" localSheetId="0">#REF!</definedName>
    <definedName name="TextRefCopy30">#REF!</definedName>
    <definedName name="TextRefCopy306" localSheetId="0">#REF!</definedName>
    <definedName name="TextRefCopy306">#REF!</definedName>
    <definedName name="TextRefCopy31" localSheetId="0">#REF!</definedName>
    <definedName name="TextRefCopy31">#REF!</definedName>
    <definedName name="TextRefCopy33" localSheetId="0">#REF!</definedName>
    <definedName name="TextRefCopy33">#REF!</definedName>
    <definedName name="TextRefCopy34" localSheetId="0">#REF!</definedName>
    <definedName name="TextRefCopy34">#REF!</definedName>
    <definedName name="TextRefCopy35">'[7]FS'!$D$72</definedName>
    <definedName name="TextRefCopy37">'[8]TS (3)'!$BJ$101</definedName>
    <definedName name="TextRefCopy38" localSheetId="0">#REF!</definedName>
    <definedName name="TextRefCopy38">#REF!</definedName>
    <definedName name="TextRefCopy4" localSheetId="0">'[5]Disclosures'!#REF!</definedName>
    <definedName name="TextRefCopy4">'[5]Disclosures'!#REF!</definedName>
    <definedName name="TextRefCopy44">#REF!</definedName>
    <definedName name="TextRefCopy45">#REF!</definedName>
    <definedName name="TextRefCopy46" localSheetId="0">'[1]FS consolidated  6мес.2014'!#REF!</definedName>
    <definedName name="TextRefCopy46">'[1]FS consolidated  6мес.2014'!#REF!</definedName>
    <definedName name="TextRefCopy47">#REF!</definedName>
    <definedName name="TextRefCopy48">#REF!</definedName>
    <definedName name="TextRefCopy49">#REF!</definedName>
    <definedName name="TextRefCopy5">'[9]Dealing-other bonds'!$F$24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 localSheetId="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8">#REF!</definedName>
    <definedName name="TextRefCopy8" localSheetId="0">#REF!</definedName>
    <definedName name="TextRefCopy8">#REF!</definedName>
    <definedName name="TextRefCopy81">#REF!</definedName>
    <definedName name="TextRefCopy82">#REF!</definedName>
    <definedName name="TextRefCopy83">#REF!</definedName>
    <definedName name="TextRefCopy86" localSheetId="0">'[1]FS consolidated  6мес.2014'!#REF!</definedName>
    <definedName name="TextRefCopy86">'[1]FS consolidated  6мес.2014'!#REF!</definedName>
    <definedName name="TextRefCopy87">'[1]FS consolidated  6мес.2014'!#REF!</definedName>
    <definedName name="TextRefCopy9">'[10]WHT on dividends accrued'!$F$11</definedName>
    <definedName name="TextRefCopyRangeCount" hidden="1">87</definedName>
    <definedName name="wrn.Aging._.and._.Trend._.Analysis." localSheetId="2">{#N/A,#N/A,FALSE,"Aging Summary";#N/A,#N/A,FALSE,"Ratio Analysis";#N/A,#N/A,FALSE,"Test 120 Day Accts";#N/A,#N/A,FALSE,"Tickmarks"}</definedName>
    <definedName name="wrn.Aging._.and._.Trend._.Analysis." localSheetId="3">{#N/A,#N/A,FALSE,"Aging Summary";#N/A,#N/A,FALSE,"Ratio Analysis";#N/A,#N/A,FALSE,"Test 120 Day Accts";#N/A,#N/A,FALSE,"Tickmarks"}</definedName>
    <definedName name="wrn.Aging._.and._.Trend._.Analysis." localSheetId="1">{#N/A,#N/A,FALSE,"Aging Summary";#N/A,#N/A,FALSE,"Ratio Analysis";#N/A,#N/A,FALSE,"Test 120 Day Accts";#N/A,#N/A,FALSE,"Tickmarks"}</definedName>
    <definedName name="wrn.Aging._.and._.Trend._.Analysis.">{#N/A,#N/A,FALSE,"Aging Summary";#N/A,#N/A,FALSE,"Ratio Analysis";#N/A,#N/A,FALSE,"Test 120 Day Accts";#N/A,#N/A,FALSE,"Tickmarks"}</definedName>
    <definedName name="wrn.new" localSheetId="2">{#N/A,#N/A,FALSE,"Aging Summary";#N/A,#N/A,FALSE,"Ratio Analysis";#N/A,#N/A,FALSE,"Test 120 Day Accts";#N/A,#N/A,FALSE,"Tickmarks"}</definedName>
    <definedName name="wrn.new" localSheetId="3">{#N/A,#N/A,FALSE,"Aging Summary";#N/A,#N/A,FALSE,"Ratio Analysis";#N/A,#N/A,FALSE,"Test 120 Day Accts";#N/A,#N/A,FALSE,"Tickmarks"}</definedName>
    <definedName name="wrn.new" localSheetId="1">{#N/A,#N/A,FALSE,"Aging Summary";#N/A,#N/A,FALSE,"Ratio Analysis";#N/A,#N/A,FALSE,"Test 120 Day Accts";#N/A,#N/A,FALSE,"Tickmarks"}</definedName>
    <definedName name="wrn.new">{#N/A,#N/A,FALSE,"Aging Summary";#N/A,#N/A,FALSE,"Ratio Analysis";#N/A,#N/A,FALSE,"Test 120 Day Accts";#N/A,#N/A,FALSE,"Tickmarks"}</definedName>
    <definedName name="XREF_COLUMN_1" localSheetId="0" hidden="1">#REF!</definedName>
    <definedName name="XREF_COLUMN_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hidden="1">#REF!</definedName>
    <definedName name="XRefCopy1Row" localSheetId="0" hidden="1">#REF!</definedName>
    <definedName name="XRefCopy1Row" hidden="1">#REF!</definedName>
    <definedName name="XRefCopy2" localSheetId="0" hidden="1">#REF!</definedName>
    <definedName name="XRefCopy2" hidden="1">#REF!</definedName>
    <definedName name="XRefCopy2Row" localSheetId="0" hidden="1">#REF!</definedName>
    <definedName name="XRefCopy2Row" hidden="1">#REF!</definedName>
    <definedName name="XRefCopyRangeCount" hidden="1">2</definedName>
    <definedName name="а1213131313161631">#REF!</definedName>
    <definedName name="аа58" localSheetId="0">#REF!</definedName>
    <definedName name="аа58">#REF!</definedName>
    <definedName name="ааа" localSheetId="0">'[5]Disclosures'!#REF!</definedName>
    <definedName name="ааа">'[5]Disclosures'!#REF!</definedName>
    <definedName name="апвввыаываыва" localSheetId="0" hidden="1">#REF!</definedName>
    <definedName name="апвввыаываыва" hidden="1">#REF!</definedName>
    <definedName name="арнаойл" localSheetId="0">#REF!</definedName>
    <definedName name="арнаойл">#REF!</definedName>
    <definedName name="аууаафы" localSheetId="0" hidden="1">#REF!</definedName>
    <definedName name="аууаафы" hidden="1">#REF!</definedName>
    <definedName name="джльдж50" localSheetId="0">#REF!</definedName>
    <definedName name="джльдж50">#REF!</definedName>
    <definedName name="до" localSheetId="0" hidden="1">#REF!</definedName>
    <definedName name="до" hidden="1">#REF!</definedName>
    <definedName name="дотдот" localSheetId="0">'[12]TT'!#REF!</definedName>
    <definedName name="дотдот">'[12]TT'!#REF!</definedName>
    <definedName name="дтод" localSheetId="0" hidden="1">#REF!</definedName>
    <definedName name="дтод" hidden="1">#REF!</definedName>
    <definedName name="жьлж" localSheetId="0" hidden="1">#REF!</definedName>
    <definedName name="жьлж" hidden="1">#REF!</definedName>
    <definedName name="льждтл" localSheetId="0" hidden="1">#REF!</definedName>
    <definedName name="льждтл" hidden="1">#REF!</definedName>
    <definedName name="_xlnm.Print_Area" localSheetId="0">'баланс 3м15'!$A$1:$F$63</definedName>
    <definedName name="_xlnm.Print_Area" localSheetId="2">'ДДС 3мес.15'!$A$1:$E$79</definedName>
    <definedName name="_xlnm.Print_Area" localSheetId="1">'ОПИУ 3 мес.15'!$A$1:$E$42</definedName>
    <definedName name="ор" localSheetId="0" hidden="1">#REF!</definedName>
    <definedName name="ор" hidden="1">#REF!</definedName>
    <definedName name="отлир" localSheetId="0" hidden="1">#REF!</definedName>
    <definedName name="отлир" hidden="1">#REF!</definedName>
    <definedName name="п61661646464646">'[14]Disclosures_P&amp;L'!$G$64</definedName>
    <definedName name="прочие" localSheetId="0">#REF!</definedName>
    <definedName name="прочие">#REF!</definedName>
    <definedName name="рирн" localSheetId="0" hidden="1">#REF!</definedName>
    <definedName name="рирн" hidden="1">#REF!</definedName>
    <definedName name="ро" localSheetId="0" hidden="1">#REF!</definedName>
    <definedName name="ро" hidden="1">#REF!</definedName>
    <definedName name="связ" localSheetId="0">#REF!</definedName>
    <definedName name="связ">#REF!</definedName>
    <definedName name="тод" localSheetId="0">#REF!</definedName>
    <definedName name="тод">#REF!</definedName>
    <definedName name="тодот" localSheetId="0">#REF!</definedName>
    <definedName name="тодот">#REF!</definedName>
    <definedName name="тодт" localSheetId="0">'[12]Disclosures'!#REF!</definedName>
    <definedName name="тодт">'[12]Disclosures'!#REF!</definedName>
    <definedName name="тодти" localSheetId="0">#REF!</definedName>
    <definedName name="тодти">#REF!</definedName>
    <definedName name="щш" localSheetId="0" hidden="1">#REF!</definedName>
    <definedName name="щш" hidden="1">#REF!</definedName>
    <definedName name="ыва" localSheetId="0" hidden="1">#REF!</definedName>
    <definedName name="ыва" hidden="1">#REF!</definedName>
    <definedName name="ьбьбьдрдпавюбваываы" localSheetId="2">{#N/A,#N/A,FALSE,"Aging Summary";#N/A,#N/A,FALSE,"Ratio Analysis";#N/A,#N/A,FALSE,"Test 120 Day Accts";#N/A,#N/A,FALSE,"Tickmarks"}</definedName>
    <definedName name="ьбьбьдрдпавюбваываы" localSheetId="3">{#N/A,#N/A,FALSE,"Aging Summary";#N/A,#N/A,FALSE,"Ratio Analysis";#N/A,#N/A,FALSE,"Test 120 Day Accts";#N/A,#N/A,FALSE,"Tickmarks"}</definedName>
    <definedName name="ьбьбьдрдпавюбваываы" localSheetId="1">{#N/A,#N/A,FALSE,"Aging Summary";#N/A,#N/A,FALSE,"Ratio Analysis";#N/A,#N/A,FALSE,"Test 120 Day Accts";#N/A,#N/A,FALSE,"Tickmarks"}</definedName>
    <definedName name="ьбьбьдрдпавюбваываы">{#N/A,#N/A,FALSE,"Aging Summary";#N/A,#N/A,FALSE,"Ratio Analysis";#N/A,#N/A,FALSE,"Test 120 Day Accts";#N/A,#N/A,FALSE,"Tickmarks"}</definedName>
  </definedNames>
  <calcPr fullCalcOnLoad="1"/>
</workbook>
</file>

<file path=xl/comments4.xml><?xml version="1.0" encoding="utf-8"?>
<comments xmlns="http://schemas.openxmlformats.org/spreadsheetml/2006/main">
  <authors>
    <author>Elmira Kusnidenova</author>
  </authors>
  <commentList>
    <comment ref="M12" authorId="0">
      <text>
        <r>
          <rPr>
            <b/>
            <sz val="9"/>
            <rFont val="Tahoma"/>
            <family val="2"/>
          </rPr>
          <t>Elmira Kusnidenova:уменьш нрп за счет увеличения  отсроч.налога налога</t>
        </r>
        <r>
          <rPr>
            <sz val="9"/>
            <rFont val="Tahoma"/>
            <family val="2"/>
          </rPr>
          <t xml:space="preserve">
341077 т.т,в т.ч:
кпн +23735т.т
нсп -364812 т.т</t>
        </r>
      </text>
    </comment>
  </commentList>
</comments>
</file>

<file path=xl/sharedStrings.xml><?xml version="1.0" encoding="utf-8"?>
<sst xmlns="http://schemas.openxmlformats.org/spreadsheetml/2006/main" count="186" uniqueCount="131">
  <si>
    <t>АО «МАТЕН ПЕТРОЛЕУМ»</t>
  </si>
  <si>
    <t>ОТЧЕТ О  ФИНАНСОВОМ ПОЛОЖЕНИИ</t>
  </si>
  <si>
    <t>(в тысячах тенге)</t>
  </si>
  <si>
    <t>Приме-чания</t>
  </si>
  <si>
    <t>АКТИВЫ</t>
  </si>
  <si>
    <t>ДОЛГОСРОЧНЫЕ АКТИВЫ:</t>
  </si>
  <si>
    <t>Нефтегазовые активы и права на недропользование</t>
  </si>
  <si>
    <t>Основные средства</t>
  </si>
  <si>
    <t>Незавершенное строительство</t>
  </si>
  <si>
    <t>Нематериальные активы</t>
  </si>
  <si>
    <t>Прочие долгосрочные активы</t>
  </si>
  <si>
    <t>ТЕКУЩИЕ АКТИВЫ:</t>
  </si>
  <si>
    <t>Товарно-материальные запасы</t>
  </si>
  <si>
    <t>Торговая дебиторская задолженность</t>
  </si>
  <si>
    <t>Налоги к возмещению</t>
  </si>
  <si>
    <t>Прочие краткосрочные активы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</si>
  <si>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</si>
  <si>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</si>
  <si>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</si>
  <si>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КАПИТАЛ:</t>
  </si>
  <si>
    <t>Акционерный капитал</t>
  </si>
  <si>
    <t>Нераспределенный доход</t>
  </si>
  <si>
    <t>ДОЛГОСРОЧНЫЕ ОБЯЗАТЕЛЬСТВА:</t>
  </si>
  <si>
    <t>Обязательства по ликвидации и восстановлению месторождений</t>
  </si>
  <si>
    <t>Обязательство по отложенному налогу</t>
  </si>
  <si>
    <t>Прочие долгосрочные обязательства</t>
  </si>
  <si>
    <t>ТЕКУЩИЕ ОБЯЗАТЕЛЬСТВА:</t>
  </si>
  <si>
    <t>Дивиденды к уплате</t>
  </si>
  <si>
    <t>Торговая кредиторская задолженность</t>
  </si>
  <si>
    <t>Авансы полученные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</si>
  <si>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</si>
  <si>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</si>
  <si>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</si>
  <si>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</si>
  <si>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>Балансовая стоимость одной простой акции</t>
  </si>
  <si>
    <t>От имени руководства:</t>
  </si>
  <si>
    <t xml:space="preserve"> </t>
  </si>
  <si>
    <t>Кусниденова Э.С.</t>
  </si>
  <si>
    <t>Главный бухгалтер</t>
  </si>
  <si>
    <t>г. Атырау, Республика Казахстан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</si>
  <si>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</si>
  <si>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</si>
  <si>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</si>
  <si>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</si>
  <si>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</si>
  <si>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</si>
  <si>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</si>
  <si>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</si>
  <si>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Итого совокупный доход за период</t>
  </si>
  <si>
    <t>Прибыль на акцию</t>
  </si>
  <si>
    <t>Базовая прибыль на акцию</t>
  </si>
  <si>
    <t>ЗА 8 МЕСЯЦЕВ, ЗАКОНЧИВШИХСЯ 30 МАЯ 2014 г.</t>
  </si>
  <si>
    <t>Итого собственный капитал</t>
  </si>
  <si>
    <t>Чистая прибыль за год</t>
  </si>
  <si>
    <t>Итого совокупный доход за год</t>
  </si>
  <si>
    <t>Дивиденды объявленные</t>
  </si>
  <si>
    <t>На 1 января 2014 г.</t>
  </si>
  <si>
    <t>-</t>
  </si>
  <si>
    <t>ОТЧЕТ О  ДВИЖЕНИИ ДЕНЕЖНЫХ СРЕДСТВ</t>
  </si>
  <si>
    <t>ОПЕРАЦИОННАЯ ДЕЯТЕЛЬНОСТЬ</t>
  </si>
  <si>
    <t>Корректировки: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</si>
  <si>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</si>
  <si>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</si>
  <si>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Денежные средства, полученные от операционной деятельности до изменений в оборотном капитале</t>
  </si>
  <si>
    <t>Изменения в оборотном капитале:</t>
  </si>
  <si>
    <t>Изменения в торговой дебиторской задолженности, авансах уплаченных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</si>
  <si>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</si>
  <si>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</si>
  <si>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</si>
  <si>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</si>
  <si>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</si>
  <si>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авансах полученных</t>
  </si>
  <si>
    <t>Изменения в налогах к уплате</t>
  </si>
  <si>
    <t>Денежные средства, полученные от операционной деятельности</t>
  </si>
  <si>
    <t xml:space="preserve">Уплаченный подоходный налог </t>
  </si>
  <si>
    <t xml:space="preserve">Уплаченный налог на сверхприбыль </t>
  </si>
  <si>
    <t>Выплата вознаграждения</t>
  </si>
  <si>
    <t>Чистые денежные средства, полученные от операционной деятельности</t>
  </si>
  <si>
    <t>ИНВЕСТИЦИОННАЯ ДЕЯТЕЛЬНОСТЬ</t>
  </si>
  <si>
    <t>Приобретение нефтегазовых активов</t>
  </si>
  <si>
    <t xml:space="preserve">Приобретение основных средств </t>
  </si>
  <si>
    <t>Затраты на незавершенное строительство</t>
  </si>
  <si>
    <t>Приобретение нематериальных активов</t>
  </si>
  <si>
    <t>Поступления от выбытия основных средств и нефтегазовых   активов</t>
  </si>
  <si>
    <t>Депозит на ликвидацию и восстановление месторождений</t>
  </si>
  <si>
    <t>ФИНАНСОВАЯ ДЕЯТЕЛЬНОСТЬ</t>
  </si>
  <si>
    <t>Дивиденды выплаченные</t>
  </si>
  <si>
    <t>Погашение долгосрочного банковского займа</t>
  </si>
  <si>
    <t>Влияние изменения курса иностранной валюты по отношению к тенге на денежные средства и их эквиваленты</t>
  </si>
  <si>
    <t>Чистое (уменьшение)/увеличение денежных средств и их эквивалентов</t>
  </si>
  <si>
    <t xml:space="preserve">                                        </t>
  </si>
  <si>
    <t>22, 23,24</t>
  </si>
  <si>
    <t xml:space="preserve">Денежные средства, ограниченные в использовании </t>
  </si>
  <si>
    <t xml:space="preserve">Займ предоставленный </t>
  </si>
  <si>
    <t>Авансы выданные</t>
  </si>
  <si>
    <t>Банковский заём</t>
  </si>
  <si>
    <t xml:space="preserve">10 апреля 2015 г. </t>
  </si>
  <si>
    <t xml:space="preserve">Мусин Р.А.             </t>
  </si>
  <si>
    <t xml:space="preserve">Заместитель генерального директора       </t>
  </si>
  <si>
    <t xml:space="preserve">по экономике и финансам                                            </t>
  </si>
  <si>
    <t>31 марта 2015 г.</t>
  </si>
  <si>
    <t>31 декабря 2014 г.</t>
  </si>
  <si>
    <t>_______________________________</t>
  </si>
  <si>
    <t>Доход от реализации продукции</t>
  </si>
  <si>
    <t>Финансовые затраты</t>
  </si>
  <si>
    <t>(Отрицательная) / положительная курсовая разница, нетто</t>
  </si>
  <si>
    <t>Прочие расходы</t>
  </si>
  <si>
    <t>3 месяца 2015 г.</t>
  </si>
  <si>
    <t>3 месяца 2014 г.</t>
  </si>
  <si>
    <t>На 31 марта 2014г.</t>
  </si>
  <si>
    <t xml:space="preserve">генерального директора       </t>
  </si>
  <si>
    <t>На 1 января 2015 г.</t>
  </si>
  <si>
    <t>На 31 марта 2015г.</t>
  </si>
  <si>
    <t xml:space="preserve">                            </t>
  </si>
  <si>
    <t>Отрицательная /  (положительная) курсовая разница нетто</t>
  </si>
  <si>
    <t>Займы сотрудникам за минусом погашений</t>
  </si>
  <si>
    <t>Предоставленный займ</t>
  </si>
  <si>
    <t>Возврат от предоставленного займа</t>
  </si>
  <si>
    <t>Депозит под банковские гарантии</t>
  </si>
  <si>
    <t>Чистые денежные средства использованные в инвестиционной деятельности</t>
  </si>
  <si>
    <t>Получение банковского займа</t>
  </si>
  <si>
    <t>Чистые денежные средства полученные от / (использованные) в финансовой деятельности</t>
  </si>
  <si>
    <t>ДЕНЕЖНЫЕ СРЕДСТВА И ИХ ЭКВИВАЛЕНТЫ НАЧАЛО ПЕРИОДА</t>
  </si>
  <si>
    <t>ДЕНЕЖНЫЕ СРЕДСТВА И ИХ ЭКВИВАЛЕНТЫ НА КОНЕЦ ПЕРИОДА</t>
  </si>
  <si>
    <t>г. Атырау Республика Казахстан</t>
  </si>
  <si>
    <t xml:space="preserve">Заместитель </t>
  </si>
  <si>
    <t>ПО СОСТОЯНИЮ НА 31 МАРТА 2015 г.</t>
  </si>
  <si>
    <r>
      <t xml:space="preserve">ЗА ТРИ МЕСЯЦА, ЗАКОНЧИВШИХСЯ 31 МАРТА 2015 </t>
    </r>
    <r>
      <rPr>
        <b/>
        <sz val="10"/>
        <rFont val="Times New Roman"/>
        <family val="1"/>
      </rPr>
      <t xml:space="preserve">Г. </t>
    </r>
  </si>
  <si>
    <t xml:space="preserve">ЗА ТРИ МЕСЯЦА, ЗАКОНЧИВШИХСЯ 31 МАРТА 2015 Г. </t>
  </si>
  <si>
    <t>ОТЧЕТ О СОВОКУПНОМ ДОХОДЕ</t>
  </si>
  <si>
    <t>ОТЧЕТ ОБ ИЗМЕНЕНИЯХ В КАПИТАЛЕ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</si>
</sst>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 * #,##0.00_ ;_ * \-#,##0.00_ ;_ * &quot;-&quot;??_ ;_ @_ "/>
    <numFmt numFmtId="173" formatCode="_ * #,##0_ ;_ * \-#,##0_ ;_ * &quot;-&quot;??_ ;_ @_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4" fillId="0" borderId="0" xfId="52" applyFont="1">
      <alignment/>
      <protection/>
    </xf>
    <xf numFmtId="172" fontId="4" fillId="0" borderId="0" xfId="61" applyFont="1" applyBorder="1" applyAlignment="1">
      <alignment/>
    </xf>
    <xf numFmtId="172" fontId="4" fillId="0" borderId="0" xfId="61" applyFont="1" applyAlignment="1">
      <alignment/>
    </xf>
    <xf numFmtId="0" fontId="4" fillId="0" borderId="0" xfId="52" applyFont="1" applyBorder="1">
      <alignment/>
      <protection/>
    </xf>
    <xf numFmtId="173" fontId="4" fillId="0" borderId="0" xfId="61" applyNumberFormat="1" applyFont="1" applyBorder="1" applyAlignment="1">
      <alignment/>
    </xf>
    <xf numFmtId="0" fontId="4" fillId="0" borderId="0" xfId="52" applyFont="1" applyBorder="1" applyAlignment="1">
      <alignment vertical="center" wrapText="1"/>
      <protection/>
    </xf>
    <xf numFmtId="0" fontId="5" fillId="0" borderId="10" xfId="52" applyFont="1" applyBorder="1" applyAlignment="1">
      <alignment vertical="center"/>
      <protection/>
    </xf>
    <xf numFmtId="0" fontId="4" fillId="0" borderId="10" xfId="52" applyFont="1" applyBorder="1">
      <alignment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3" fontId="4" fillId="0" borderId="0" xfId="52" applyNumberFormat="1" applyFont="1">
      <alignment/>
      <protection/>
    </xf>
    <xf numFmtId="3" fontId="4" fillId="0" borderId="0" xfId="52" applyNumberFormat="1" applyFont="1" applyBorder="1">
      <alignment/>
      <protection/>
    </xf>
    <xf numFmtId="0" fontId="4" fillId="0" borderId="0" xfId="52" applyFont="1" applyAlignment="1">
      <alignment vertical="center"/>
      <protection/>
    </xf>
    <xf numFmtId="173" fontId="4" fillId="0" borderId="0" xfId="61" applyNumberFormat="1" applyFont="1" applyAlignment="1">
      <alignment/>
    </xf>
    <xf numFmtId="0" fontId="46" fillId="0" borderId="0" xfId="52" applyFont="1" applyAlignment="1">
      <alignment horizontal="center" vertical="center" wrapText="1"/>
      <protection/>
    </xf>
    <xf numFmtId="173" fontId="4" fillId="0" borderId="0" xfId="61" applyNumberFormat="1" applyFont="1" applyBorder="1" applyAlignment="1">
      <alignment horizontal="right" vertical="center" wrapText="1"/>
    </xf>
    <xf numFmtId="173" fontId="3" fillId="0" borderId="0" xfId="61" applyNumberFormat="1" applyFont="1" applyBorder="1" applyAlignment="1">
      <alignment/>
    </xf>
    <xf numFmtId="172" fontId="3" fillId="0" borderId="0" xfId="61" applyFont="1" applyAlignment="1">
      <alignment/>
    </xf>
    <xf numFmtId="0" fontId="3" fillId="0" borderId="0" xfId="52" applyFont="1">
      <alignment/>
      <protection/>
    </xf>
    <xf numFmtId="173" fontId="4" fillId="0" borderId="11" xfId="61" applyNumberFormat="1" applyFont="1" applyBorder="1" applyAlignment="1">
      <alignment/>
    </xf>
    <xf numFmtId="173" fontId="4" fillId="0" borderId="10" xfId="61" applyNumberFormat="1" applyFont="1" applyBorder="1" applyAlignment="1">
      <alignment/>
    </xf>
    <xf numFmtId="3" fontId="4" fillId="0" borderId="0" xfId="61" applyNumberFormat="1" applyFont="1" applyBorder="1" applyAlignment="1">
      <alignment horizontal="right" vertical="center" wrapText="1"/>
    </xf>
    <xf numFmtId="0" fontId="4" fillId="0" borderId="0" xfId="52" applyFont="1" applyAlignment="1">
      <alignment/>
      <protection/>
    </xf>
    <xf numFmtId="3" fontId="3" fillId="0" borderId="0" xfId="52" applyNumberFormat="1" applyFont="1" applyBorder="1">
      <alignment/>
      <protection/>
    </xf>
    <xf numFmtId="172" fontId="3" fillId="0" borderId="0" xfId="61" applyFont="1" applyBorder="1" applyAlignment="1">
      <alignment/>
    </xf>
    <xf numFmtId="0" fontId="3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left"/>
      <protection/>
    </xf>
    <xf numFmtId="173" fontId="4" fillId="0" borderId="0" xfId="61" applyNumberFormat="1" applyFont="1" applyBorder="1" applyAlignment="1">
      <alignment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0" xfId="52">
      <alignment/>
      <protection/>
    </xf>
    <xf numFmtId="173" fontId="4" fillId="0" borderId="0" xfId="61" applyNumberFormat="1" applyFont="1" applyBorder="1" applyAlignment="1">
      <alignment horizontal="center" vertical="center" wrapText="1"/>
    </xf>
    <xf numFmtId="173" fontId="4" fillId="0" borderId="0" xfId="52" applyNumberFormat="1" applyFont="1" applyBorder="1">
      <alignment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4" fillId="0" borderId="0" xfId="52" applyFont="1" applyBorder="1" applyAlignment="1">
      <alignment horizontal="right" vertical="center" wrapText="1"/>
      <protection/>
    </xf>
    <xf numFmtId="172" fontId="4" fillId="0" borderId="0" xfId="61" applyFont="1" applyAlignment="1">
      <alignment vertical="center"/>
    </xf>
    <xf numFmtId="0" fontId="7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173" fontId="3" fillId="0" borderId="0" xfId="61" applyNumberFormat="1" applyFont="1" applyAlignment="1">
      <alignment/>
    </xf>
    <xf numFmtId="0" fontId="3" fillId="0" borderId="0" xfId="52" applyFont="1" applyAlignment="1">
      <alignment wrapText="1"/>
      <protection/>
    </xf>
    <xf numFmtId="173" fontId="3" fillId="0" borderId="0" xfId="61" applyNumberFormat="1" applyFont="1" applyAlignment="1">
      <alignment wrapText="1"/>
    </xf>
    <xf numFmtId="0" fontId="4" fillId="0" borderId="0" xfId="52" applyFont="1" applyAlignment="1">
      <alignment wrapText="1"/>
      <protection/>
    </xf>
    <xf numFmtId="173" fontId="4" fillId="0" borderId="0" xfId="61" applyNumberFormat="1" applyFont="1" applyAlignment="1">
      <alignment wrapText="1"/>
    </xf>
    <xf numFmtId="0" fontId="3" fillId="0" borderId="0" xfId="52" applyFont="1" applyAlignment="1">
      <alignment vertical="center" wrapText="1"/>
      <protection/>
    </xf>
    <xf numFmtId="173" fontId="4" fillId="0" borderId="0" xfId="61" applyNumberFormat="1" applyFont="1" applyBorder="1" applyAlignment="1">
      <alignment wrapText="1"/>
    </xf>
    <xf numFmtId="0" fontId="4" fillId="0" borderId="0" xfId="52" applyFont="1" applyAlignment="1">
      <alignment horizontal="center"/>
      <protection/>
    </xf>
    <xf numFmtId="173" fontId="4" fillId="0" borderId="0" xfId="61" applyNumberFormat="1" applyFont="1" applyAlignment="1">
      <alignment/>
    </xf>
    <xf numFmtId="173" fontId="4" fillId="0" borderId="0" xfId="61" applyNumberFormat="1" applyFont="1" applyAlignment="1">
      <alignment horizontal="right"/>
    </xf>
    <xf numFmtId="173" fontId="4" fillId="33" borderId="0" xfId="61" applyNumberFormat="1" applyFont="1" applyFill="1" applyBorder="1" applyAlignment="1">
      <alignment/>
    </xf>
    <xf numFmtId="0" fontId="4" fillId="33" borderId="0" xfId="52" applyFont="1" applyFill="1" applyBorder="1">
      <alignment/>
      <protection/>
    </xf>
    <xf numFmtId="0" fontId="4" fillId="33" borderId="0" xfId="52" applyFont="1" applyFill="1" applyBorder="1" applyAlignment="1">
      <alignment vertical="center" wrapText="1"/>
      <protection/>
    </xf>
    <xf numFmtId="173" fontId="3" fillId="0" borderId="0" xfId="61" applyNumberFormat="1" applyFont="1" applyAlignment="1">
      <alignment horizontal="center"/>
    </xf>
    <xf numFmtId="3" fontId="3" fillId="0" borderId="0" xfId="61" applyNumberFormat="1" applyFont="1" applyAlignment="1">
      <alignment vertical="center" wrapText="1"/>
    </xf>
    <xf numFmtId="0" fontId="4" fillId="0" borderId="0" xfId="52" applyFont="1" applyAlignment="1">
      <alignment horizontal="left" wrapText="1" indent="1"/>
      <protection/>
    </xf>
    <xf numFmtId="0" fontId="46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173" fontId="3" fillId="0" borderId="0" xfId="61" applyNumberFormat="1" applyFont="1" applyAlignment="1">
      <alignment/>
    </xf>
    <xf numFmtId="173" fontId="3" fillId="0" borderId="0" xfId="61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3" fontId="3" fillId="0" borderId="0" xfId="61" applyNumberFormat="1" applyFont="1" applyBorder="1" applyAlignment="1">
      <alignment/>
    </xf>
    <xf numFmtId="173" fontId="4" fillId="0" borderId="0" xfId="61" applyNumberFormat="1" applyFont="1" applyFill="1" applyAlignment="1">
      <alignment horizontal="center"/>
    </xf>
    <xf numFmtId="173" fontId="4" fillId="0" borderId="10" xfId="61" applyNumberFormat="1" applyFont="1" applyBorder="1" applyAlignment="1">
      <alignment horizontal="center"/>
    </xf>
    <xf numFmtId="173" fontId="4" fillId="0" borderId="0" xfId="61" applyNumberFormat="1" applyFont="1" applyAlignment="1">
      <alignment horizontal="center"/>
    </xf>
    <xf numFmtId="173" fontId="4" fillId="0" borderId="0" xfId="61" applyNumberFormat="1" applyFont="1" applyFill="1" applyBorder="1" applyAlignment="1">
      <alignment horizontal="center"/>
    </xf>
    <xf numFmtId="173" fontId="4" fillId="0" borderId="10" xfId="61" applyNumberFormat="1" applyFont="1" applyFill="1" applyBorder="1" applyAlignment="1">
      <alignment horizontal="center"/>
    </xf>
    <xf numFmtId="173" fontId="4" fillId="0" borderId="11" xfId="61" applyNumberFormat="1" applyFont="1" applyBorder="1" applyAlignment="1">
      <alignment horizontal="center"/>
    </xf>
    <xf numFmtId="173" fontId="4" fillId="0" borderId="0" xfId="61" applyNumberFormat="1" applyFont="1" applyBorder="1" applyAlignment="1">
      <alignment horizontal="center"/>
    </xf>
    <xf numFmtId="173" fontId="4" fillId="0" borderId="12" xfId="61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52" applyFont="1" applyBorder="1" applyAlignment="1">
      <alignment vertical="center" wrapText="1"/>
      <protection/>
    </xf>
    <xf numFmtId="0" fontId="3" fillId="0" borderId="0" xfId="0" applyFont="1" applyFill="1" applyAlignment="1">
      <alignment/>
    </xf>
    <xf numFmtId="173" fontId="3" fillId="0" borderId="0" xfId="61" applyNumberFormat="1" applyFont="1" applyFill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" fillId="0" borderId="10" xfId="52" applyFont="1" applyBorder="1" applyAlignment="1">
      <alignment horizontal="center"/>
      <protection/>
    </xf>
    <xf numFmtId="173" fontId="6" fillId="0" borderId="0" xfId="61" applyNumberFormat="1" applyFont="1" applyBorder="1" applyAlignment="1">
      <alignment horizontal="center"/>
    </xf>
    <xf numFmtId="0" fontId="4" fillId="0" borderId="0" xfId="52" applyFont="1" applyBorder="1" applyAlignment="1">
      <alignment horizontal="center"/>
      <protection/>
    </xf>
    <xf numFmtId="173" fontId="3" fillId="0" borderId="0" xfId="6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173" fontId="3" fillId="0" borderId="11" xfId="61" applyNumberFormat="1" applyFont="1" applyBorder="1" applyAlignment="1">
      <alignment/>
    </xf>
    <xf numFmtId="173" fontId="3" fillId="0" borderId="0" xfId="61" applyNumberFormat="1" applyFont="1" applyFill="1" applyAlignment="1">
      <alignment/>
    </xf>
    <xf numFmtId="173" fontId="3" fillId="0" borderId="0" xfId="61" applyNumberFormat="1" applyFont="1" applyFill="1" applyBorder="1" applyAlignment="1">
      <alignment/>
    </xf>
    <xf numFmtId="173" fontId="4" fillId="0" borderId="0" xfId="61" applyNumberFormat="1" applyFont="1" applyFill="1" applyAlignment="1">
      <alignment/>
    </xf>
    <xf numFmtId="173" fontId="47" fillId="0" borderId="0" xfId="61" applyNumberFormat="1" applyFont="1" applyAlignment="1">
      <alignment/>
    </xf>
    <xf numFmtId="173" fontId="47" fillId="0" borderId="0" xfId="61" applyNumberFormat="1" applyFont="1" applyAlignment="1">
      <alignment wrapText="1"/>
    </xf>
    <xf numFmtId="0" fontId="4" fillId="0" borderId="0" xfId="0" applyFont="1" applyFill="1" applyAlignment="1">
      <alignment wrapText="1"/>
    </xf>
    <xf numFmtId="173" fontId="4" fillId="0" borderId="0" xfId="61" applyNumberFormat="1" applyFont="1" applyFill="1" applyBorder="1" applyAlignment="1">
      <alignment/>
    </xf>
    <xf numFmtId="173" fontId="4" fillId="0" borderId="0" xfId="61" applyNumberFormat="1" applyFont="1" applyBorder="1" applyAlignment="1">
      <alignment horizontal="right"/>
    </xf>
    <xf numFmtId="173" fontId="4" fillId="0" borderId="0" xfId="61" applyNumberFormat="1" applyFont="1" applyBorder="1" applyAlignment="1" quotePrefix="1">
      <alignment/>
    </xf>
    <xf numFmtId="0" fontId="7" fillId="0" borderId="0" xfId="0" applyFont="1" applyAlignment="1">
      <alignment horizontal="center" vertical="center" wrapText="1"/>
    </xf>
    <xf numFmtId="0" fontId="2" fillId="0" borderId="0" xfId="52" applyAlignment="1">
      <alignment wrapText="1"/>
      <protection/>
    </xf>
    <xf numFmtId="179" fontId="4" fillId="33" borderId="0" xfId="59" applyNumberFormat="1" applyFont="1" applyFill="1" applyBorder="1" applyAlignment="1">
      <alignment/>
    </xf>
    <xf numFmtId="179" fontId="4" fillId="0" borderId="0" xfId="59" applyNumberFormat="1" applyFont="1" applyAlignment="1">
      <alignment/>
    </xf>
    <xf numFmtId="179" fontId="4" fillId="0" borderId="0" xfId="59" applyNumberFormat="1" applyFont="1" applyBorder="1" applyAlignment="1">
      <alignment/>
    </xf>
    <xf numFmtId="173" fontId="3" fillId="0" borderId="10" xfId="61" applyNumberFormat="1" applyFont="1" applyBorder="1" applyAlignment="1">
      <alignment/>
    </xf>
    <xf numFmtId="173" fontId="3" fillId="33" borderId="0" xfId="61" applyNumberFormat="1" applyFont="1" applyFill="1" applyBorder="1" applyAlignment="1">
      <alignment/>
    </xf>
    <xf numFmtId="179" fontId="3" fillId="33" borderId="0" xfId="59" applyNumberFormat="1" applyFont="1" applyFill="1" applyBorder="1" applyAlignment="1">
      <alignment/>
    </xf>
    <xf numFmtId="179" fontId="3" fillId="0" borderId="0" xfId="59" applyNumberFormat="1" applyFont="1" applyAlignment="1">
      <alignment/>
    </xf>
    <xf numFmtId="0" fontId="3" fillId="33" borderId="0" xfId="52" applyFont="1" applyFill="1" applyBorder="1">
      <alignment/>
      <protection/>
    </xf>
    <xf numFmtId="0" fontId="3" fillId="33" borderId="0" xfId="52" applyFont="1" applyFill="1" applyBorder="1" applyAlignment="1">
      <alignment wrapText="1"/>
      <protection/>
    </xf>
    <xf numFmtId="173" fontId="4" fillId="0" borderId="0" xfId="61" applyNumberFormat="1" applyFont="1" applyFill="1" applyAlignment="1">
      <alignment horizontal="right"/>
    </xf>
    <xf numFmtId="173" fontId="4" fillId="0" borderId="0" xfId="61" applyNumberFormat="1" applyFont="1" applyFill="1" applyBorder="1" applyAlignment="1">
      <alignment horizontal="right"/>
    </xf>
    <xf numFmtId="173" fontId="4" fillId="0" borderId="11" xfId="61" applyNumberFormat="1" applyFont="1" applyBorder="1" applyAlignment="1">
      <alignment horizontal="right"/>
    </xf>
    <xf numFmtId="173" fontId="4" fillId="0" borderId="13" xfId="61" applyNumberFormat="1" applyFont="1" applyBorder="1" applyAlignment="1">
      <alignment horizontal="right"/>
    </xf>
    <xf numFmtId="179" fontId="4" fillId="0" borderId="0" xfId="52" applyNumberFormat="1" applyFont="1">
      <alignment/>
      <protection/>
    </xf>
    <xf numFmtId="173" fontId="48" fillId="0" borderId="0" xfId="61" applyNumberFormat="1" applyFont="1" applyAlignment="1">
      <alignment horizontal="center"/>
    </xf>
    <xf numFmtId="173" fontId="49" fillId="0" borderId="10" xfId="61" applyNumberFormat="1" applyFont="1" applyBorder="1" applyAlignment="1">
      <alignment horizontal="center"/>
    </xf>
    <xf numFmtId="173" fontId="49" fillId="0" borderId="0" xfId="61" applyNumberFormat="1" applyFont="1" applyAlignment="1">
      <alignment horizontal="center"/>
    </xf>
    <xf numFmtId="173" fontId="49" fillId="0" borderId="0" xfId="61" applyNumberFormat="1" applyFont="1" applyBorder="1" applyAlignment="1">
      <alignment horizontal="center"/>
    </xf>
    <xf numFmtId="0" fontId="48" fillId="0" borderId="0" xfId="0" applyFont="1" applyAlignment="1">
      <alignment vertical="center"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Border="1" applyAlignment="1">
      <alignment horizontal="center"/>
      <protection/>
    </xf>
    <xf numFmtId="0" fontId="4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kusnidenova\AppData\Local\Microsoft\Windows\Temporary%20Internet%20Files\Content.Outlook\TAVJO4K6\&#1058;&#1088;&#1072;&#1085;&#1089;&#1092;&#1086;&#1088;&#1084;&#1072;&#1094;&#1080;&#1103;%202270%20Transformation%20table_Maten%20Petroleum%201%20&#1087;&#1086;&#1083;&#1091;&#1075;&#1086;&#1076;&#1080;&#1077;%202014(&#1050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6443.1%20EPT%20calculation%202003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ibikov\Desktop\Maten%202012\Elmira\&#1052;&#1072;&#1090;&#1077;&#1085;%20&#1055;&#1077;&#1090;&#1088;&#1086;&#1083;&#1077;&#1091;&#1084;\&#1044;&#1077;&#1083;&#1083;&#1086;&#1080;&#1090;\&#1057;&#1074;&#1103;&#1079;&#1072;&#1085;&#1085;&#1099;&#1077;%20&#1089;&#1090;&#1086;&#1088;&#1086;&#1085;&#1099;%202012&#1075;%20&#1052;&#105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.ibraeva\&#1052;&#1086;&#1080;%20&#1076;&#1086;&#1082;&#1091;&#1084;&#1077;&#1085;&#1090;&#1099;\&#1044;&#1077;&#1083;&#1086;&#1081;&#1090;%202011&#1075;\Transformation%20table_Arnaoil%20LLP_2011_18.05.20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mira\&#1052;&#1072;&#1090;&#1077;&#1085;%20&#1055;&#1077;&#1090;&#1088;&#1086;&#1083;&#1077;&#1091;&#1084;\&#1044;&#1077;&#1083;&#1083;&#1086;&#1080;&#1090;\&#1052;&#1055;%202012%20&#1075;&#1086;&#1076;\&#1057;&#1074;&#1103;&#1079;&#1072;&#1085;&#1085;&#1099;&#1077;%20&#1089;&#1090;&#1086;&#1088;&#1086;&#1085;&#1099;%209%20&#1084;&#1077;&#1089;%202012&#1075;%20&#1052;&#105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mira\&#1052;&#1072;&#1090;&#1077;&#1085;%20&#1055;&#1077;&#1090;&#1088;&#1086;&#1083;&#1077;&#1091;&#1084;\&#1044;&#1077;&#1083;&#1083;&#1086;&#1080;&#1090;\2013%20&#1075;&#1086;&#1076;\2013%20&#1086;&#1090;%20&#1076;&#1077;&#1083;&#1083;&#1086;&#1080;&#1090;\&#1050;&#1086;&#1087;&#1080;&#1103;%202271%20Transformation%20Table%209M%202013_4%20May_2014%20(3)&#1041;.&#1042;.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mira\&#1052;&#1072;&#1090;&#1077;&#1085;%20&#1055;&#1077;&#1090;&#1088;&#1086;&#1083;&#1077;&#1091;&#1084;\&#1041;&#1091;&#1093;&#1075;&#1072;&#1083;&#1090;&#1077;&#1088;&#1080;&#1103;%20&#1052;&#1055;\&#1043;&#1091;&#1083;&#1100;&#1085;&#1072;&#1088;&#1072;\&#1060;&#1080;&#1085;.&#1086;&#1090;&#1095;&#1077;&#1090;%202015%20&#1075;\&#1060;&#1054;%201%20&#1082;&#1074;.2015\FS%20%202015_Q%201_MP%2010.04.15%20&#1091;&#1082;&#1086;&#1088;&#1086;&#1095;&#1077;&#1085;&#1085;&#1099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340%20Evaluation%20of%20Misstatement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43%20Transformation%20table%20-%20OMG%20Consolidated%202007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442.3%20CIT%20calculation%202002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ibikov\Desktop\Maten%202012\Documents%20and%20Settings\z.ibraeva\&#1052;&#1086;&#1080;%20&#1076;&#1086;&#1082;&#1091;&#1084;&#1077;&#1085;&#1090;&#1099;\&#1044;&#1077;&#1083;&#1086;&#1081;&#1090;%202011&#1075;\Transformation%20table_Arnaoil%20LLP_2011_18.05.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.kusnidenova\Local%20Settings\Temporary%20Internet%20Files\Content.Outlook\I179Q1KN\Worksheet%20in%206490%20Deferred%20taxes_Maten%20Petroleum_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0.1%20Transformation%20Table%20-Matin%202005-IAS%20Final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ibikov\Desktop\Maten%202012\Documents%20and%20Settings\Samal\Local%20Settings\Temporary%20Internet%20Files\Content.IE5\SDSTI345\FS%202005%20final%20-%20audited\2260%201%20Transformation%20Table%20-Matin%202005-IAS%20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350%20Securities%20test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6м14"/>
      <sheetName val="ОПИУ 6 мес.14"/>
      <sheetName val="ОИК 6мес.14"/>
      <sheetName val="ДДС 6мес.14"/>
      <sheetName val="баланс 2013 с подписями"/>
      <sheetName val="ОПИУ 2013"/>
      <sheetName val="ОИСК 2013"/>
      <sheetName val="движ.ден.ср-в2013"/>
      <sheetName val="Cash flow 6 мес.2014"/>
      <sheetName val="FS consolidated  6мес.2014"/>
      <sheetName val="тт9мес.2013"/>
      <sheetName val="Forex"/>
      <sheetName val="Disclosures_P&amp;L 1 полуг2014"/>
      <sheetName val="Disclosures_BS 1 полуг 2014"/>
      <sheetName val="ФА на 30.06.14Таб.5"/>
      <sheetName val="IFRS 7 Disclosure"/>
      <sheetName val="кредит 5мес.2014"/>
      <sheetName val="долгоср.кратк.получ.и выд.займы"/>
      <sheetName val="ТВ МР ,оборотка1 полуг.2014г"/>
      <sheetName val="налоги 1 полуг.2014"/>
      <sheetName val="осв 1полуг.2014 с валютой"/>
      <sheetName val="соц,истор,4430 "/>
      <sheetName val="расш.проч. долгос.деб.1 пол2014"/>
      <sheetName val="расш.проч дебиторы.1пол.2014"/>
      <sheetName val="торг.дт сч.1210 тыс.т 30.06.14"/>
      <sheetName val="кт 3310тыс.тенге 30.06.14"/>
      <sheetName val="авансы получ.1полу.2014"/>
      <sheetName val="расш.прочие кредиторы 1полу2014"/>
      <sheetName val="выручка 1полуг.2014"/>
      <sheetName val="7210за1полуг2014"/>
      <sheetName val="8011за1полуг2014"/>
      <sheetName val="7111за1 полуг2014"/>
      <sheetName val="other inc-exp1 полуг.2014"/>
      <sheetName val="Fin eh-income (7310,7340)6 м.14"/>
      <sheetName val="расш. себест 2013"/>
      <sheetName val="расш.расх. по реал.2013"/>
      <sheetName val="обще-адм.расходысч 7210 за2013г"/>
      <sheetName val="свод по аппа.упр  1кв.12,13"/>
      <sheetName val="RP transactions 1кв.2014"/>
      <sheetName val="RP transactions 2013"/>
      <sheetName val="7310 9 мес.13"/>
      <sheetName val="добыча2013"/>
      <sheetName val="сч.2730,2741   6мес.2014"/>
      <sheetName val="сч.2931 за 2013"/>
      <sheetName val="сч.2934 за 2013"/>
      <sheetName val="нга+ос 2013"/>
      <sheetName val="Торг.Кт2013(2)"/>
      <sheetName val="Торг.Дт2013"/>
      <sheetName val="авансы выплач 2013"/>
      <sheetName val="фонд скв.по мест.на 31.12.13"/>
      <sheetName val="расш.Дт,Кт 2013тыс.тг."/>
      <sheetName val="6мес.дт,кттыс.тг."/>
      <sheetName val="НГА6 мес.14"/>
      <sheetName val="ОС6 мес.14"/>
      <sheetName val="сч.2931"/>
      <sheetName val="сч.2934 6 мес.14"/>
      <sheetName val="НГА+ОС 6мес.14"/>
      <sheetName val="добыча"/>
      <sheetName val="добыча и реализация"/>
      <sheetName val="Tickmarks"/>
      <sheetName val="Sheet1"/>
    </sheetNames>
    <sheetDataSet>
      <sheetData sheetId="12">
        <row r="64">
          <cell r="D64">
            <v>857749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TT calc"/>
      <sheetName val="PBC"/>
      <sheetName val="WHT on dividends accrued"/>
      <sheetName val="DTT calculations"/>
      <sheetName val="Tickmarks"/>
      <sheetName val="Dealing-other bonds"/>
    </sheetNames>
    <sheetDataSet>
      <sheetData sheetId="2">
        <row r="11">
          <cell r="F11">
            <v>162379806.56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н Петрол.12- 1 полугодие"/>
      <sheetName val="Арнаойл 1 полугодие 2011 г"/>
      <sheetName val="СП Матин 1 полугодие 2011 г"/>
      <sheetName val="расш.дт,кт МП 1 полуг.12"/>
      <sheetName val="доходы МП1полуг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CFS"/>
      <sheetName val="Disclosures"/>
      <sheetName val="Forex for CF"/>
      <sheetName val="TT"/>
      <sheetName val="RP disclosures"/>
      <sheetName val="AJE&amp;RJE"/>
      <sheetName val="Finistruments"/>
      <sheetName val="TB lin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н Петрол.12- 9 мес"/>
      <sheetName val="расш.дт,кт МП 9мес.12"/>
      <sheetName val="доходы МП 9 мес.201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TT"/>
      <sheetName val="BS"/>
      <sheetName val="IS"/>
      <sheetName val="SE"/>
      <sheetName val="SCF"/>
      <sheetName val="SCF W 2013"/>
      <sheetName val="Forex"/>
      <sheetName val="Disclosures_P&amp;L"/>
      <sheetName val="Disclosures_BS"/>
      <sheetName val="ФА на 30.09.13 Таб.5"/>
      <sheetName val="IFRS 7 Disclosure"/>
      <sheetName val="RP transactions 9 мес 13"/>
      <sheetName val="ТВ МР ,оборотка 9 мес.13г"/>
      <sheetName val="налоги 9мес 2013"/>
      <sheetName val="осв 9 мес 2013 с валютой"/>
      <sheetName val="соц,истор,4430 "/>
      <sheetName val="расш.прочие долгоср.деб9 мес.13"/>
      <sheetName val="авансы выплач9 мес.2013"/>
      <sheetName val="расш.проч дебиторы9 мес.13"/>
      <sheetName val="торговая Дт 30.09.13"/>
      <sheetName val="торг.Кт30.09.13"/>
      <sheetName val="расш.прочие кредиторы 9 мес.13"/>
      <sheetName val="авансы получ.9 мес.13"/>
      <sheetName val=" НМА 30.09.13"/>
      <sheetName val="Лист1"/>
      <sheetName val="выручка 9 мес.13"/>
      <sheetName val="расш.себест. за9м2013"/>
      <sheetName val="расх.по реал.сч.7111 за9мес2013"/>
      <sheetName val="расш.расх пер.7210 за9мес.2013"/>
      <sheetName val="Fin eh-income 9v13(7310,7340)"/>
      <sheetName val="other inc-exp 9 мес.13"/>
      <sheetName val="свод по аппа.упр 9 мес 12,13"/>
      <sheetName val="RP transactios 12- 9 мес"/>
      <sheetName val="ос+нга 9мес 2013 год"/>
      <sheetName val="2934неуст обор 30.09.13"/>
      <sheetName val="2931 незавершен.стр-во30.09.13"/>
      <sheetName val="расш.дт,кт 30.09.13итоготыс.тг."/>
      <sheetName val="RP transactions 1 полугодие 12г"/>
      <sheetName val="RP transactions 1кв.12"/>
      <sheetName val="other inc-exp 2012"/>
      <sheetName val="Fin. exp-income 12 m 12"/>
      <sheetName val="RP transactions2012"/>
      <sheetName val="FS JV Matin LLP"/>
      <sheetName val="FS Arnaoil LLP"/>
      <sheetName val="НГА+ОС 19.03.12"/>
      <sheetName val="ОСВ 2012г без подр."/>
      <sheetName val="расш.расходы периода2012"/>
      <sheetName val="7310 9 мес.13"/>
      <sheetName val="Fin eh-income 1полугодие 13"/>
      <sheetName val="TB MP  1полугодие 2013"/>
      <sheetName val="добыча9мес13"/>
      <sheetName val="Tickmarks"/>
      <sheetName val="Лист5"/>
    </sheetNames>
    <sheetDataSet>
      <sheetData sheetId="8">
        <row r="64">
          <cell r="G64">
            <v>45973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001_BS"/>
      <sheetName val="A4.002_IS"/>
      <sheetName val="A4.003_ES"/>
      <sheetName val="A4.004_CFS косвенный"/>
      <sheetName val="ддс 1кв2015 прямой"/>
      <sheetName val="сравнение по ДДС"/>
      <sheetName val="A4.100_TS"/>
      <sheetName val="A4.300_OAR"/>
      <sheetName val="A4.400_Cash flow 2014"/>
      <sheetName val="&gt;&gt;Suplementary&gt;&gt;"/>
      <sheetName val="Forex"/>
      <sheetName val="Disclosures_P&amp;L 1кв.2015"/>
      <sheetName val="Disclosures_P&amp;L1кв2014"/>
      <sheetName val="Disclosures_BS 1кв. 2015"/>
      <sheetName val="ФА на 31.12.14Таб.5"/>
      <sheetName val="IFRS 7 Disclosure"/>
      <sheetName val="долгоср.кратк.получ.и выд.займы"/>
      <sheetName val="ТВ МР ,оборотка 1кв..2015г"/>
      <sheetName val="тмз 1кв2015"/>
      <sheetName val="налоги к возмещению 31.12.14"/>
      <sheetName val="налоги 12 мес.2014"/>
      <sheetName val="осв 12 мес.2014 с валютой"/>
      <sheetName val="соц,истор,4430 "/>
      <sheetName val="расш.проч. долгос.деб31.12.2014"/>
      <sheetName val="расш.проч дебиторы.1кв.2015"/>
      <sheetName val="торг.дт сч.1210 тыс.т 31.03.15"/>
      <sheetName val="авансы уплаченные 31.03.15"/>
      <sheetName val="кт 3310тыс.тенге 31.0315"/>
      <sheetName val="авансы получ.31.12.2014"/>
      <sheetName val="расш.прочие кредиторы 31.122014"/>
      <sheetName val="выручка 1кв.2015"/>
      <sheetName val="7210за 1кв.15"/>
      <sheetName val="8011за 1кв.2015"/>
      <sheetName val="7111за 1 кв.2015"/>
      <sheetName val="other inc-exp31.03.2015"/>
      <sheetName val="Fin eh-income(7310,734031.03.15"/>
      <sheetName val="фин.доход "/>
      <sheetName val="доходуб от курс.разницы"/>
      <sheetName val="добыча и реализация"/>
      <sheetName val="ОС и НГА на 1 кв"/>
      <sheetName val="2930"/>
      <sheetName val="ср.курс за отч.период"/>
      <sheetName val="расш.проч.дт.30.09.14тыс.т"/>
      <sheetName val="расш.прочая кт 30.09.14 тыс.тен"/>
      <sheetName val="расш.проч.кт.30.09.14тенге"/>
      <sheetName val="прочая дт.30.09.14 тенге"/>
      <sheetName val="дт,кт 30 .09.14"/>
      <sheetName val="сч.2730,2740"/>
      <sheetName val="своднереализ курсовая  1кв.2015"/>
      <sheetName val="IS2013+ транс по отср"/>
      <sheetName val="SCF2013"/>
      <sheetName val="Tickmarks"/>
      <sheetName val="свод (2)"/>
      <sheetName val="свод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quired to Complete Form"/>
      <sheetName val="Carryover Effects"/>
      <sheetName val="Summary of Misstatements"/>
      <sheetName val="Qualitative Considerations"/>
      <sheetName val="Nature and Cause"/>
      <sheetName val="Corrected Misstatements"/>
      <sheetName val="Conclusions"/>
      <sheetName val="Tickmarks"/>
      <sheetName val="MetaData"/>
      <sheetName val="Disclosures_P&amp;L"/>
      <sheetName val="FS consolidated   2013"/>
    </sheetNames>
    <sheetDataSet>
      <sheetData sheetId="2">
        <row r="2">
          <cell r="B2">
            <v>0.51</v>
          </cell>
        </row>
        <row r="35">
          <cell r="D35">
            <v>0</v>
          </cell>
          <cell r="E35">
            <v>-169720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</row>
        <row r="56">
          <cell r="F56">
            <v>53648</v>
          </cell>
          <cell r="H56">
            <v>-10666</v>
          </cell>
          <cell r="K56">
            <v>0</v>
          </cell>
          <cell r="M56">
            <v>0</v>
          </cell>
        </row>
        <row r="57">
          <cell r="J57">
            <v>0</v>
          </cell>
        </row>
      </sheetData>
      <sheetData sheetId="5"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8">
        <row r="87">
          <cell r="A87" t="str">
            <v>YES</v>
          </cell>
        </row>
        <row r="88">
          <cell r="A88" t="str">
            <v>NO</v>
          </cell>
        </row>
        <row r="93">
          <cell r="A93" t="str">
            <v>YES</v>
          </cell>
        </row>
        <row r="94">
          <cell r="A94" t="str">
            <v>NO</v>
          </cell>
        </row>
        <row r="95">
          <cell r="A95" t="str">
            <v>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 RepLetter"/>
      <sheetName val="2340"/>
      <sheetName val="EJE&amp;AJE Consolidation"/>
      <sheetName val="DT Consolidated"/>
      <sheetName val="CBS"/>
      <sheetName val="CFS"/>
      <sheetName val="Disclosures"/>
      <sheetName val="Dis - support"/>
      <sheetName val="Sheet1"/>
      <sheetName val="OMG"/>
      <sheetName val="AJE for OMG Stand Alone"/>
      <sheetName val="FS ARNA"/>
      <sheetName val="FS MATIN"/>
      <sheetName val="Googwill"/>
      <sheetName val="AJE"/>
      <sheetName val="DT"/>
      <sheetName val="IA depletion"/>
      <sheetName val="Tickmarks"/>
      <sheetName val="Corrected Misstatements"/>
      <sheetName val="Summary of Misstatements"/>
      <sheetName val="MetaData"/>
    </sheetNames>
    <sheetDataSet>
      <sheetData sheetId="1">
        <row r="79">
          <cell r="B79">
            <v>600000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00.00"/>
      <sheetName val="DTT reconciliations"/>
      <sheetName val="32"/>
      <sheetName val="Effective tax rate"/>
      <sheetName val="FA movement"/>
      <sheetName val="901"/>
      <sheetName val="904"/>
      <sheetName val="821"/>
      <sheetName val="822"/>
      <sheetName val="Forex"/>
      <sheetName val="Tickmarks"/>
      <sheetName val="2340"/>
    </sheetNames>
    <sheetDataSet>
      <sheetData sheetId="1">
        <row r="113">
          <cell r="C113">
            <v>522577.754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CFS"/>
      <sheetName val="Disclosures"/>
      <sheetName val="Forex for CF"/>
      <sheetName val="TT"/>
      <sheetName val="RP disclosures"/>
      <sheetName val="AJE&amp;RJE"/>
      <sheetName val="Finistruments"/>
      <sheetName val="TB lin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 отср.н."/>
      <sheetName val="Calculation of deferred tax"/>
      <sheetName val="EPT rates"/>
      <sheetName val="Extraction 2012"/>
      <sheetName val="Tickmark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ast changes"/>
      <sheetName val="TS (3)"/>
      <sheetName val="FS"/>
      <sheetName val="cash flow"/>
      <sheetName val="disc-s"/>
      <sheetName val="Sheet2"/>
      <sheetName val="CF"/>
      <sheetName val="CF restatement PY"/>
      <sheetName val="FA1"/>
      <sheetName val="RJE made by the client 2005"/>
      <sheetName val="RJE for 2005"/>
      <sheetName val="AJE made by the client 2005"/>
      <sheetName val="AJE for 2005"/>
      <sheetName val="FA"/>
      <sheetName val="COGS workings"/>
      <sheetName val="801 Last"/>
      <sheetName val="Sheet1"/>
      <sheetName val="opex"/>
      <sheetName val="TT"/>
      <sheetName val="Disclosures"/>
    </sheetNames>
    <sheetDataSet>
      <sheetData sheetId="2">
        <row r="72">
          <cell r="D72">
            <v>4610142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st changes"/>
      <sheetName val="TS (3)"/>
      <sheetName val="FS"/>
      <sheetName val="disc-s"/>
      <sheetName val="Sheet2"/>
      <sheetName val="CF"/>
      <sheetName val="CF restatement PY"/>
      <sheetName val="FA1"/>
      <sheetName val="RJE made by the client 2005"/>
      <sheetName val="RJE for 2005"/>
      <sheetName val="AJE made by the client 2005"/>
      <sheetName val="cash flow"/>
      <sheetName val="AJE for 2005"/>
      <sheetName val="FA"/>
      <sheetName val="COGS workings"/>
      <sheetName val="801 Last"/>
      <sheetName val="Sheet1"/>
      <sheetName val="opex"/>
    </sheetNames>
    <sheetDataSet>
      <sheetData sheetId="1">
        <row r="101">
          <cell r="BJ101">
            <v>4819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iscl"/>
      <sheetName val="Memo"/>
      <sheetName val="Dealing-bonds"/>
      <sheetName val="Dealing-other bonds"/>
      <sheetName val="Dealing-shares"/>
      <sheetName val="Invest-shares"/>
      <sheetName val="Invest-bonds"/>
      <sheetName val="Coupon accr"/>
      <sheetName val="Coupon purch"/>
      <sheetName val="Tickmarks"/>
      <sheetName val="Disclosure"/>
      <sheetName val="Balances"/>
      <sheetName val="Cost testing"/>
      <sheetName val="Coupon"/>
      <sheetName val="TS (3)"/>
    </sheetNames>
    <sheetDataSet>
      <sheetData sheetId="3">
        <row r="24">
          <cell r="F24">
            <v>21781.335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6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6.421875" style="68" customWidth="1"/>
    <col min="2" max="2" width="7.7109375" style="69" customWidth="1"/>
    <col min="3" max="3" width="15.8515625" style="81" customWidth="1"/>
    <col min="4" max="4" width="2.28125" style="3" customWidth="1"/>
    <col min="5" max="5" width="15.8515625" style="81" customWidth="1"/>
    <col min="6" max="6" width="2.8515625" style="4" customWidth="1"/>
    <col min="7" max="7" width="12.28125" style="5" customWidth="1"/>
    <col min="8" max="8" width="11.8515625" style="6" bestFit="1" customWidth="1"/>
    <col min="9" max="9" width="14.57421875" style="6" bestFit="1" customWidth="1"/>
    <col min="10" max="10" width="10.28125" style="5" bestFit="1" customWidth="1"/>
    <col min="11" max="11" width="9.140625" style="5" customWidth="1"/>
    <col min="12" max="12" width="11.8515625" style="5" bestFit="1" customWidth="1"/>
    <col min="13" max="15" width="9.140625" style="2" customWidth="1"/>
    <col min="16" max="16384" width="9.140625" style="2" customWidth="1"/>
  </cols>
  <sheetData>
    <row r="1" ht="12.75">
      <c r="A1" s="62" t="s">
        <v>0</v>
      </c>
    </row>
    <row r="2" ht="12.75">
      <c r="A2" s="62"/>
    </row>
    <row r="3" spans="1:10" ht="12.75">
      <c r="A3" s="62" t="s">
        <v>1</v>
      </c>
      <c r="G3" s="2"/>
      <c r="H3" s="2"/>
      <c r="I3" s="7"/>
      <c r="J3" s="2"/>
    </row>
    <row r="4" spans="1:15" ht="12.75">
      <c r="A4" s="62" t="s">
        <v>126</v>
      </c>
      <c r="G4" s="2"/>
      <c r="H4" s="7"/>
      <c r="I4" s="7"/>
      <c r="J4" s="2"/>
      <c r="M4" s="5"/>
      <c r="N4" s="5"/>
      <c r="O4" s="5"/>
    </row>
    <row r="5" spans="1:15" ht="12.75">
      <c r="A5" s="63"/>
      <c r="G5" s="2"/>
      <c r="H5" s="7"/>
      <c r="I5" s="7"/>
      <c r="J5" s="7"/>
      <c r="M5" s="5"/>
      <c r="N5" s="5"/>
      <c r="O5" s="5"/>
    </row>
    <row r="6" spans="1:15" ht="12.75">
      <c r="A6" s="63"/>
      <c r="G6" s="2"/>
      <c r="H6" s="7"/>
      <c r="I6" s="7"/>
      <c r="J6" s="7"/>
      <c r="M6" s="5"/>
      <c r="N6" s="5"/>
      <c r="O6" s="5"/>
    </row>
    <row r="7" spans="1:15" ht="12.75">
      <c r="A7" s="64" t="s">
        <v>2</v>
      </c>
      <c r="B7" s="70"/>
      <c r="C7" s="82"/>
      <c r="E7" s="82"/>
      <c r="M7" s="5"/>
      <c r="N7" s="5"/>
      <c r="O7" s="5"/>
    </row>
    <row r="8" spans="1:15" ht="12.75" customHeight="1">
      <c r="A8" s="65"/>
      <c r="B8" s="71" t="s">
        <v>3</v>
      </c>
      <c r="C8" s="55" t="s">
        <v>100</v>
      </c>
      <c r="D8" s="141"/>
      <c r="E8" s="55" t="s">
        <v>101</v>
      </c>
      <c r="M8" s="5"/>
      <c r="N8" s="5"/>
      <c r="O8" s="5"/>
    </row>
    <row r="9" spans="1:15" ht="12.75">
      <c r="A9" s="65"/>
      <c r="B9" s="72"/>
      <c r="C9" s="83"/>
      <c r="D9" s="141"/>
      <c r="E9" s="83"/>
      <c r="M9" s="5"/>
      <c r="N9" s="5"/>
      <c r="O9" s="5"/>
    </row>
    <row r="10" spans="1:15" ht="12.75">
      <c r="A10" s="62" t="s">
        <v>4</v>
      </c>
      <c r="B10" s="73"/>
      <c r="C10" s="83"/>
      <c r="D10" s="14"/>
      <c r="E10" s="83"/>
      <c r="M10" s="5"/>
      <c r="N10" s="5"/>
      <c r="O10" s="5"/>
    </row>
    <row r="11" spans="1:15" ht="12.75">
      <c r="A11" s="63" t="s">
        <v>5</v>
      </c>
      <c r="B11" s="73"/>
      <c r="D11" s="6"/>
      <c r="O11" s="5"/>
    </row>
    <row r="12" spans="1:12" ht="12.75">
      <c r="A12" s="66" t="s">
        <v>6</v>
      </c>
      <c r="B12" s="73">
        <v>1</v>
      </c>
      <c r="C12" s="81">
        <v>39841728</v>
      </c>
      <c r="D12" s="18"/>
      <c r="E12" s="83">
        <v>38792315</v>
      </c>
      <c r="G12" s="2"/>
      <c r="H12" s="7"/>
      <c r="I12" s="2"/>
      <c r="J12" s="7"/>
      <c r="K12" s="2"/>
      <c r="L12" s="2"/>
    </row>
    <row r="13" spans="1:12" ht="12.75">
      <c r="A13" s="63" t="s">
        <v>7</v>
      </c>
      <c r="B13" s="73">
        <v>2</v>
      </c>
      <c r="C13" s="81">
        <v>920781</v>
      </c>
      <c r="D13" s="6"/>
      <c r="E13" s="83">
        <v>939764</v>
      </c>
      <c r="G13" s="2"/>
      <c r="H13" s="7"/>
      <c r="I13" s="2"/>
      <c r="J13" s="7"/>
      <c r="K13" s="2"/>
      <c r="L13" s="2"/>
    </row>
    <row r="14" spans="1:12" ht="12.75">
      <c r="A14" s="63" t="s">
        <v>8</v>
      </c>
      <c r="B14" s="73">
        <v>3</v>
      </c>
      <c r="C14" s="81">
        <v>1345974</v>
      </c>
      <c r="D14" s="6"/>
      <c r="E14" s="83">
        <v>2213786</v>
      </c>
      <c r="G14" s="2"/>
      <c r="H14" s="7"/>
      <c r="I14" s="2"/>
      <c r="J14" s="7"/>
      <c r="K14" s="2"/>
      <c r="L14" s="2"/>
    </row>
    <row r="15" spans="1:12" ht="12.75">
      <c r="A15" s="63" t="s">
        <v>9</v>
      </c>
      <c r="B15" s="73"/>
      <c r="C15" s="81">
        <v>28196</v>
      </c>
      <c r="D15" s="6"/>
      <c r="E15" s="83">
        <v>30542</v>
      </c>
      <c r="G15" s="2"/>
      <c r="H15" s="7"/>
      <c r="I15" s="2"/>
      <c r="J15" s="7"/>
      <c r="K15" s="2"/>
      <c r="L15" s="2"/>
    </row>
    <row r="16" spans="1:12" ht="12.75">
      <c r="A16" s="63" t="s">
        <v>10</v>
      </c>
      <c r="B16" s="73">
        <v>4</v>
      </c>
      <c r="C16" s="81">
        <v>32038</v>
      </c>
      <c r="D16" s="6"/>
      <c r="E16" s="83">
        <v>33981</v>
      </c>
      <c r="G16" s="2"/>
      <c r="H16" s="7"/>
      <c r="I16" s="2"/>
      <c r="J16" s="7"/>
      <c r="K16" s="2"/>
      <c r="L16" s="2"/>
    </row>
    <row r="17" spans="1:12" ht="12.75">
      <c r="A17" s="66" t="s">
        <v>92</v>
      </c>
      <c r="B17" s="73">
        <v>11</v>
      </c>
      <c r="C17" s="84">
        <v>510788</v>
      </c>
      <c r="D17" s="6"/>
      <c r="E17" s="83">
        <v>413136</v>
      </c>
      <c r="G17" s="2"/>
      <c r="H17" s="7"/>
      <c r="I17" s="2"/>
      <c r="J17" s="7"/>
      <c r="K17" s="2"/>
      <c r="L17" s="2"/>
    </row>
    <row r="18" spans="1:12" s="21" customFormat="1" ht="12.75">
      <c r="A18" s="63" t="s">
        <v>93</v>
      </c>
      <c r="B18" s="73">
        <v>10</v>
      </c>
      <c r="C18" s="85">
        <v>8885470</v>
      </c>
      <c r="D18" s="19"/>
      <c r="E18" s="82" t="s">
        <v>57</v>
      </c>
      <c r="F18" s="20"/>
      <c r="G18" s="2"/>
      <c r="H18" s="7"/>
      <c r="I18" s="2"/>
      <c r="J18" s="7"/>
      <c r="K18" s="2"/>
      <c r="L18" s="2"/>
    </row>
    <row r="19" spans="1:12" ht="12.75">
      <c r="A19" s="63"/>
      <c r="B19" s="73"/>
      <c r="C19" s="83">
        <f>SUM(C12:C18)</f>
        <v>51564975</v>
      </c>
      <c r="D19" s="18"/>
      <c r="E19" s="83">
        <f>SUM(E12:E17)</f>
        <v>42423524</v>
      </c>
      <c r="G19" s="2"/>
      <c r="H19" s="7"/>
      <c r="I19" s="2"/>
      <c r="J19" s="7"/>
      <c r="K19" s="2"/>
      <c r="L19" s="2"/>
    </row>
    <row r="20" spans="1:12" ht="12.75">
      <c r="A20" s="63" t="s">
        <v>11</v>
      </c>
      <c r="B20" s="73"/>
      <c r="D20" s="18"/>
      <c r="G20" s="2"/>
      <c r="H20" s="7"/>
      <c r="I20" s="2"/>
      <c r="J20" s="7"/>
      <c r="K20" s="2"/>
      <c r="L20" s="2"/>
    </row>
    <row r="21" spans="1:12" ht="12.75">
      <c r="A21" s="63" t="s">
        <v>12</v>
      </c>
      <c r="B21" s="73">
        <v>6</v>
      </c>
      <c r="C21" s="83">
        <v>1280516</v>
      </c>
      <c r="D21" s="6"/>
      <c r="E21" s="83">
        <v>1393753</v>
      </c>
      <c r="G21" s="2"/>
      <c r="H21" s="7"/>
      <c r="I21" s="2"/>
      <c r="J21" s="7"/>
      <c r="K21" s="2"/>
      <c r="L21" s="2"/>
    </row>
    <row r="22" spans="1:12" ht="12.75">
      <c r="A22" s="63" t="s">
        <v>13</v>
      </c>
      <c r="B22" s="73">
        <v>7</v>
      </c>
      <c r="C22" s="83">
        <v>2874087</v>
      </c>
      <c r="D22" s="6"/>
      <c r="E22" s="83">
        <v>2315235</v>
      </c>
      <c r="G22" s="2"/>
      <c r="H22" s="7"/>
      <c r="I22" s="2"/>
      <c r="J22" s="7"/>
      <c r="K22" s="2"/>
      <c r="L22" s="2"/>
    </row>
    <row r="23" spans="1:12" ht="12.75">
      <c r="A23" s="63" t="s">
        <v>93</v>
      </c>
      <c r="B23" s="73">
        <v>5</v>
      </c>
      <c r="C23" s="83">
        <v>51633</v>
      </c>
      <c r="D23" s="6"/>
      <c r="E23" s="83">
        <v>12070910</v>
      </c>
      <c r="G23" s="2"/>
      <c r="H23" s="7"/>
      <c r="I23" s="2"/>
      <c r="J23" s="7"/>
      <c r="K23" s="2"/>
      <c r="L23" s="2"/>
    </row>
    <row r="24" spans="1:12" ht="12.75">
      <c r="A24" s="63" t="s">
        <v>14</v>
      </c>
      <c r="B24" s="73">
        <v>8</v>
      </c>
      <c r="C24" s="83">
        <v>1850939</v>
      </c>
      <c r="D24" s="6"/>
      <c r="E24" s="83">
        <v>1056125</v>
      </c>
      <c r="G24" s="2"/>
      <c r="H24" s="7"/>
      <c r="I24" s="2"/>
      <c r="J24" s="7"/>
      <c r="K24" s="2"/>
      <c r="L24" s="2"/>
    </row>
    <row r="25" spans="1:12" ht="12.75">
      <c r="A25" s="63" t="s">
        <v>94</v>
      </c>
      <c r="B25" s="73">
        <v>9</v>
      </c>
      <c r="C25" s="83">
        <v>1717651</v>
      </c>
      <c r="D25" s="6"/>
      <c r="E25" s="83">
        <v>2071357</v>
      </c>
      <c r="G25" s="2"/>
      <c r="H25" s="7"/>
      <c r="I25" s="2"/>
      <c r="J25" s="7"/>
      <c r="K25" s="2"/>
      <c r="L25" s="2"/>
    </row>
    <row r="26" spans="1:12" ht="12.75">
      <c r="A26" s="63" t="s">
        <v>15</v>
      </c>
      <c r="B26" s="73">
        <v>10</v>
      </c>
      <c r="C26" s="83">
        <v>733333</v>
      </c>
      <c r="D26" s="6"/>
      <c r="E26" s="83">
        <v>1466410</v>
      </c>
      <c r="G26" s="2"/>
      <c r="H26" s="7"/>
      <c r="I26" s="2"/>
      <c r="J26" s="7"/>
      <c r="K26" s="2"/>
      <c r="L26" s="2"/>
    </row>
    <row r="27" spans="1:12" s="21" customFormat="1" ht="12.75">
      <c r="A27" s="63" t="s">
        <v>16</v>
      </c>
      <c r="B27" s="73">
        <v>11</v>
      </c>
      <c r="C27" s="82">
        <v>700539</v>
      </c>
      <c r="D27" s="19"/>
      <c r="E27" s="82">
        <v>487576</v>
      </c>
      <c r="F27" s="20"/>
      <c r="G27" s="2"/>
      <c r="H27" s="7"/>
      <c r="I27" s="2"/>
      <c r="J27" s="7"/>
      <c r="K27" s="2"/>
      <c r="L27" s="2"/>
    </row>
    <row r="28" spans="1:22" s="21" customFormat="1" ht="12.75">
      <c r="A28" s="63"/>
      <c r="B28" s="73"/>
      <c r="C28" s="83">
        <f>SUM(C21:C27)</f>
        <v>9208698</v>
      </c>
      <c r="D28" s="6"/>
      <c r="E28" s="83">
        <f>SUM(E21:E27)</f>
        <v>20861366</v>
      </c>
      <c r="F28" s="20"/>
      <c r="G28" s="2"/>
      <c r="H28" s="7"/>
      <c r="I28" s="2"/>
      <c r="J28" s="7"/>
      <c r="K28" s="2"/>
      <c r="L28" s="2"/>
      <c r="S28" s="140"/>
      <c r="T28" s="140"/>
      <c r="U28" s="140"/>
      <c r="V28" s="140"/>
    </row>
    <row r="29" spans="1:22" ht="13.5" thickBot="1">
      <c r="A29" s="63" t="s">
        <v>17</v>
      </c>
      <c r="B29" s="73"/>
      <c r="C29" s="86">
        <f>C19+C28</f>
        <v>60773673</v>
      </c>
      <c r="D29" s="6"/>
      <c r="E29" s="86">
        <f>E19+E28</f>
        <v>63284890</v>
      </c>
      <c r="G29" s="2"/>
      <c r="H29" s="7"/>
      <c r="I29" s="2"/>
      <c r="J29" s="7"/>
      <c r="K29" s="2"/>
      <c r="L29" s="2"/>
      <c r="S29" s="139"/>
      <c r="T29" s="139"/>
      <c r="U29" s="139"/>
      <c r="V29" s="139"/>
    </row>
    <row r="30" spans="1:22" ht="13.5" thickTop="1">
      <c r="A30" s="63"/>
      <c r="B30" s="73"/>
      <c r="C30" s="83"/>
      <c r="D30" s="6"/>
      <c r="G30" s="2"/>
      <c r="H30" s="7"/>
      <c r="I30" s="2"/>
      <c r="J30" s="7"/>
      <c r="K30" s="2"/>
      <c r="L30" s="2"/>
      <c r="S30" s="139"/>
      <c r="T30" s="139"/>
      <c r="U30" s="139"/>
      <c r="V30" s="139"/>
    </row>
    <row r="31" spans="1:22" ht="12.75">
      <c r="A31" s="62" t="s">
        <v>18</v>
      </c>
      <c r="B31" s="73"/>
      <c r="C31" s="83"/>
      <c r="D31" s="6"/>
      <c r="G31" s="2"/>
      <c r="H31" s="7"/>
      <c r="I31" s="2"/>
      <c r="J31" s="7"/>
      <c r="K31" s="2"/>
      <c r="L31" s="2"/>
      <c r="U31" s="139"/>
      <c r="V31" s="139"/>
    </row>
    <row r="32" spans="1:22" ht="12.75">
      <c r="A32" s="63" t="s">
        <v>19</v>
      </c>
      <c r="B32" s="73"/>
      <c r="C32" s="83"/>
      <c r="D32" s="18"/>
      <c r="G32" s="2"/>
      <c r="H32" s="7"/>
      <c r="I32" s="2"/>
      <c r="J32" s="7"/>
      <c r="K32" s="2"/>
      <c r="L32" s="2"/>
      <c r="U32" s="139"/>
      <c r="V32" s="139"/>
    </row>
    <row r="33" spans="1:22" ht="12.75">
      <c r="A33" s="63" t="s">
        <v>20</v>
      </c>
      <c r="B33" s="73">
        <v>12</v>
      </c>
      <c r="C33" s="81">
        <v>80000</v>
      </c>
      <c r="D33" s="18"/>
      <c r="E33" s="83">
        <v>80000</v>
      </c>
      <c r="G33" s="2"/>
      <c r="H33" s="7"/>
      <c r="I33" s="2"/>
      <c r="J33" s="7"/>
      <c r="K33" s="2"/>
      <c r="L33" s="2"/>
      <c r="U33" s="139"/>
      <c r="V33" s="139"/>
    </row>
    <row r="34" spans="1:22" ht="12.75">
      <c r="A34" s="63" t="s">
        <v>21</v>
      </c>
      <c r="B34" s="73"/>
      <c r="C34" s="83">
        <v>16558934</v>
      </c>
      <c r="D34" s="6"/>
      <c r="E34" s="83">
        <v>15755349</v>
      </c>
      <c r="G34" s="2"/>
      <c r="H34" s="7"/>
      <c r="I34" s="2"/>
      <c r="J34" s="7"/>
      <c r="K34" s="2"/>
      <c r="L34" s="2"/>
      <c r="U34" s="139"/>
      <c r="V34" s="139"/>
    </row>
    <row r="35" spans="1:22" ht="12.75">
      <c r="A35" s="63"/>
      <c r="B35" s="73"/>
      <c r="C35" s="83">
        <f>SUM(C33:C34)</f>
        <v>16638934</v>
      </c>
      <c r="D35" s="6"/>
      <c r="E35" s="83">
        <f>SUM(E33:E34)</f>
        <v>15835349</v>
      </c>
      <c r="G35" s="2"/>
      <c r="H35" s="7"/>
      <c r="I35" s="2"/>
      <c r="J35" s="7"/>
      <c r="K35" s="2"/>
      <c r="L35" s="2"/>
      <c r="U35" s="139"/>
      <c r="V35" s="139"/>
    </row>
    <row r="36" spans="1:22" ht="12.75">
      <c r="A36" s="63" t="s">
        <v>22</v>
      </c>
      <c r="B36" s="73"/>
      <c r="C36" s="83"/>
      <c r="D36" s="6"/>
      <c r="G36" s="2"/>
      <c r="H36" s="7"/>
      <c r="I36" s="2"/>
      <c r="J36" s="7"/>
      <c r="K36" s="2"/>
      <c r="L36" s="2"/>
      <c r="U36" s="139"/>
      <c r="V36" s="139"/>
    </row>
    <row r="37" spans="1:22" ht="12.75">
      <c r="A37" s="63" t="s">
        <v>95</v>
      </c>
      <c r="B37" s="73">
        <v>14</v>
      </c>
      <c r="C37" s="83">
        <v>23438313</v>
      </c>
      <c r="D37" s="6"/>
      <c r="E37" s="81">
        <v>25301063</v>
      </c>
      <c r="G37" s="2"/>
      <c r="H37" s="7"/>
      <c r="I37" s="2"/>
      <c r="J37" s="7"/>
      <c r="K37" s="2"/>
      <c r="L37" s="2"/>
      <c r="U37" s="139"/>
      <c r="V37" s="139"/>
    </row>
    <row r="38" spans="1:22" ht="25.5">
      <c r="A38" s="66" t="s">
        <v>23</v>
      </c>
      <c r="B38" s="73">
        <v>15</v>
      </c>
      <c r="C38" s="83">
        <v>1112090</v>
      </c>
      <c r="D38" s="6"/>
      <c r="E38" s="81">
        <v>1105641</v>
      </c>
      <c r="G38" s="2"/>
      <c r="H38" s="7"/>
      <c r="I38" s="2"/>
      <c r="J38" s="7"/>
      <c r="K38" s="2"/>
      <c r="L38" s="2"/>
      <c r="U38" s="139"/>
      <c r="V38" s="139"/>
    </row>
    <row r="39" spans="1:22" ht="12.75">
      <c r="A39" s="63" t="s">
        <v>24</v>
      </c>
      <c r="B39" s="73">
        <v>13</v>
      </c>
      <c r="C39" s="83">
        <v>5562179</v>
      </c>
      <c r="D39" s="6"/>
      <c r="E39" s="81">
        <v>5525302</v>
      </c>
      <c r="G39" s="2"/>
      <c r="H39" s="7"/>
      <c r="I39" s="2"/>
      <c r="J39" s="7"/>
      <c r="K39" s="2"/>
      <c r="L39" s="2"/>
      <c r="U39" s="139"/>
      <c r="V39" s="139"/>
    </row>
    <row r="40" spans="1:22" ht="12.75">
      <c r="A40" s="63" t="s">
        <v>25</v>
      </c>
      <c r="B40" s="73">
        <v>16</v>
      </c>
      <c r="C40" s="83">
        <v>522149</v>
      </c>
      <c r="D40" s="6"/>
      <c r="E40" s="84">
        <v>543495</v>
      </c>
      <c r="G40" s="2"/>
      <c r="H40" s="7"/>
      <c r="I40" s="2"/>
      <c r="J40" s="7"/>
      <c r="K40" s="2"/>
      <c r="L40" s="2"/>
      <c r="U40" s="139"/>
      <c r="V40" s="139"/>
    </row>
    <row r="41" spans="1:22" ht="12.75">
      <c r="A41" s="63"/>
      <c r="B41" s="73"/>
      <c r="C41" s="83">
        <f>SUM(C37:C40)</f>
        <v>30634731</v>
      </c>
      <c r="D41" s="18"/>
      <c r="E41" s="83">
        <f>SUM(E37:E40)</f>
        <v>32475501</v>
      </c>
      <c r="G41" s="2"/>
      <c r="H41" s="7"/>
      <c r="I41" s="2"/>
      <c r="J41" s="7"/>
      <c r="K41" s="2"/>
      <c r="L41" s="2"/>
      <c r="U41" s="139"/>
      <c r="V41" s="139"/>
    </row>
    <row r="42" spans="1:22" ht="12.75">
      <c r="A42" s="63" t="s">
        <v>26</v>
      </c>
      <c r="B42" s="73"/>
      <c r="C42" s="83"/>
      <c r="D42" s="6"/>
      <c r="E42" s="83"/>
      <c r="G42" s="2"/>
      <c r="H42" s="7"/>
      <c r="I42" s="2"/>
      <c r="J42" s="7"/>
      <c r="K42" s="2"/>
      <c r="L42" s="2"/>
      <c r="U42" s="139"/>
      <c r="V42" s="139"/>
    </row>
    <row r="43" spans="1:12" ht="12.75" customHeight="1" hidden="1">
      <c r="A43" s="65" t="s">
        <v>95</v>
      </c>
      <c r="B43" s="73">
        <v>14</v>
      </c>
      <c r="C43" s="81">
        <v>9136550</v>
      </c>
      <c r="D43" s="6"/>
      <c r="E43" s="81">
        <v>8944721</v>
      </c>
      <c r="G43" s="2"/>
      <c r="H43" s="7"/>
      <c r="I43" s="2"/>
      <c r="J43" s="7"/>
      <c r="K43" s="2"/>
      <c r="L43" s="2"/>
    </row>
    <row r="44" spans="1:22" ht="12.75">
      <c r="A44" s="65" t="s">
        <v>27</v>
      </c>
      <c r="B44" s="74"/>
      <c r="C44" s="81">
        <v>0</v>
      </c>
      <c r="D44" s="6"/>
      <c r="E44" s="81">
        <v>0</v>
      </c>
      <c r="G44" s="2"/>
      <c r="H44" s="7"/>
      <c r="I44" s="2"/>
      <c r="J44" s="7"/>
      <c r="K44" s="2"/>
      <c r="L44" s="2"/>
      <c r="U44" s="139"/>
      <c r="V44" s="139"/>
    </row>
    <row r="45" spans="1:22" ht="12.75">
      <c r="A45" s="65" t="s">
        <v>28</v>
      </c>
      <c r="B45" s="73">
        <v>17</v>
      </c>
      <c r="C45" s="81">
        <v>2671364</v>
      </c>
      <c r="D45" s="6"/>
      <c r="E45" s="81">
        <v>3186644</v>
      </c>
      <c r="G45" s="2"/>
      <c r="H45" s="7"/>
      <c r="I45" s="2"/>
      <c r="J45" s="7"/>
      <c r="K45" s="2"/>
      <c r="L45" s="2"/>
      <c r="U45" s="139"/>
      <c r="V45" s="139"/>
    </row>
    <row r="46" spans="1:22" ht="12.75">
      <c r="A46" s="65" t="s">
        <v>29</v>
      </c>
      <c r="B46" s="74"/>
      <c r="C46" s="84">
        <v>0</v>
      </c>
      <c r="D46" s="6"/>
      <c r="E46" s="81">
        <v>0</v>
      </c>
      <c r="G46" s="2"/>
      <c r="H46" s="7"/>
      <c r="I46" s="2"/>
      <c r="J46" s="7"/>
      <c r="K46" s="2"/>
      <c r="L46" s="2"/>
      <c r="U46" s="139"/>
      <c r="V46" s="139"/>
    </row>
    <row r="47" spans="1:22" ht="12.75">
      <c r="A47" s="66" t="s">
        <v>30</v>
      </c>
      <c r="B47" s="73">
        <v>19</v>
      </c>
      <c r="C47" s="84">
        <v>128481</v>
      </c>
      <c r="D47" s="6"/>
      <c r="E47" s="81">
        <v>396412</v>
      </c>
      <c r="G47" s="2"/>
      <c r="H47" s="7"/>
      <c r="I47" s="2"/>
      <c r="J47" s="7"/>
      <c r="K47" s="2"/>
      <c r="L47" s="2"/>
      <c r="U47" s="139"/>
      <c r="V47" s="139"/>
    </row>
    <row r="48" spans="1:22" ht="12.75">
      <c r="A48" s="65" t="s">
        <v>31</v>
      </c>
      <c r="B48" s="73">
        <v>20</v>
      </c>
      <c r="C48" s="84">
        <v>1248652</v>
      </c>
      <c r="D48" s="6"/>
      <c r="E48" s="81">
        <v>2119913</v>
      </c>
      <c r="G48" s="2"/>
      <c r="H48" s="7"/>
      <c r="I48" s="2"/>
      <c r="J48" s="7"/>
      <c r="K48" s="2"/>
      <c r="L48" s="2"/>
      <c r="U48" s="139"/>
      <c r="V48" s="139"/>
    </row>
    <row r="49" spans="1:22" ht="25.5">
      <c r="A49" s="66" t="s">
        <v>32</v>
      </c>
      <c r="B49" s="73">
        <v>18</v>
      </c>
      <c r="C49" s="87">
        <v>314961</v>
      </c>
      <c r="D49" s="6"/>
      <c r="E49" s="83">
        <v>326350</v>
      </c>
      <c r="G49" s="2"/>
      <c r="H49" s="7"/>
      <c r="I49" s="2"/>
      <c r="J49" s="7"/>
      <c r="K49" s="2"/>
      <c r="L49" s="2"/>
      <c r="U49" s="139"/>
      <c r="V49" s="139"/>
    </row>
    <row r="50" spans="1:15" ht="12.75">
      <c r="A50" s="65"/>
      <c r="B50" s="73"/>
      <c r="C50" s="88">
        <f>SUM(C43:C49)</f>
        <v>13500008</v>
      </c>
      <c r="D50" s="18"/>
      <c r="E50" s="88">
        <v>14974040</v>
      </c>
      <c r="G50" s="2"/>
      <c r="H50" s="7"/>
      <c r="I50" s="2"/>
      <c r="J50" s="7"/>
      <c r="K50" s="2"/>
      <c r="L50" s="2"/>
      <c r="O50" s="5"/>
    </row>
    <row r="51" spans="1:14" ht="26.25" thickBot="1">
      <c r="A51" s="66" t="s">
        <v>33</v>
      </c>
      <c r="B51" s="73"/>
      <c r="C51" s="86">
        <f>C50+C41+C35</f>
        <v>60773673</v>
      </c>
      <c r="D51" s="24"/>
      <c r="E51" s="86">
        <f>E50+E41+E35</f>
        <v>63284890</v>
      </c>
      <c r="G51" s="2"/>
      <c r="H51" s="7"/>
      <c r="I51" s="2"/>
      <c r="J51" s="7"/>
      <c r="K51" s="2"/>
      <c r="L51" s="2"/>
      <c r="M51" s="25"/>
      <c r="N51" s="25"/>
    </row>
    <row r="52" spans="1:12" ht="13.5" thickTop="1">
      <c r="A52" s="66" t="s">
        <v>34</v>
      </c>
      <c r="B52" s="73">
        <v>12</v>
      </c>
      <c r="C52" s="87">
        <v>2076.34225</v>
      </c>
      <c r="E52" s="83">
        <v>1975.600875</v>
      </c>
      <c r="I52" s="2"/>
      <c r="L52" s="2"/>
    </row>
    <row r="53" spans="1:12" ht="12.75">
      <c r="A53" s="63"/>
      <c r="B53" s="74"/>
      <c r="C53" s="84">
        <f>C29-C51</f>
        <v>0</v>
      </c>
      <c r="D53" s="26"/>
      <c r="E53" s="81">
        <f>E29-E51</f>
        <v>0</v>
      </c>
      <c r="F53" s="6"/>
      <c r="G53" s="2"/>
      <c r="H53" s="5"/>
      <c r="I53" s="5"/>
      <c r="J53" s="2"/>
      <c r="K53" s="2"/>
      <c r="L53" s="2"/>
    </row>
    <row r="54" spans="1:12" ht="12.75">
      <c r="A54" s="62" t="s">
        <v>35</v>
      </c>
      <c r="B54" s="75"/>
      <c r="C54" s="55"/>
      <c r="D54" s="27"/>
      <c r="E54" s="55"/>
      <c r="F54" s="6"/>
      <c r="G54" s="2"/>
      <c r="H54" s="5"/>
      <c r="I54" s="5"/>
      <c r="K54" s="2"/>
      <c r="L54" s="2"/>
    </row>
    <row r="55" spans="1:12" ht="12.75">
      <c r="A55" s="62"/>
      <c r="B55" s="75"/>
      <c r="C55" s="55"/>
      <c r="D55" s="27"/>
      <c r="E55" s="55"/>
      <c r="F55" s="6"/>
      <c r="G55" s="2"/>
      <c r="H55" s="5"/>
      <c r="I55" s="5"/>
      <c r="K55" s="2"/>
      <c r="L55" s="2"/>
    </row>
    <row r="56" spans="1:12" ht="12.75">
      <c r="A56" s="62"/>
      <c r="B56" s="75"/>
      <c r="C56" s="55"/>
      <c r="D56" s="29"/>
      <c r="E56" s="55"/>
      <c r="F56" s="6"/>
      <c r="G56" s="2"/>
      <c r="H56" s="5"/>
      <c r="I56" s="5"/>
      <c r="K56" s="2"/>
      <c r="L56" s="2"/>
    </row>
    <row r="57" spans="1:12" ht="12.75">
      <c r="A57" s="89" t="s">
        <v>102</v>
      </c>
      <c r="B57" s="78"/>
      <c r="C57" s="76" t="s">
        <v>36</v>
      </c>
      <c r="D57" s="29"/>
      <c r="E57" s="78"/>
      <c r="F57" s="6"/>
      <c r="G57" s="2"/>
      <c r="H57" s="5"/>
      <c r="I57" s="5"/>
      <c r="K57" s="2"/>
      <c r="L57" s="2"/>
    </row>
    <row r="58" spans="1:12" ht="12.75">
      <c r="A58" s="77" t="s">
        <v>97</v>
      </c>
      <c r="B58" s="79"/>
      <c r="C58" s="55" t="s">
        <v>37</v>
      </c>
      <c r="D58" s="29"/>
      <c r="F58" s="6"/>
      <c r="G58" s="6"/>
      <c r="H58" s="5"/>
      <c r="I58" s="5"/>
      <c r="K58" s="2"/>
      <c r="L58" s="2"/>
    </row>
    <row r="59" spans="1:12" ht="12.75">
      <c r="A59" s="60" t="s">
        <v>98</v>
      </c>
      <c r="B59" s="80"/>
      <c r="C59" s="55" t="s">
        <v>38</v>
      </c>
      <c r="D59" s="29"/>
      <c r="F59" s="6"/>
      <c r="G59" s="6"/>
      <c r="H59" s="5"/>
      <c r="I59" s="5"/>
      <c r="K59" s="2"/>
      <c r="L59" s="2"/>
    </row>
    <row r="60" spans="1:12" ht="12.75">
      <c r="A60" s="60" t="s">
        <v>99</v>
      </c>
      <c r="B60" s="80"/>
      <c r="C60" s="55"/>
      <c r="D60" s="5"/>
      <c r="F60" s="6"/>
      <c r="G60" s="6"/>
      <c r="H60" s="5"/>
      <c r="I60" s="5"/>
      <c r="K60" s="2"/>
      <c r="L60" s="2"/>
    </row>
    <row r="61" spans="1:12" ht="12.75">
      <c r="A61" s="63"/>
      <c r="D61" s="5"/>
      <c r="F61" s="6"/>
      <c r="G61" s="6"/>
      <c r="H61" s="5"/>
      <c r="I61" s="5"/>
      <c r="K61" s="2"/>
      <c r="L61" s="2"/>
    </row>
    <row r="62" spans="1:12" ht="12.75">
      <c r="A62" s="67" t="s">
        <v>96</v>
      </c>
      <c r="D62" s="5"/>
      <c r="F62" s="6"/>
      <c r="G62" s="6"/>
      <c r="H62" s="5"/>
      <c r="I62" s="5"/>
      <c r="K62" s="2"/>
      <c r="L62" s="2"/>
    </row>
    <row r="63" spans="1:12" ht="12.75">
      <c r="A63" s="67" t="s">
        <v>39</v>
      </c>
      <c r="D63" s="5"/>
      <c r="F63" s="6"/>
      <c r="G63" s="6"/>
      <c r="H63" s="5"/>
      <c r="I63" s="5"/>
      <c r="K63" s="2"/>
      <c r="L63" s="2"/>
    </row>
  </sheetData>
  <sheetProtection/>
  <mergeCells count="23">
    <mergeCell ref="S28:T28"/>
    <mergeCell ref="U28:V28"/>
    <mergeCell ref="S29:V29"/>
    <mergeCell ref="S30:V30"/>
    <mergeCell ref="U31:V31"/>
    <mergeCell ref="D8:D9"/>
    <mergeCell ref="U44:V44"/>
    <mergeCell ref="U32:V32"/>
    <mergeCell ref="U33:V33"/>
    <mergeCell ref="U34:V34"/>
    <mergeCell ref="U35:V35"/>
    <mergeCell ref="U36:V36"/>
    <mergeCell ref="U37:V37"/>
    <mergeCell ref="U45:V45"/>
    <mergeCell ref="U46:V46"/>
    <mergeCell ref="U47:V47"/>
    <mergeCell ref="U48:V48"/>
    <mergeCell ref="U49:V49"/>
    <mergeCell ref="U38:V38"/>
    <mergeCell ref="U39:V39"/>
    <mergeCell ref="U40:V40"/>
    <mergeCell ref="U41:V41"/>
    <mergeCell ref="U42:V42"/>
  </mergeCells>
  <printOptions/>
  <pageMargins left="0.7086614173228347" right="0.31496062992125984" top="0.7874015748031497" bottom="0.7480314960629921" header="0.31496062992125984" footer="0.31496062992125984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3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38.28125" style="2" customWidth="1"/>
    <col min="2" max="2" width="7.7109375" style="49" customWidth="1"/>
    <col min="3" max="3" width="17.00390625" style="49" customWidth="1"/>
    <col min="4" max="4" width="3.140625" style="5" customWidth="1"/>
    <col min="5" max="5" width="17.00390625" style="87" customWidth="1"/>
    <col min="6" max="6" width="9.140625" style="5" customWidth="1"/>
    <col min="7" max="7" width="17.421875" style="5" customWidth="1"/>
    <col min="8" max="8" width="10.140625" style="5" bestFit="1" customWidth="1"/>
    <col min="9" max="9" width="12.28125" style="5" bestFit="1" customWidth="1"/>
    <col min="10" max="18" width="9.140625" style="5" customWidth="1"/>
    <col min="19" max="16384" width="9.140625" style="2" customWidth="1"/>
  </cols>
  <sheetData>
    <row r="1" spans="1:18" ht="12.75">
      <c r="A1" s="1" t="s">
        <v>0</v>
      </c>
      <c r="D1" s="6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1"/>
      <c r="D2" s="6"/>
      <c r="I2" s="2"/>
      <c r="J2" s="2"/>
      <c r="K2" s="2"/>
      <c r="L2" s="2"/>
      <c r="M2" s="2"/>
      <c r="N2" s="2"/>
      <c r="O2" s="2"/>
      <c r="P2" s="2"/>
      <c r="Q2" s="2"/>
      <c r="R2" s="2"/>
    </row>
    <row r="3" spans="1:8" s="21" customFormat="1" ht="12.75">
      <c r="A3" s="138" t="s">
        <v>129</v>
      </c>
      <c r="B3" s="104"/>
      <c r="C3" s="92"/>
      <c r="E3" s="103"/>
      <c r="G3" s="29"/>
      <c r="H3" s="29"/>
    </row>
    <row r="4" spans="1:11" s="21" customFormat="1" ht="12.75">
      <c r="A4" s="95" t="s">
        <v>127</v>
      </c>
      <c r="B4" s="104"/>
      <c r="C4" s="92"/>
      <c r="D4" s="90"/>
      <c r="E4" s="103"/>
      <c r="G4" s="29"/>
      <c r="H4" s="29"/>
      <c r="I4" s="29"/>
      <c r="J4" s="29"/>
      <c r="K4" s="29"/>
    </row>
    <row r="5" spans="1:18" ht="12.75">
      <c r="A5" s="1"/>
      <c r="D5" s="7"/>
      <c r="E5" s="34"/>
      <c r="F5" s="7"/>
      <c r="L5" s="2"/>
      <c r="M5" s="2"/>
      <c r="N5" s="2"/>
      <c r="O5" s="2"/>
      <c r="P5" s="2"/>
      <c r="Q5" s="2"/>
      <c r="R5" s="2"/>
    </row>
    <row r="6" spans="1:18" ht="12.75">
      <c r="A6" s="1"/>
      <c r="D6" s="32"/>
      <c r="E6" s="34"/>
      <c r="F6" s="142"/>
      <c r="L6" s="2"/>
      <c r="M6" s="2"/>
      <c r="N6" s="2"/>
      <c r="O6" s="2"/>
      <c r="P6" s="2"/>
      <c r="Q6" s="2"/>
      <c r="R6" s="2"/>
    </row>
    <row r="7" spans="1:18" ht="12.75">
      <c r="A7" s="8" t="s">
        <v>2</v>
      </c>
      <c r="B7" s="100"/>
      <c r="C7" s="100"/>
      <c r="D7" s="2"/>
      <c r="E7" s="82"/>
      <c r="F7" s="142"/>
      <c r="L7" s="2"/>
      <c r="M7" s="2"/>
      <c r="N7" s="2"/>
      <c r="O7" s="2"/>
      <c r="P7" s="2"/>
      <c r="Q7" s="2"/>
      <c r="R7" s="2"/>
    </row>
    <row r="8" spans="1:15" ht="25.5">
      <c r="A8" s="10"/>
      <c r="B8" s="105" t="s">
        <v>3</v>
      </c>
      <c r="C8" s="134" t="s">
        <v>107</v>
      </c>
      <c r="D8" s="32"/>
      <c r="E8" s="134" t="s">
        <v>108</v>
      </c>
      <c r="F8" s="142"/>
      <c r="K8" s="139"/>
      <c r="L8" s="143"/>
      <c r="M8" s="2"/>
      <c r="N8" s="139"/>
      <c r="O8" s="2"/>
    </row>
    <row r="9" spans="1:15" ht="12.75">
      <c r="A9" s="15"/>
      <c r="B9" s="106"/>
      <c r="C9" s="101"/>
      <c r="D9" s="34"/>
      <c r="E9" s="83"/>
      <c r="F9" s="2"/>
      <c r="K9" s="139"/>
      <c r="L9" s="143"/>
      <c r="M9" s="2"/>
      <c r="N9" s="139"/>
      <c r="O9" s="2"/>
    </row>
    <row r="10" spans="1:15" ht="12.75">
      <c r="A10" s="96" t="s">
        <v>103</v>
      </c>
      <c r="B10" s="106">
        <v>21</v>
      </c>
      <c r="C10" s="81">
        <v>7795375</v>
      </c>
      <c r="D10" s="16"/>
      <c r="E10" s="81">
        <v>16951399</v>
      </c>
      <c r="G10" s="15"/>
      <c r="H10" s="35"/>
      <c r="K10" s="2"/>
      <c r="L10" s="36"/>
      <c r="M10" s="2"/>
      <c r="N10" s="2"/>
      <c r="O10" s="2"/>
    </row>
    <row r="11" spans="1:15" ht="12.75">
      <c r="A11" s="97" t="s">
        <v>40</v>
      </c>
      <c r="B11" s="106">
        <v>22</v>
      </c>
      <c r="C11" s="135">
        <v>-2565675</v>
      </c>
      <c r="D11" s="16"/>
      <c r="E11" s="135">
        <v>-2904356</v>
      </c>
      <c r="G11" s="15"/>
      <c r="H11" s="35"/>
      <c r="K11" s="2"/>
      <c r="L11" s="2"/>
      <c r="M11" s="7"/>
      <c r="N11" s="2"/>
      <c r="O11" s="2"/>
    </row>
    <row r="12" spans="1:15" ht="12" customHeight="1">
      <c r="A12" s="96" t="s">
        <v>41</v>
      </c>
      <c r="B12" s="106"/>
      <c r="C12" s="81">
        <f>SUM(C10:C11)</f>
        <v>5229700</v>
      </c>
      <c r="D12" s="16"/>
      <c r="E12" s="81">
        <f>SUM(E10:E11)</f>
        <v>14047043</v>
      </c>
      <c r="G12" s="37"/>
      <c r="H12" s="35"/>
      <c r="K12" s="2"/>
      <c r="L12" s="2"/>
      <c r="M12" s="38"/>
      <c r="N12" s="2"/>
      <c r="O12" s="38"/>
    </row>
    <row r="13" spans="1:15" ht="12.75" customHeight="1">
      <c r="A13" s="96"/>
      <c r="B13" s="106"/>
      <c r="C13" s="136"/>
      <c r="D13" s="16"/>
      <c r="E13" s="81"/>
      <c r="G13" s="15"/>
      <c r="H13" s="35"/>
      <c r="K13" s="2"/>
      <c r="L13" s="2"/>
      <c r="M13" s="2"/>
      <c r="N13" s="2"/>
      <c r="O13" s="2"/>
    </row>
    <row r="14" spans="1:15" ht="12.75">
      <c r="A14" s="96" t="s">
        <v>42</v>
      </c>
      <c r="B14" s="106">
        <v>23</v>
      </c>
      <c r="C14" s="81">
        <v>-3322378</v>
      </c>
      <c r="D14" s="16"/>
      <c r="E14" s="81">
        <v>-5693817</v>
      </c>
      <c r="G14" s="15"/>
      <c r="H14" s="35"/>
      <c r="K14" s="2"/>
      <c r="L14" s="2"/>
      <c r="M14" s="38"/>
      <c r="N14" s="2"/>
      <c r="O14" s="38"/>
    </row>
    <row r="15" spans="1:15" ht="12.75">
      <c r="A15" s="97" t="s">
        <v>43</v>
      </c>
      <c r="B15" s="106">
        <v>24</v>
      </c>
      <c r="C15" s="81">
        <v>-396560</v>
      </c>
      <c r="D15" s="16"/>
      <c r="E15" s="81">
        <v>-481713</v>
      </c>
      <c r="K15" s="2"/>
      <c r="L15" s="2"/>
      <c r="M15" s="2"/>
      <c r="N15" s="2"/>
      <c r="O15" s="2"/>
    </row>
    <row r="16" spans="1:15" ht="12.75">
      <c r="A16" s="96" t="s">
        <v>44</v>
      </c>
      <c r="B16" s="106">
        <v>26</v>
      </c>
      <c r="C16" s="81">
        <v>185600</v>
      </c>
      <c r="D16" s="16"/>
      <c r="E16" s="81">
        <v>594722</v>
      </c>
      <c r="G16" s="15"/>
      <c r="H16" s="35"/>
      <c r="K16" s="2"/>
      <c r="L16" s="2"/>
      <c r="M16" s="38"/>
      <c r="N16" s="2"/>
      <c r="O16" s="38"/>
    </row>
    <row r="17" spans="1:15" ht="12.75">
      <c r="A17" s="96" t="s">
        <v>104</v>
      </c>
      <c r="B17" s="106">
        <v>25</v>
      </c>
      <c r="C17" s="81">
        <v>-367633</v>
      </c>
      <c r="D17" s="16"/>
      <c r="E17" s="81">
        <v>-323884</v>
      </c>
      <c r="G17" s="39"/>
      <c r="H17" s="35"/>
      <c r="K17" s="2"/>
      <c r="L17" s="2"/>
      <c r="M17" s="2"/>
      <c r="N17" s="2"/>
      <c r="O17" s="2"/>
    </row>
    <row r="18" spans="1:15" ht="25.5">
      <c r="A18" s="97" t="s">
        <v>105</v>
      </c>
      <c r="B18" s="98">
        <v>28</v>
      </c>
      <c r="C18" s="81">
        <v>-357943</v>
      </c>
      <c r="D18" s="16"/>
      <c r="E18" s="81">
        <v>-848278</v>
      </c>
      <c r="G18" s="15"/>
      <c r="H18" s="35"/>
      <c r="K18" s="2"/>
      <c r="L18" s="2"/>
      <c r="M18" s="38"/>
      <c r="N18" s="2"/>
      <c r="O18" s="38"/>
    </row>
    <row r="19" spans="1:15" ht="12.75">
      <c r="A19" s="96" t="s">
        <v>106</v>
      </c>
      <c r="B19" s="98">
        <v>27</v>
      </c>
      <c r="C19" s="135">
        <v>5269</v>
      </c>
      <c r="D19" s="16"/>
      <c r="E19" s="135">
        <v>24817</v>
      </c>
      <c r="G19" s="15"/>
      <c r="H19" s="35"/>
      <c r="K19" s="2"/>
      <c r="L19" s="2"/>
      <c r="M19" s="38"/>
      <c r="N19" s="2"/>
      <c r="O19" s="38"/>
    </row>
    <row r="20" spans="1:15" ht="12.75">
      <c r="A20" s="96" t="s">
        <v>46</v>
      </c>
      <c r="B20" s="107"/>
      <c r="C20" s="81">
        <f>SUM(C12:C19)</f>
        <v>976055</v>
      </c>
      <c r="D20" s="16"/>
      <c r="E20" s="81">
        <f>SUM(E12:E19)</f>
        <v>7318890</v>
      </c>
      <c r="G20" s="15"/>
      <c r="H20" s="35"/>
      <c r="K20" s="2"/>
      <c r="L20" s="2"/>
      <c r="M20" s="38"/>
      <c r="N20" s="2"/>
      <c r="O20" s="38"/>
    </row>
    <row r="21" spans="1:15" ht="12.75" customHeight="1">
      <c r="A21" s="96"/>
      <c r="B21" s="107"/>
      <c r="C21" s="136"/>
      <c r="D21" s="34"/>
      <c r="E21" s="81"/>
      <c r="G21" s="15"/>
      <c r="H21" s="35"/>
      <c r="K21" s="2"/>
      <c r="L21" s="2"/>
      <c r="M21" s="38"/>
      <c r="N21" s="2"/>
      <c r="O21" s="38"/>
    </row>
    <row r="22" spans="1:15" ht="12.75">
      <c r="A22" s="96" t="s">
        <v>47</v>
      </c>
      <c r="B22" s="98">
        <v>13</v>
      </c>
      <c r="C22" s="135">
        <v>-172470</v>
      </c>
      <c r="D22" s="34"/>
      <c r="E22" s="135">
        <v>-1552103</v>
      </c>
      <c r="G22" s="37"/>
      <c r="H22" s="35"/>
      <c r="K22" s="2"/>
      <c r="L22" s="2"/>
      <c r="M22" s="38"/>
      <c r="N22" s="2"/>
      <c r="O22" s="38"/>
    </row>
    <row r="23" spans="1:15" ht="12.75">
      <c r="A23" s="96" t="s">
        <v>53</v>
      </c>
      <c r="B23" s="107"/>
      <c r="C23" s="135">
        <f>SUM(C20:C22)</f>
        <v>803585</v>
      </c>
      <c r="D23" s="16"/>
      <c r="E23" s="135">
        <f>SUM(E20:E22)</f>
        <v>5766787</v>
      </c>
      <c r="G23" s="15"/>
      <c r="H23" s="35"/>
      <c r="K23" s="2"/>
      <c r="L23" s="36"/>
      <c r="M23" s="38"/>
      <c r="N23" s="2"/>
      <c r="O23" s="38"/>
    </row>
    <row r="24" spans="1:15" ht="12.75" customHeight="1">
      <c r="A24" s="96"/>
      <c r="B24" s="107"/>
      <c r="C24" s="136"/>
      <c r="D24" s="34"/>
      <c r="E24" s="81">
        <v>0</v>
      </c>
      <c r="G24" s="15"/>
      <c r="H24" s="35"/>
      <c r="K24" s="2"/>
      <c r="L24" s="36"/>
      <c r="M24" s="2"/>
      <c r="N24" s="2"/>
      <c r="O24" s="2"/>
    </row>
    <row r="25" spans="1:15" ht="12.75">
      <c r="A25" s="96" t="s">
        <v>48</v>
      </c>
      <c r="B25" s="107"/>
      <c r="C25" s="135">
        <f>C23</f>
        <v>803585</v>
      </c>
      <c r="D25" s="34"/>
      <c r="E25" s="135">
        <f>E23</f>
        <v>5766787</v>
      </c>
      <c r="G25" s="15"/>
      <c r="H25" s="35"/>
      <c r="K25" s="2"/>
      <c r="L25" s="36"/>
      <c r="M25" s="38"/>
      <c r="N25" s="2"/>
      <c r="O25" s="38"/>
    </row>
    <row r="26" spans="1:15" ht="12.75" customHeight="1">
      <c r="A26" s="96"/>
      <c r="B26" s="107"/>
      <c r="C26" s="136"/>
      <c r="D26" s="34"/>
      <c r="E26" s="84"/>
      <c r="G26" s="15"/>
      <c r="H26" s="35"/>
      <c r="K26" s="2"/>
      <c r="L26" s="36"/>
      <c r="M26" s="2"/>
      <c r="N26" s="2"/>
      <c r="O26" s="2"/>
    </row>
    <row r="27" spans="1:15" ht="12.75">
      <c r="A27" s="99" t="s">
        <v>49</v>
      </c>
      <c r="B27" s="107"/>
      <c r="C27" s="137"/>
      <c r="D27" s="16"/>
      <c r="E27" s="84"/>
      <c r="G27" s="15"/>
      <c r="H27" s="35"/>
      <c r="K27" s="2"/>
      <c r="L27" s="36"/>
      <c r="M27" s="38"/>
      <c r="N27" s="2"/>
      <c r="O27" s="38"/>
    </row>
    <row r="28" spans="1:15" ht="12.75">
      <c r="A28" s="96" t="s">
        <v>50</v>
      </c>
      <c r="B28" s="98">
        <v>12</v>
      </c>
      <c r="C28" s="135">
        <f>C25/8000</f>
        <v>100.448125</v>
      </c>
      <c r="D28" s="34"/>
      <c r="E28" s="135">
        <f>E25/8000</f>
        <v>720.848375</v>
      </c>
      <c r="H28" s="35"/>
      <c r="K28" s="2"/>
      <c r="L28" s="36"/>
      <c r="M28" s="38"/>
      <c r="N28" s="2"/>
      <c r="O28" s="38"/>
    </row>
    <row r="29" spans="1:15" ht="12.75">
      <c r="A29" s="67"/>
      <c r="B29" s="74"/>
      <c r="C29" s="81"/>
      <c r="D29" s="34"/>
      <c r="E29" s="81"/>
      <c r="H29" s="35"/>
      <c r="K29" s="2"/>
      <c r="L29" s="36"/>
      <c r="M29" s="38"/>
      <c r="N29" s="2"/>
      <c r="O29" s="38"/>
    </row>
    <row r="30" spans="1:15" ht="12.75">
      <c r="A30" s="67"/>
      <c r="B30" s="74"/>
      <c r="C30" s="101"/>
      <c r="D30" s="16"/>
      <c r="E30" s="81"/>
      <c r="H30" s="35"/>
      <c r="K30" s="2"/>
      <c r="L30" s="2"/>
      <c r="M30" s="38"/>
      <c r="N30" s="2"/>
      <c r="O30" s="38"/>
    </row>
    <row r="31" spans="1:15" ht="12.75">
      <c r="A31" s="67"/>
      <c r="B31" s="74"/>
      <c r="C31" s="83">
        <f>C27+C29</f>
        <v>0</v>
      </c>
      <c r="D31" s="16"/>
      <c r="E31" s="84"/>
      <c r="H31" s="35"/>
      <c r="K31" s="2"/>
      <c r="L31" s="2"/>
      <c r="M31" s="38"/>
      <c r="N31" s="2"/>
      <c r="O31" s="38"/>
    </row>
    <row r="32" spans="1:8" ht="12.75">
      <c r="A32" s="67"/>
      <c r="B32" s="69"/>
      <c r="C32" s="101"/>
      <c r="D32" s="6"/>
      <c r="E32" s="84"/>
      <c r="G32" s="38"/>
      <c r="H32" s="35"/>
    </row>
    <row r="33" spans="1:15" ht="12.75">
      <c r="A33" s="96" t="s">
        <v>35</v>
      </c>
      <c r="B33" s="69"/>
      <c r="C33" s="101"/>
      <c r="D33" s="6"/>
      <c r="H33" s="35"/>
      <c r="K33" s="2"/>
      <c r="L33" s="36"/>
      <c r="M33" s="38"/>
      <c r="N33" s="2"/>
      <c r="O33" s="38"/>
    </row>
    <row r="34" spans="1:8" ht="12.75">
      <c r="A34" s="96"/>
      <c r="B34" s="69"/>
      <c r="C34" s="101"/>
      <c r="D34" s="6"/>
      <c r="E34" s="34"/>
      <c r="G34" s="38"/>
      <c r="H34" s="35"/>
    </row>
    <row r="35" spans="1:8" ht="12.75">
      <c r="A35" s="96"/>
      <c r="B35" s="69"/>
      <c r="C35" s="83">
        <f>C31/8000</f>
        <v>0</v>
      </c>
      <c r="D35" s="16"/>
      <c r="E35" s="83">
        <f>E31/8000</f>
        <v>0</v>
      </c>
      <c r="H35" s="35"/>
    </row>
    <row r="36" spans="1:4" ht="12.75">
      <c r="A36" s="99" t="s">
        <v>102</v>
      </c>
      <c r="C36" s="82"/>
      <c r="D36" s="6"/>
    </row>
    <row r="37" spans="1:4" ht="12.75">
      <c r="A37" s="77" t="s">
        <v>97</v>
      </c>
      <c r="C37" s="12" t="s">
        <v>37</v>
      </c>
      <c r="D37" s="6"/>
    </row>
    <row r="38" spans="1:4" ht="12.75">
      <c r="A38" s="60" t="s">
        <v>98</v>
      </c>
      <c r="C38" s="12" t="s">
        <v>38</v>
      </c>
      <c r="D38" s="6"/>
    </row>
    <row r="39" spans="1:4" ht="12.75">
      <c r="A39" s="60" t="s">
        <v>99</v>
      </c>
      <c r="C39" s="83"/>
      <c r="D39" s="6"/>
    </row>
    <row r="40" spans="1:4" ht="12.75">
      <c r="A40" s="96"/>
      <c r="C40" s="83"/>
      <c r="D40" s="6"/>
    </row>
    <row r="41" spans="1:4" ht="12.75">
      <c r="A41" s="67" t="s">
        <v>96</v>
      </c>
      <c r="C41" s="83"/>
      <c r="D41" s="6"/>
    </row>
    <row r="42" spans="1:4" ht="12.75">
      <c r="A42" s="67" t="s">
        <v>39</v>
      </c>
      <c r="B42" s="12"/>
      <c r="C42" s="83"/>
      <c r="D42" s="6"/>
    </row>
    <row r="43" spans="2:3" ht="12.75">
      <c r="B43" s="102"/>
      <c r="C43" s="102"/>
    </row>
  </sheetData>
  <sheetProtection/>
  <mergeCells count="4">
    <mergeCell ref="F6:F8"/>
    <mergeCell ref="K8:K9"/>
    <mergeCell ref="L8:L9"/>
    <mergeCell ref="N8:N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83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35.421875" style="2" customWidth="1"/>
    <col min="2" max="2" width="6.8515625" style="2" customWidth="1"/>
    <col min="3" max="3" width="17.140625" style="16" customWidth="1"/>
    <col min="4" max="4" width="1.7109375" style="16" customWidth="1"/>
    <col min="5" max="5" width="17.140625" style="16" customWidth="1"/>
    <col min="6" max="6" width="9.140625" style="2" customWidth="1"/>
    <col min="7" max="7" width="47.140625" style="53" customWidth="1"/>
    <col min="8" max="8" width="6.8515625" style="53" customWidth="1"/>
    <col min="9" max="9" width="12.57421875" style="120" bestFit="1" customWidth="1"/>
    <col min="10" max="10" width="9.28125" style="121" bestFit="1" customWidth="1"/>
    <col min="11" max="11" width="13.57421875" style="121" bestFit="1" customWidth="1"/>
    <col min="12" max="12" width="9.140625" style="2" customWidth="1"/>
    <col min="13" max="13" width="32.28125" style="2" customWidth="1"/>
    <col min="14" max="16384" width="9.140625" style="2" customWidth="1"/>
  </cols>
  <sheetData>
    <row r="1" spans="1:8" ht="12.75">
      <c r="A1" s="1" t="s">
        <v>0</v>
      </c>
      <c r="F1" s="6"/>
      <c r="G1" s="52"/>
      <c r="H1" s="52"/>
    </row>
    <row r="2" spans="1:8" ht="12.75">
      <c r="A2" s="1"/>
      <c r="F2" s="6"/>
      <c r="G2" s="52"/>
      <c r="H2" s="52"/>
    </row>
    <row r="3" spans="1:8" ht="12.75" customHeight="1">
      <c r="A3" s="144" t="s">
        <v>58</v>
      </c>
      <c r="B3" s="144"/>
      <c r="C3" s="144"/>
      <c r="D3" s="144"/>
      <c r="E3" s="144"/>
      <c r="G3" s="54"/>
      <c r="H3" s="54"/>
    </row>
    <row r="4" spans="1:12" ht="12.75" customHeight="1">
      <c r="A4" s="144" t="s">
        <v>128</v>
      </c>
      <c r="B4" s="144"/>
      <c r="C4" s="144"/>
      <c r="D4" s="144"/>
      <c r="E4" s="144"/>
      <c r="F4" s="7"/>
      <c r="G4" s="54"/>
      <c r="H4" s="54"/>
      <c r="J4" s="122"/>
      <c r="K4" s="122"/>
      <c r="L4" s="5"/>
    </row>
    <row r="5" spans="1:12" ht="12.75">
      <c r="A5" s="1"/>
      <c r="F5" s="7"/>
      <c r="G5" s="54"/>
      <c r="H5" s="54"/>
      <c r="J5" s="122"/>
      <c r="K5" s="122"/>
      <c r="L5" s="5"/>
    </row>
    <row r="6" spans="1:12" ht="12.75">
      <c r="A6" s="1"/>
      <c r="G6" s="54"/>
      <c r="H6" s="54"/>
      <c r="J6" s="122"/>
      <c r="K6" s="122"/>
      <c r="L6" s="5"/>
    </row>
    <row r="7" spans="1:12" ht="12.75">
      <c r="A7" s="8" t="s">
        <v>2</v>
      </c>
      <c r="B7" s="9"/>
      <c r="C7" s="23"/>
      <c r="D7" s="23"/>
      <c r="E7" s="23"/>
      <c r="G7" s="52"/>
      <c r="H7" s="52"/>
      <c r="J7" s="122"/>
      <c r="K7" s="122"/>
      <c r="L7" s="5"/>
    </row>
    <row r="8" spans="1:11" s="21" customFormat="1" ht="23.25" customHeight="1">
      <c r="A8" s="10"/>
      <c r="B8" s="11" t="s">
        <v>3</v>
      </c>
      <c r="C8" s="125" t="s">
        <v>107</v>
      </c>
      <c r="D8" s="55"/>
      <c r="E8" s="126" t="s">
        <v>108</v>
      </c>
      <c r="G8" s="127"/>
      <c r="H8" s="128"/>
      <c r="I8" s="125"/>
      <c r="J8" s="126"/>
      <c r="K8" s="126"/>
    </row>
    <row r="9" spans="1:5" ht="12.75">
      <c r="A9" s="45" t="s">
        <v>59</v>
      </c>
      <c r="B9" s="56"/>
      <c r="C9" s="42"/>
      <c r="D9" s="42"/>
      <c r="E9" s="42"/>
    </row>
    <row r="10" spans="1:13" ht="12.75">
      <c r="A10" s="45" t="s">
        <v>46</v>
      </c>
      <c r="B10" s="13"/>
      <c r="C10" s="120">
        <v>976055</v>
      </c>
      <c r="E10" s="121">
        <v>7318890</v>
      </c>
      <c r="G10" s="33"/>
      <c r="H10" s="33"/>
      <c r="L10" s="133"/>
      <c r="M10" s="133"/>
    </row>
    <row r="11" spans="1:13" ht="13.5" customHeight="1">
      <c r="A11" s="45" t="s">
        <v>60</v>
      </c>
      <c r="B11" s="13"/>
      <c r="C11" s="120"/>
      <c r="E11" s="121"/>
      <c r="G11" s="33"/>
      <c r="H11" s="33"/>
      <c r="L11" s="133"/>
      <c r="M11" s="133"/>
    </row>
    <row r="12" spans="1:13" ht="24">
      <c r="A12" s="45" t="s">
        <v>61</v>
      </c>
      <c r="B12" s="17" t="s">
        <v>91</v>
      </c>
      <c r="C12" s="120">
        <v>804534.38632</v>
      </c>
      <c r="E12" s="121">
        <v>662942.83126</v>
      </c>
      <c r="G12" s="33"/>
      <c r="H12" s="119"/>
      <c r="L12" s="133"/>
      <c r="M12" s="133"/>
    </row>
    <row r="13" spans="1:13" ht="38.25">
      <c r="A13" s="45" t="s">
        <v>62</v>
      </c>
      <c r="B13" s="17">
        <v>26</v>
      </c>
      <c r="C13" s="120">
        <v>4410</v>
      </c>
      <c r="E13" s="121">
        <v>11177</v>
      </c>
      <c r="G13" s="33"/>
      <c r="H13" s="33"/>
      <c r="L13" s="133"/>
      <c r="M13" s="133"/>
    </row>
    <row r="14" spans="1:13" ht="12.75">
      <c r="A14" s="45" t="s">
        <v>45</v>
      </c>
      <c r="B14" s="58">
        <v>25</v>
      </c>
      <c r="C14" s="120">
        <v>367633</v>
      </c>
      <c r="E14" s="121">
        <v>323884</v>
      </c>
      <c r="G14" s="33"/>
      <c r="H14" s="33"/>
      <c r="L14" s="133"/>
      <c r="M14" s="133"/>
    </row>
    <row r="15" spans="1:13" ht="12.75">
      <c r="A15" s="45" t="s">
        <v>44</v>
      </c>
      <c r="B15" s="17"/>
      <c r="C15" s="120">
        <v>-185600</v>
      </c>
      <c r="E15" s="121">
        <v>-594722</v>
      </c>
      <c r="G15" s="33"/>
      <c r="H15" s="33"/>
      <c r="L15" s="133"/>
      <c r="M15" s="133"/>
    </row>
    <row r="16" spans="1:13" ht="25.5">
      <c r="A16" s="45" t="s">
        <v>114</v>
      </c>
      <c r="B16" s="17"/>
      <c r="C16" s="120">
        <v>515886</v>
      </c>
      <c r="E16" s="121">
        <v>989515</v>
      </c>
      <c r="G16" s="33"/>
      <c r="H16" s="33"/>
      <c r="L16" s="133"/>
      <c r="M16" s="133"/>
    </row>
    <row r="17" spans="2:13" ht="12.75">
      <c r="B17" s="17"/>
      <c r="C17" s="120"/>
      <c r="E17" s="121"/>
      <c r="G17" s="33"/>
      <c r="H17" s="33"/>
      <c r="L17" s="133"/>
      <c r="M17" s="133"/>
    </row>
    <row r="18" spans="1:13" ht="39" thickBot="1">
      <c r="A18" s="45" t="s">
        <v>63</v>
      </c>
      <c r="B18" s="17"/>
      <c r="C18" s="22">
        <f>SUM(C10:C16)</f>
        <v>2482918.38632</v>
      </c>
      <c r="D18" s="6"/>
      <c r="E18" s="22">
        <f>SUM(E10:E16)</f>
        <v>8711686.83126</v>
      </c>
      <c r="G18" s="33"/>
      <c r="H18" s="33"/>
      <c r="L18" s="133"/>
      <c r="M18" s="133"/>
    </row>
    <row r="19" spans="1:13" ht="13.5" thickTop="1">
      <c r="A19" s="45"/>
      <c r="B19" s="40"/>
      <c r="L19" s="133"/>
      <c r="M19" s="133"/>
    </row>
    <row r="20" spans="1:13" ht="12.75">
      <c r="A20" s="45" t="s">
        <v>64</v>
      </c>
      <c r="B20" s="40"/>
      <c r="G20" s="33"/>
      <c r="H20" s="33"/>
      <c r="L20" s="133"/>
      <c r="M20" s="133"/>
    </row>
    <row r="21" spans="1:13" ht="36.75" customHeight="1">
      <c r="A21" s="57" t="s">
        <v>65</v>
      </c>
      <c r="B21" s="40"/>
      <c r="C21" s="120">
        <v>583480</v>
      </c>
      <c r="E21" s="121">
        <v>-7184903</v>
      </c>
      <c r="G21" s="33"/>
      <c r="H21" s="33"/>
      <c r="L21" s="133"/>
      <c r="M21" s="133"/>
    </row>
    <row r="22" spans="1:13" ht="12.75">
      <c r="A22" s="57" t="s">
        <v>66</v>
      </c>
      <c r="B22" s="40"/>
      <c r="C22" s="120">
        <v>-159428</v>
      </c>
      <c r="E22" s="121">
        <v>118500</v>
      </c>
      <c r="G22" s="33"/>
      <c r="H22" s="33"/>
      <c r="L22" s="133"/>
      <c r="M22" s="133"/>
    </row>
    <row r="23" spans="1:13" ht="25.5">
      <c r="A23" s="57" t="s">
        <v>67</v>
      </c>
      <c r="B23" s="40"/>
      <c r="C23" s="120">
        <v>113237</v>
      </c>
      <c r="E23" s="121">
        <v>114652</v>
      </c>
      <c r="G23" s="33"/>
      <c r="H23" s="2"/>
      <c r="L23" s="133"/>
      <c r="M23" s="133"/>
    </row>
    <row r="24" spans="1:13" ht="25.5">
      <c r="A24" s="57" t="s">
        <v>68</v>
      </c>
      <c r="B24" s="40"/>
      <c r="C24" s="120">
        <v>494</v>
      </c>
      <c r="E24" s="121">
        <v>-6194</v>
      </c>
      <c r="G24" s="33"/>
      <c r="H24" s="33"/>
      <c r="L24" s="133"/>
      <c r="M24" s="133"/>
    </row>
    <row r="25" spans="1:13" ht="25.5">
      <c r="A25" s="57" t="s">
        <v>69</v>
      </c>
      <c r="B25" s="40"/>
      <c r="C25" s="120">
        <v>-3685</v>
      </c>
      <c r="E25" s="121">
        <v>-654373</v>
      </c>
      <c r="G25" s="33"/>
      <c r="H25" s="33"/>
      <c r="L25" s="133"/>
      <c r="M25" s="133"/>
    </row>
    <row r="26" spans="1:13" ht="38.25">
      <c r="A26" s="57" t="s">
        <v>70</v>
      </c>
      <c r="B26" s="40"/>
      <c r="C26" s="120">
        <v>-59242</v>
      </c>
      <c r="E26" s="121">
        <v>-155298</v>
      </c>
      <c r="G26" s="33"/>
      <c r="H26" s="33"/>
      <c r="L26" s="133"/>
      <c r="M26" s="133"/>
    </row>
    <row r="27" spans="1:13" ht="12.75">
      <c r="A27" s="57" t="s">
        <v>71</v>
      </c>
      <c r="B27" s="40"/>
      <c r="C27" s="120">
        <v>0</v>
      </c>
      <c r="E27" s="121"/>
      <c r="G27" s="33"/>
      <c r="H27" s="33"/>
      <c r="L27" s="133"/>
      <c r="M27" s="133"/>
    </row>
    <row r="28" spans="1:13" ht="12.75">
      <c r="A28" s="57" t="s">
        <v>72</v>
      </c>
      <c r="B28" s="40"/>
      <c r="C28" s="120">
        <v>-913557</v>
      </c>
      <c r="E28" s="121">
        <v>2850346</v>
      </c>
      <c r="L28" s="133"/>
      <c r="M28" s="133"/>
    </row>
    <row r="29" spans="1:13" ht="12.75">
      <c r="A29" s="45"/>
      <c r="B29" s="40"/>
      <c r="L29" s="133"/>
      <c r="M29" s="133"/>
    </row>
    <row r="30" spans="1:13" ht="26.25" thickBot="1">
      <c r="A30" s="45" t="s">
        <v>73</v>
      </c>
      <c r="B30" s="40"/>
      <c r="C30" s="22">
        <f>SUM(C18:C29)</f>
        <v>2044217.38632</v>
      </c>
      <c r="D30" s="16">
        <f>SUM(D18:D29)</f>
        <v>0</v>
      </c>
      <c r="E30" s="22">
        <f>SUM(E18:E29)</f>
        <v>3794416.8312599994</v>
      </c>
      <c r="G30" s="33"/>
      <c r="H30" s="33"/>
      <c r="L30" s="133"/>
      <c r="M30" s="133"/>
    </row>
    <row r="31" spans="1:13" ht="13.5" thickTop="1">
      <c r="A31" s="45"/>
      <c r="B31" s="40"/>
      <c r="G31" s="2"/>
      <c r="H31" s="33"/>
      <c r="L31" s="133"/>
      <c r="M31" s="133"/>
    </row>
    <row r="32" spans="1:13" ht="12.75">
      <c r="A32" s="57" t="s">
        <v>74</v>
      </c>
      <c r="B32" s="49"/>
      <c r="C32" s="120">
        <v>-1038910</v>
      </c>
      <c r="E32" s="121">
        <v>-3000</v>
      </c>
      <c r="G32" s="33"/>
      <c r="H32" s="33"/>
      <c r="L32" s="133"/>
      <c r="M32" s="133"/>
    </row>
    <row r="33" spans="1:13" ht="12.75">
      <c r="A33" s="57" t="s">
        <v>75</v>
      </c>
      <c r="B33" s="40"/>
      <c r="G33" s="33"/>
      <c r="H33" s="33"/>
      <c r="L33" s="133"/>
      <c r="M33" s="133"/>
    </row>
    <row r="34" spans="1:13" ht="12.75">
      <c r="A34" s="57" t="s">
        <v>76</v>
      </c>
      <c r="B34" s="40">
        <v>14</v>
      </c>
      <c r="C34" s="6"/>
      <c r="E34" s="6"/>
      <c r="G34" s="33"/>
      <c r="H34" s="33"/>
      <c r="L34" s="133"/>
      <c r="M34" s="133"/>
    </row>
    <row r="35" spans="1:13" ht="26.25" thickBot="1">
      <c r="A35" s="57" t="s">
        <v>77</v>
      </c>
      <c r="B35" s="40"/>
      <c r="C35" s="22">
        <f>SUM(C29:C34)</f>
        <v>1005307.38632</v>
      </c>
      <c r="D35" s="16">
        <f>SUM(D29:D34)</f>
        <v>0</v>
      </c>
      <c r="E35" s="22">
        <f>SUM(E29:E34)</f>
        <v>3791416.8312599994</v>
      </c>
      <c r="G35" s="45"/>
      <c r="H35" s="33"/>
      <c r="L35" s="133"/>
      <c r="M35" s="133"/>
    </row>
    <row r="36" spans="1:13" ht="13.5" thickTop="1">
      <c r="A36" s="45"/>
      <c r="B36" s="49"/>
      <c r="G36" s="33"/>
      <c r="H36" s="33"/>
      <c r="L36" s="133"/>
      <c r="M36" s="133"/>
    </row>
    <row r="37" spans="1:13" ht="25.5">
      <c r="A37" s="45"/>
      <c r="B37" s="11" t="s">
        <v>3</v>
      </c>
      <c r="C37" s="125" t="s">
        <v>107</v>
      </c>
      <c r="D37" s="126"/>
      <c r="E37" s="126" t="s">
        <v>108</v>
      </c>
      <c r="G37" s="2"/>
      <c r="H37" s="33"/>
      <c r="L37" s="133"/>
      <c r="M37" s="133"/>
    </row>
    <row r="38" spans="1:13" ht="12.75">
      <c r="A38" s="114" t="s">
        <v>78</v>
      </c>
      <c r="B38" s="73"/>
      <c r="C38" s="51"/>
      <c r="E38" s="129"/>
      <c r="G38" s="2"/>
      <c r="H38" s="2"/>
      <c r="L38" s="133"/>
      <c r="M38" s="133"/>
    </row>
    <row r="39" spans="1:13" ht="25.5">
      <c r="A39" s="66" t="s">
        <v>115</v>
      </c>
      <c r="B39" s="73"/>
      <c r="C39" s="129">
        <v>1449</v>
      </c>
      <c r="D39" s="111"/>
      <c r="E39" s="129">
        <v>3344</v>
      </c>
      <c r="G39" s="33"/>
      <c r="H39" s="33"/>
      <c r="L39" s="133"/>
      <c r="M39" s="133"/>
    </row>
    <row r="40" spans="1:13" ht="12.75">
      <c r="A40" s="66" t="s">
        <v>79</v>
      </c>
      <c r="B40" s="118">
        <v>1</v>
      </c>
      <c r="C40" s="129">
        <v>-24</v>
      </c>
      <c r="D40" s="111"/>
      <c r="E40" s="129">
        <v>0</v>
      </c>
      <c r="G40" s="33"/>
      <c r="H40" s="33"/>
      <c r="L40" s="133"/>
      <c r="M40" s="133"/>
    </row>
    <row r="41" spans="1:13" ht="12.75">
      <c r="A41" s="66" t="s">
        <v>80</v>
      </c>
      <c r="B41" s="118">
        <v>2</v>
      </c>
      <c r="C41" s="129">
        <v>-695</v>
      </c>
      <c r="D41" s="111"/>
      <c r="E41" s="129">
        <v>-86426</v>
      </c>
      <c r="G41" s="33"/>
      <c r="H41" s="33"/>
      <c r="L41" s="133"/>
      <c r="M41" s="133"/>
    </row>
    <row r="42" spans="1:13" ht="12.75">
      <c r="A42" s="66" t="s">
        <v>81</v>
      </c>
      <c r="B42" s="73"/>
      <c r="C42" s="129">
        <v>-1471129</v>
      </c>
      <c r="D42" s="111"/>
      <c r="E42" s="129">
        <v>-934229</v>
      </c>
      <c r="G42" s="33"/>
      <c r="H42" s="33"/>
      <c r="L42" s="133"/>
      <c r="M42" s="133"/>
    </row>
    <row r="43" spans="1:13" ht="12.75">
      <c r="A43" s="66" t="s">
        <v>82</v>
      </c>
      <c r="B43" s="73"/>
      <c r="C43" s="129">
        <v>-144</v>
      </c>
      <c r="D43" s="111"/>
      <c r="E43" s="129">
        <v>0</v>
      </c>
      <c r="G43" s="33"/>
      <c r="H43" s="33"/>
      <c r="L43" s="133"/>
      <c r="M43" s="133"/>
    </row>
    <row r="44" spans="1:13" ht="25.5">
      <c r="A44" s="66" t="s">
        <v>83</v>
      </c>
      <c r="B44" s="73"/>
      <c r="C44" s="129">
        <v>0</v>
      </c>
      <c r="D44" s="111"/>
      <c r="E44" s="130">
        <v>51734</v>
      </c>
      <c r="G44" s="33"/>
      <c r="H44" s="33"/>
      <c r="L44" s="133"/>
      <c r="M44" s="133"/>
    </row>
    <row r="45" spans="1:13" ht="12.75">
      <c r="A45" s="63" t="s">
        <v>116</v>
      </c>
      <c r="B45" s="73"/>
      <c r="C45" s="51">
        <v>0</v>
      </c>
      <c r="E45" s="130">
        <v>-34981350</v>
      </c>
      <c r="G45" s="33"/>
      <c r="H45" s="33"/>
      <c r="L45" s="133"/>
      <c r="M45" s="133"/>
    </row>
    <row r="46" spans="1:13" ht="12.75">
      <c r="A46" s="66" t="s">
        <v>117</v>
      </c>
      <c r="B46" s="73"/>
      <c r="C46" s="51">
        <v>3361007</v>
      </c>
      <c r="E46" s="130">
        <v>0</v>
      </c>
      <c r="G46" s="2"/>
      <c r="H46" s="33"/>
      <c r="L46" s="133"/>
      <c r="M46" s="133"/>
    </row>
    <row r="47" spans="1:13" ht="12.75">
      <c r="A47" s="63" t="s">
        <v>118</v>
      </c>
      <c r="B47" s="73"/>
      <c r="C47" s="51"/>
      <c r="E47" s="130"/>
      <c r="G47" s="33"/>
      <c r="H47" s="33"/>
      <c r="L47" s="133"/>
      <c r="M47" s="133"/>
    </row>
    <row r="48" spans="1:13" ht="25.5">
      <c r="A48" s="66" t="s">
        <v>84</v>
      </c>
      <c r="B48" s="73"/>
      <c r="C48" s="130">
        <v>-97652</v>
      </c>
      <c r="D48" s="111"/>
      <c r="E48" s="130">
        <v>-12390</v>
      </c>
      <c r="G48" s="2"/>
      <c r="H48" s="33"/>
      <c r="L48" s="133"/>
      <c r="M48" s="133"/>
    </row>
    <row r="49" spans="1:13" ht="12.75">
      <c r="A49" s="63"/>
      <c r="B49" s="73"/>
      <c r="C49" s="51"/>
      <c r="E49" s="51"/>
      <c r="G49" s="2"/>
      <c r="H49" s="2"/>
      <c r="L49" s="133"/>
      <c r="M49" s="133"/>
    </row>
    <row r="50" spans="1:13" ht="38.25">
      <c r="A50" s="66" t="s">
        <v>119</v>
      </c>
      <c r="B50" s="73"/>
      <c r="C50" s="51">
        <v>1792812</v>
      </c>
      <c r="E50" s="51">
        <v>-35959317</v>
      </c>
      <c r="G50" s="33"/>
      <c r="H50" s="33"/>
      <c r="L50" s="133"/>
      <c r="M50" s="133"/>
    </row>
    <row r="51" spans="1:13" ht="12.75">
      <c r="A51" s="114"/>
      <c r="B51" s="73"/>
      <c r="C51" s="129"/>
      <c r="D51" s="111"/>
      <c r="E51" s="129"/>
      <c r="G51" s="2"/>
      <c r="H51" s="33"/>
      <c r="L51" s="133"/>
      <c r="M51" s="133"/>
    </row>
    <row r="52" spans="1:13" ht="12.75">
      <c r="A52" s="114" t="s">
        <v>85</v>
      </c>
      <c r="B52" s="73"/>
      <c r="C52" s="51"/>
      <c r="E52" s="51"/>
      <c r="G52" s="2"/>
      <c r="H52" s="33"/>
      <c r="L52" s="133"/>
      <c r="M52" s="133"/>
    </row>
    <row r="53" spans="1:13" ht="12.75">
      <c r="A53" s="65" t="s">
        <v>86</v>
      </c>
      <c r="B53" s="73">
        <v>17</v>
      </c>
      <c r="C53" s="129">
        <v>0</v>
      </c>
      <c r="D53" s="111"/>
      <c r="E53" s="51">
        <v>0</v>
      </c>
      <c r="G53" s="33"/>
      <c r="H53" s="33"/>
      <c r="L53" s="133"/>
      <c r="M53" s="133"/>
    </row>
    <row r="54" spans="1:13" ht="12.75">
      <c r="A54" s="65" t="s">
        <v>29</v>
      </c>
      <c r="B54" s="73"/>
      <c r="C54" s="129">
        <v>0</v>
      </c>
      <c r="D54" s="111"/>
      <c r="E54" s="129">
        <v>-1703388</v>
      </c>
      <c r="G54" s="33"/>
      <c r="H54" s="33"/>
      <c r="L54" s="133"/>
      <c r="M54" s="133"/>
    </row>
    <row r="55" spans="1:13" ht="12.75">
      <c r="A55" s="66" t="s">
        <v>120</v>
      </c>
      <c r="B55" s="73">
        <v>14</v>
      </c>
      <c r="C55" s="51">
        <v>0</v>
      </c>
      <c r="D55" s="111"/>
      <c r="E55" s="130">
        <v>35466500</v>
      </c>
      <c r="G55" s="33"/>
      <c r="H55" s="33"/>
      <c r="L55" s="133"/>
      <c r="M55" s="133"/>
    </row>
    <row r="56" spans="1:13" ht="12.75">
      <c r="A56" s="66" t="s">
        <v>76</v>
      </c>
      <c r="B56" s="118">
        <v>14</v>
      </c>
      <c r="C56" s="51">
        <v>-271735</v>
      </c>
      <c r="E56" s="130">
        <v>-514443</v>
      </c>
      <c r="G56" s="33"/>
      <c r="H56" s="33"/>
      <c r="L56" s="133"/>
      <c r="M56" s="133"/>
    </row>
    <row r="57" spans="1:13" ht="12.75">
      <c r="A57" s="65" t="s">
        <v>87</v>
      </c>
      <c r="B57" s="73">
        <v>14</v>
      </c>
      <c r="C57" s="51">
        <v>-2317000</v>
      </c>
      <c r="E57" s="51">
        <v>-1406137</v>
      </c>
      <c r="G57" s="33"/>
      <c r="H57" s="33"/>
      <c r="L57" s="133"/>
      <c r="M57" s="133"/>
    </row>
    <row r="58" spans="1:13" ht="12.75">
      <c r="A58" s="65"/>
      <c r="B58" s="73"/>
      <c r="C58" s="129"/>
      <c r="D58" s="111"/>
      <c r="E58" s="129"/>
      <c r="G58" s="2"/>
      <c r="H58" s="33"/>
      <c r="I58" s="121"/>
      <c r="L58" s="133"/>
      <c r="M58" s="133"/>
    </row>
    <row r="59" spans="1:13" ht="38.25">
      <c r="A59" s="66" t="s">
        <v>121</v>
      </c>
      <c r="B59" s="73"/>
      <c r="C59" s="51">
        <v>-2588735</v>
      </c>
      <c r="D59" s="111"/>
      <c r="E59" s="51">
        <v>31842532</v>
      </c>
      <c r="G59" s="33"/>
      <c r="H59" s="33"/>
      <c r="I59" s="121"/>
      <c r="L59" s="133"/>
      <c r="M59" s="133"/>
    </row>
    <row r="60" spans="1:13" ht="12.75">
      <c r="A60" s="65"/>
      <c r="B60" s="73"/>
      <c r="C60" s="129"/>
      <c r="D60" s="111"/>
      <c r="E60" s="129"/>
      <c r="G60" s="33"/>
      <c r="H60" s="33"/>
      <c r="I60" s="121"/>
      <c r="L60" s="133"/>
      <c r="M60" s="133"/>
    </row>
    <row r="61" spans="1:13" ht="38.25">
      <c r="A61" s="66" t="s">
        <v>88</v>
      </c>
      <c r="B61" s="73"/>
      <c r="C61" s="51">
        <v>3579</v>
      </c>
      <c r="E61" s="51">
        <v>222416</v>
      </c>
      <c r="G61" s="33"/>
      <c r="H61" s="33"/>
      <c r="I61" s="121"/>
      <c r="L61" s="133"/>
      <c r="M61" s="133"/>
    </row>
    <row r="62" spans="1:13" ht="12.75">
      <c r="A62" s="65"/>
      <c r="B62" s="73"/>
      <c r="C62" s="129"/>
      <c r="D62" s="111"/>
      <c r="E62" s="130"/>
      <c r="I62" s="121"/>
      <c r="L62" s="133"/>
      <c r="M62" s="133"/>
    </row>
    <row r="63" spans="1:13" ht="25.5">
      <c r="A63" s="66" t="s">
        <v>89</v>
      </c>
      <c r="B63" s="73"/>
      <c r="C63" s="51">
        <v>212963</v>
      </c>
      <c r="E63" s="51">
        <v>-102952.16874000058</v>
      </c>
      <c r="I63" s="121"/>
      <c r="L63" s="133"/>
      <c r="M63" s="133"/>
    </row>
    <row r="64" spans="1:13" ht="12.75">
      <c r="A64" s="63"/>
      <c r="B64" s="73"/>
      <c r="C64" s="129"/>
      <c r="D64" s="111"/>
      <c r="E64" s="130"/>
      <c r="L64" s="133"/>
      <c r="M64" s="133"/>
    </row>
    <row r="65" spans="1:13" ht="26.25" thickBot="1">
      <c r="A65" s="66" t="s">
        <v>122</v>
      </c>
      <c r="B65" s="73">
        <v>11</v>
      </c>
      <c r="C65" s="131">
        <v>487576</v>
      </c>
      <c r="E65" s="131">
        <v>285873</v>
      </c>
      <c r="L65" s="133"/>
      <c r="M65" s="133"/>
    </row>
    <row r="66" spans="1:13" ht="27" thickBot="1" thickTop="1">
      <c r="A66" s="66" t="s">
        <v>123</v>
      </c>
      <c r="B66" s="73">
        <v>11</v>
      </c>
      <c r="C66" s="132">
        <v>700539</v>
      </c>
      <c r="E66" s="132">
        <v>182920.83125999942</v>
      </c>
      <c r="L66" s="133"/>
      <c r="M66" s="133"/>
    </row>
    <row r="67" spans="1:5" ht="13.5" thickTop="1">
      <c r="A67" s="25"/>
      <c r="B67" s="13"/>
      <c r="C67" s="50"/>
      <c r="D67" s="50"/>
      <c r="E67" s="6"/>
    </row>
    <row r="68" spans="1:5" ht="12.75">
      <c r="A68" s="25"/>
      <c r="B68" s="13"/>
      <c r="C68" s="50"/>
      <c r="D68" s="50"/>
      <c r="E68" s="6"/>
    </row>
    <row r="69" spans="1:6" ht="12.75">
      <c r="A69" s="1" t="s">
        <v>35</v>
      </c>
      <c r="B69" s="21"/>
      <c r="C69" s="42"/>
      <c r="D69" s="42"/>
      <c r="E69" s="19"/>
      <c r="F69" s="6"/>
    </row>
    <row r="70" spans="1:6" ht="12.75">
      <c r="A70" s="1"/>
      <c r="B70" s="21"/>
      <c r="C70" s="42"/>
      <c r="D70" s="42"/>
      <c r="E70" s="42"/>
      <c r="F70" s="6"/>
    </row>
    <row r="71" spans="1:8" ht="12.75">
      <c r="A71" s="1"/>
      <c r="B71" s="21"/>
      <c r="C71" s="42"/>
      <c r="D71" s="42"/>
      <c r="E71" s="42"/>
      <c r="F71" s="6"/>
      <c r="G71" s="52"/>
      <c r="H71" s="52"/>
    </row>
    <row r="72" spans="1:8" ht="12.75">
      <c r="A72" s="28" t="s">
        <v>90</v>
      </c>
      <c r="B72" s="59"/>
      <c r="C72" s="123"/>
      <c r="D72" s="42"/>
      <c r="E72" s="19" t="s">
        <v>36</v>
      </c>
      <c r="F72" s="6"/>
      <c r="G72" s="52"/>
      <c r="H72" s="52"/>
    </row>
    <row r="73" spans="1:8" ht="12.75">
      <c r="A73" s="124" t="s">
        <v>97</v>
      </c>
      <c r="B73" s="59"/>
      <c r="C73" s="61" t="s">
        <v>37</v>
      </c>
      <c r="D73" s="42"/>
      <c r="F73" s="6"/>
      <c r="G73" s="52"/>
      <c r="H73" s="52"/>
    </row>
    <row r="74" spans="1:8" ht="12.75">
      <c r="A74" s="124" t="s">
        <v>125</v>
      </c>
      <c r="B74" s="59"/>
      <c r="C74" s="61" t="s">
        <v>38</v>
      </c>
      <c r="D74" s="42"/>
      <c r="F74" s="6"/>
      <c r="G74" s="52"/>
      <c r="H74" s="52"/>
    </row>
    <row r="75" spans="1:8" ht="12.75">
      <c r="A75" s="124" t="s">
        <v>110</v>
      </c>
      <c r="B75" s="59"/>
      <c r="C75" s="60"/>
      <c r="D75" s="42"/>
      <c r="E75" s="42"/>
      <c r="F75" s="6"/>
      <c r="G75" s="52"/>
      <c r="H75" s="52"/>
    </row>
    <row r="76" spans="1:8" ht="12.75">
      <c r="A76" s="124" t="s">
        <v>99</v>
      </c>
      <c r="B76" s="59"/>
      <c r="C76" s="60"/>
      <c r="F76" s="6"/>
      <c r="G76" s="52"/>
      <c r="H76" s="52"/>
    </row>
    <row r="77" spans="1:6" ht="12.75">
      <c r="A77" s="1"/>
      <c r="B77" s="21"/>
      <c r="C77" s="42"/>
      <c r="F77" s="6"/>
    </row>
    <row r="78" spans="1:6" ht="12.75">
      <c r="A78" s="53" t="s">
        <v>96</v>
      </c>
      <c r="F78" s="6"/>
    </row>
    <row r="79" spans="1:11" ht="12.75">
      <c r="A79" s="53" t="s">
        <v>124</v>
      </c>
      <c r="F79" s="6"/>
      <c r="G79" s="2"/>
      <c r="H79" s="2"/>
      <c r="I79" s="2"/>
      <c r="J79" s="2"/>
      <c r="K79" s="2"/>
    </row>
    <row r="80" spans="7:11" ht="12.75">
      <c r="G80" s="2"/>
      <c r="H80" s="2"/>
      <c r="I80" s="2"/>
      <c r="J80" s="2"/>
      <c r="K80" s="2"/>
    </row>
    <row r="83" spans="7:11" ht="12.75">
      <c r="G83" s="2"/>
      <c r="H83" s="2"/>
      <c r="I83" s="2"/>
      <c r="J83" s="2"/>
      <c r="K83" s="2"/>
    </row>
  </sheetData>
  <sheetProtection/>
  <mergeCells count="2">
    <mergeCell ref="A3:E3"/>
    <mergeCell ref="A4:E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8" r:id="rId1"/>
  <rowBreaks count="1" manualBreakCount="1">
    <brk id="3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41"/>
  <sheetViews>
    <sheetView view="pageBreakPreview" zoomScaleSheetLayoutView="100" zoomScalePageLayoutView="0" workbookViewId="0" topLeftCell="A1">
      <selection activeCell="J32" sqref="J32"/>
    </sheetView>
  </sheetViews>
  <sheetFormatPr defaultColWidth="9.140625" defaultRowHeight="15"/>
  <cols>
    <col min="1" max="1" width="28.140625" style="2" customWidth="1"/>
    <col min="2" max="2" width="6.8515625" style="2" bestFit="1" customWidth="1"/>
    <col min="3" max="3" width="12.7109375" style="16" bestFit="1" customWidth="1"/>
    <col min="4" max="4" width="1.7109375" style="16" customWidth="1"/>
    <col min="5" max="5" width="16.7109375" style="16" customWidth="1"/>
    <col min="6" max="6" width="1.7109375" style="16" customWidth="1"/>
    <col min="7" max="7" width="11.57421875" style="16" bestFit="1" customWidth="1"/>
    <col min="8" max="8" width="11.8515625" style="2" bestFit="1" customWidth="1"/>
    <col min="9" max="9" width="10.28125" style="2" bestFit="1" customWidth="1"/>
    <col min="10" max="10" width="43.00390625" style="2" customWidth="1"/>
    <col min="11" max="12" width="9.140625" style="2" customWidth="1"/>
    <col min="13" max="13" width="13.00390625" style="2" customWidth="1"/>
    <col min="14" max="14" width="9.140625" style="2" customWidth="1"/>
    <col min="15" max="15" width="13.421875" style="2" customWidth="1"/>
    <col min="16" max="16384" width="9.140625" style="2" customWidth="1"/>
  </cols>
  <sheetData>
    <row r="1" spans="1:16" ht="12.75">
      <c r="A1" s="1" t="s">
        <v>0</v>
      </c>
      <c r="F1" s="6"/>
      <c r="G1" s="6"/>
      <c r="H1" s="5"/>
      <c r="I1" s="62"/>
      <c r="J1" s="91"/>
      <c r="K1" s="109"/>
      <c r="L1" s="109"/>
      <c r="M1" s="109"/>
      <c r="N1" s="110"/>
      <c r="O1" s="110"/>
      <c r="P1" s="110"/>
    </row>
    <row r="2" spans="1:16" ht="12.75">
      <c r="A2" s="1"/>
      <c r="F2" s="6"/>
      <c r="G2" s="6"/>
      <c r="H2" s="5"/>
      <c r="I2" s="62"/>
      <c r="J2" s="91"/>
      <c r="K2" s="109"/>
      <c r="L2" s="109"/>
      <c r="M2" s="109"/>
      <c r="N2" s="110"/>
      <c r="O2" s="110"/>
      <c r="P2" s="110"/>
    </row>
    <row r="3" spans="1:16" ht="12.75">
      <c r="A3" s="138" t="s">
        <v>130</v>
      </c>
      <c r="G3" s="31"/>
      <c r="I3" s="62"/>
      <c r="J3" s="91"/>
      <c r="K3" s="109"/>
      <c r="L3" s="109"/>
      <c r="M3" s="109"/>
      <c r="N3" s="109"/>
      <c r="O3" s="42"/>
      <c r="P3" s="109"/>
    </row>
    <row r="4" spans="1:16" ht="12.75">
      <c r="A4" s="62" t="s">
        <v>128</v>
      </c>
      <c r="F4" s="31"/>
      <c r="G4" s="31"/>
      <c r="I4" s="62"/>
      <c r="J4" s="91"/>
      <c r="K4" s="109"/>
      <c r="L4" s="109"/>
      <c r="M4" s="109"/>
      <c r="N4" s="42"/>
      <c r="O4" s="42"/>
      <c r="P4" s="109"/>
    </row>
    <row r="5" spans="1:16" ht="15" hidden="1">
      <c r="A5" s="1" t="s">
        <v>51</v>
      </c>
      <c r="F5" s="31"/>
      <c r="G5" s="31"/>
      <c r="I5" s="93"/>
      <c r="J5" s="67"/>
      <c r="K5" s="111"/>
      <c r="L5" s="111"/>
      <c r="M5" s="111"/>
      <c r="N5" s="112"/>
      <c r="O5" s="112"/>
      <c r="P5" s="111"/>
    </row>
    <row r="6" spans="1:16" ht="15">
      <c r="A6" s="1"/>
      <c r="F6" s="31"/>
      <c r="G6" s="31"/>
      <c r="H6" s="7"/>
      <c r="I6" s="93"/>
      <c r="J6" s="67"/>
      <c r="K6" s="111"/>
      <c r="L6" s="111"/>
      <c r="M6" s="111"/>
      <c r="N6" s="112"/>
      <c r="O6" s="112"/>
      <c r="P6" s="112"/>
    </row>
    <row r="7" spans="1:16" ht="15">
      <c r="A7" s="1"/>
      <c r="G7" s="31"/>
      <c r="I7" s="93"/>
      <c r="J7" s="67"/>
      <c r="K7" s="111"/>
      <c r="L7" s="111"/>
      <c r="M7" s="111"/>
      <c r="N7" s="111"/>
      <c r="O7" s="112"/>
      <c r="P7" s="111"/>
    </row>
    <row r="8" spans="1:16" ht="15">
      <c r="A8" s="8" t="s">
        <v>2</v>
      </c>
      <c r="B8" s="9"/>
      <c r="C8" s="23"/>
      <c r="D8" s="23"/>
      <c r="E8" s="23"/>
      <c r="F8" s="23"/>
      <c r="G8" s="23"/>
      <c r="I8" s="93"/>
      <c r="J8" s="93"/>
      <c r="K8" s="112"/>
      <c r="L8" s="112"/>
      <c r="M8" s="112"/>
      <c r="N8" s="112"/>
      <c r="O8" s="112"/>
      <c r="P8" s="111"/>
    </row>
    <row r="9" spans="1:16" ht="15">
      <c r="A9" s="15"/>
      <c r="I9" s="93"/>
      <c r="J9" s="67"/>
      <c r="K9" s="111"/>
      <c r="L9" s="111"/>
      <c r="M9" s="111"/>
      <c r="N9" s="111"/>
      <c r="O9" s="111"/>
      <c r="P9" s="111"/>
    </row>
    <row r="10" spans="2:16" ht="40.5" customHeight="1">
      <c r="B10" s="43" t="s">
        <v>3</v>
      </c>
      <c r="C10" s="44" t="s">
        <v>20</v>
      </c>
      <c r="D10" s="42"/>
      <c r="E10" s="44" t="s">
        <v>21</v>
      </c>
      <c r="F10" s="42"/>
      <c r="G10" s="44" t="s">
        <v>52</v>
      </c>
      <c r="I10" s="67"/>
      <c r="J10" s="94"/>
      <c r="K10" s="113"/>
      <c r="L10" s="112"/>
      <c r="M10" s="113"/>
      <c r="N10" s="112"/>
      <c r="O10" s="113"/>
      <c r="P10" s="111"/>
    </row>
    <row r="11" spans="2:16" ht="15">
      <c r="B11" s="45"/>
      <c r="C11" s="46"/>
      <c r="E11" s="46"/>
      <c r="G11" s="46"/>
      <c r="I11" s="67"/>
      <c r="J11" s="114"/>
      <c r="K11" s="112"/>
      <c r="L11" s="111"/>
      <c r="M11" s="112"/>
      <c r="N11" s="111"/>
      <c r="O11" s="112"/>
      <c r="P11" s="111"/>
    </row>
    <row r="12" spans="1:16" ht="15">
      <c r="A12" s="47" t="s">
        <v>56</v>
      </c>
      <c r="B12" s="45"/>
      <c r="C12" s="42">
        <v>80000</v>
      </c>
      <c r="D12" s="42"/>
      <c r="E12" s="42">
        <v>16940966</v>
      </c>
      <c r="F12" s="42"/>
      <c r="G12" s="42">
        <f>SUM(C12:F12)</f>
        <v>17020966</v>
      </c>
      <c r="H12" s="16"/>
      <c r="I12" s="93"/>
      <c r="J12" s="93"/>
      <c r="K12" s="112"/>
      <c r="L12" s="112"/>
      <c r="M12" s="112"/>
      <c r="N12" s="112"/>
      <c r="O12" s="112"/>
      <c r="P12" s="111"/>
    </row>
    <row r="13" spans="1:16" ht="6" customHeight="1">
      <c r="A13" s="47"/>
      <c r="B13" s="45"/>
      <c r="E13" s="48"/>
      <c r="G13" s="6"/>
      <c r="H13" s="16"/>
      <c r="I13" s="93"/>
      <c r="J13" s="114"/>
      <c r="K13" s="111"/>
      <c r="L13" s="111"/>
      <c r="M13" s="111"/>
      <c r="N13" s="111"/>
      <c r="O13" s="111"/>
      <c r="P13" s="111"/>
    </row>
    <row r="14" spans="1:16" ht="15">
      <c r="A14" s="41" t="s">
        <v>53</v>
      </c>
      <c r="B14" s="45"/>
      <c r="E14" s="46">
        <v>5766787</v>
      </c>
      <c r="G14" s="6">
        <f>SUM(C14:F14)</f>
        <v>5766787</v>
      </c>
      <c r="H14" s="16"/>
      <c r="I14" s="93"/>
      <c r="J14" s="93"/>
      <c r="K14" s="112"/>
      <c r="L14" s="112"/>
      <c r="M14" s="112"/>
      <c r="N14" s="112"/>
      <c r="O14" s="112"/>
      <c r="P14" s="111"/>
    </row>
    <row r="15" spans="1:16" ht="6" customHeight="1">
      <c r="A15" s="41"/>
      <c r="B15" s="45"/>
      <c r="C15" s="46"/>
      <c r="E15" s="46"/>
      <c r="G15" s="6"/>
      <c r="H15" s="16"/>
      <c r="I15" s="93"/>
      <c r="J15" s="93"/>
      <c r="K15" s="112"/>
      <c r="L15" s="112"/>
      <c r="M15" s="112"/>
      <c r="N15" s="112"/>
      <c r="O15" s="112"/>
      <c r="P15" s="111"/>
    </row>
    <row r="16" spans="1:16" ht="15">
      <c r="A16" s="41" t="s">
        <v>54</v>
      </c>
      <c r="B16" s="45"/>
      <c r="C16" s="46"/>
      <c r="E16" s="46">
        <f>SUM(E14)</f>
        <v>5766787</v>
      </c>
      <c r="F16" s="46">
        <f>SUM(F14)</f>
        <v>0</v>
      </c>
      <c r="G16" s="46">
        <f>SUM(G14)</f>
        <v>5766787</v>
      </c>
      <c r="I16" s="93"/>
      <c r="J16" s="93"/>
      <c r="K16" s="112"/>
      <c r="L16" s="112"/>
      <c r="M16" s="112"/>
      <c r="N16" s="112"/>
      <c r="O16" s="112"/>
      <c r="P16" s="111"/>
    </row>
    <row r="17" spans="1:16" ht="5.25" customHeight="1">
      <c r="A17" s="41"/>
      <c r="B17" s="45"/>
      <c r="C17" s="46"/>
      <c r="E17" s="46"/>
      <c r="F17" s="46"/>
      <c r="G17" s="46"/>
      <c r="I17" s="93"/>
      <c r="J17" s="114"/>
      <c r="K17" s="111"/>
      <c r="L17" s="111"/>
      <c r="M17" s="111"/>
      <c r="N17" s="111"/>
      <c r="O17" s="111"/>
      <c r="P17" s="111"/>
    </row>
    <row r="18" spans="1:16" ht="15.75" customHeight="1">
      <c r="A18" s="41" t="s">
        <v>55</v>
      </c>
      <c r="B18" s="45"/>
      <c r="C18" s="46"/>
      <c r="E18" s="46"/>
      <c r="G18" s="46">
        <f>SUM(C18:F18)</f>
        <v>0</v>
      </c>
      <c r="I18" s="94"/>
      <c r="J18" s="67"/>
      <c r="K18" s="111"/>
      <c r="L18" s="111"/>
      <c r="M18" s="111"/>
      <c r="N18" s="111"/>
      <c r="O18" s="111"/>
      <c r="P18" s="111"/>
    </row>
    <row r="19" spans="1:16" ht="9" customHeight="1">
      <c r="A19" s="37"/>
      <c r="B19" s="45"/>
      <c r="C19" s="46"/>
      <c r="E19" s="46"/>
      <c r="G19" s="46"/>
      <c r="I19" s="94"/>
      <c r="J19" s="67"/>
      <c r="K19" s="111"/>
      <c r="L19" s="111"/>
      <c r="M19" s="111"/>
      <c r="N19" s="111"/>
      <c r="O19" s="111"/>
      <c r="P19" s="111"/>
    </row>
    <row r="20" spans="1:16" s="21" customFormat="1" ht="15.75" thickBot="1">
      <c r="A20" s="95" t="s">
        <v>109</v>
      </c>
      <c r="B20" s="12"/>
      <c r="C20" s="108">
        <f>C12+C14+C18</f>
        <v>80000</v>
      </c>
      <c r="D20" s="42"/>
      <c r="E20" s="108">
        <f>E12+E14+E18</f>
        <v>22707753</v>
      </c>
      <c r="F20" s="42"/>
      <c r="G20" s="108">
        <f>G12+G14+G18</f>
        <v>22787753</v>
      </c>
      <c r="I20" s="93"/>
      <c r="J20" s="93"/>
      <c r="K20" s="112"/>
      <c r="L20" s="112"/>
      <c r="M20" s="112"/>
      <c r="N20" s="112"/>
      <c r="O20" s="112"/>
      <c r="P20" s="111"/>
    </row>
    <row r="21" spans="1:16" ht="9" customHeight="1" thickTop="1">
      <c r="A21" s="47"/>
      <c r="B21" s="49"/>
      <c r="C21" s="6"/>
      <c r="E21" s="6"/>
      <c r="G21" s="6"/>
      <c r="I21" s="93"/>
      <c r="J21" s="93"/>
      <c r="K21" s="112"/>
      <c r="L21" s="112"/>
      <c r="M21" s="112"/>
      <c r="N21" s="112"/>
      <c r="O21" s="112"/>
      <c r="P21" s="111"/>
    </row>
    <row r="22" spans="1:16" ht="15">
      <c r="A22" s="21" t="s">
        <v>111</v>
      </c>
      <c r="B22" s="49"/>
      <c r="C22" s="16">
        <v>80000</v>
      </c>
      <c r="D22" s="42"/>
      <c r="E22" s="16">
        <v>15755349</v>
      </c>
      <c r="F22" s="42"/>
      <c r="G22" s="16">
        <f aca="true" t="shared" si="0" ref="G22:G28">SUM(C22:F22)</f>
        <v>15835349</v>
      </c>
      <c r="H22" s="21"/>
      <c r="I22" s="93"/>
      <c r="J22" s="93"/>
      <c r="K22" s="112"/>
      <c r="L22" s="112"/>
      <c r="M22" s="112"/>
      <c r="N22" s="112"/>
      <c r="O22" s="112"/>
      <c r="P22" s="111"/>
    </row>
    <row r="23" spans="1:16" ht="6" customHeight="1">
      <c r="A23" s="45"/>
      <c r="B23" s="49"/>
      <c r="E23" s="50"/>
      <c r="G23" s="50">
        <f t="shared" si="0"/>
        <v>0</v>
      </c>
      <c r="I23" s="93"/>
      <c r="J23" s="93"/>
      <c r="K23" s="112"/>
      <c r="L23" s="112"/>
      <c r="M23" s="112"/>
      <c r="N23" s="112"/>
      <c r="O23" s="112"/>
      <c r="P23" s="112"/>
    </row>
    <row r="24" spans="1:16" ht="15" customHeight="1">
      <c r="A24" s="45" t="s">
        <v>53</v>
      </c>
      <c r="B24" s="49"/>
      <c r="C24" s="51" t="s">
        <v>57</v>
      </c>
      <c r="E24" s="50">
        <v>803585</v>
      </c>
      <c r="G24" s="50">
        <f t="shared" si="0"/>
        <v>803585</v>
      </c>
      <c r="I24" s="93"/>
      <c r="J24" s="93"/>
      <c r="K24" s="112"/>
      <c r="L24" s="112"/>
      <c r="M24" s="112"/>
      <c r="N24" s="112"/>
      <c r="O24" s="112"/>
      <c r="P24" s="111"/>
    </row>
    <row r="25" spans="1:16" ht="6" customHeight="1">
      <c r="A25" s="45"/>
      <c r="B25" s="49"/>
      <c r="C25" s="51"/>
      <c r="E25" s="50"/>
      <c r="F25" s="50"/>
      <c r="I25" s="93"/>
      <c r="J25" s="93"/>
      <c r="K25" s="112"/>
      <c r="L25" s="112"/>
      <c r="M25" s="112"/>
      <c r="N25" s="112"/>
      <c r="O25" s="112"/>
      <c r="P25" s="111"/>
    </row>
    <row r="26" spans="1:16" ht="15">
      <c r="A26" s="45" t="s">
        <v>54</v>
      </c>
      <c r="B26" s="49"/>
      <c r="C26" s="51" t="s">
        <v>57</v>
      </c>
      <c r="E26" s="50">
        <f>SUM(E24:E24)</f>
        <v>803585</v>
      </c>
      <c r="F26" s="50"/>
      <c r="G26" s="16">
        <f t="shared" si="0"/>
        <v>803585</v>
      </c>
      <c r="I26" s="93"/>
      <c r="J26" s="93"/>
      <c r="K26" s="112"/>
      <c r="L26" s="112"/>
      <c r="M26" s="112"/>
      <c r="N26" s="112"/>
      <c r="O26" s="112"/>
      <c r="P26" s="111"/>
    </row>
    <row r="27" spans="1:16" ht="6" customHeight="1">
      <c r="A27" s="45"/>
      <c r="B27" s="49"/>
      <c r="C27" s="51"/>
      <c r="E27" s="50"/>
      <c r="F27" s="50"/>
      <c r="I27" s="114"/>
      <c r="J27" s="93"/>
      <c r="K27" s="112"/>
      <c r="L27" s="111"/>
      <c r="M27" s="112"/>
      <c r="N27" s="112"/>
      <c r="O27" s="111"/>
      <c r="P27" s="111"/>
    </row>
    <row r="28" spans="1:16" ht="15.75" customHeight="1">
      <c r="A28" s="45" t="s">
        <v>55</v>
      </c>
      <c r="B28" s="49">
        <v>12</v>
      </c>
      <c r="C28" s="116" t="s">
        <v>57</v>
      </c>
      <c r="D28" s="6"/>
      <c r="E28" s="117"/>
      <c r="F28" s="6"/>
      <c r="G28" s="6">
        <f t="shared" si="0"/>
        <v>0</v>
      </c>
      <c r="I28" s="94"/>
      <c r="J28" s="93"/>
      <c r="K28" s="112"/>
      <c r="L28" s="111"/>
      <c r="M28" s="112"/>
      <c r="N28" s="111"/>
      <c r="O28" s="112"/>
      <c r="P28" s="111"/>
    </row>
    <row r="29" spans="2:16" ht="6" customHeight="1">
      <c r="B29" s="49"/>
      <c r="C29" s="50"/>
      <c r="D29" s="50"/>
      <c r="E29" s="50"/>
      <c r="F29" s="50"/>
      <c r="G29" s="50"/>
      <c r="I29" s="94"/>
      <c r="J29" s="93"/>
      <c r="K29" s="112"/>
      <c r="L29" s="111"/>
      <c r="M29" s="112"/>
      <c r="N29" s="111"/>
      <c r="O29" s="112"/>
      <c r="P29" s="111"/>
    </row>
    <row r="30" spans="1:16" ht="15.75" thickBot="1">
      <c r="A30" s="95" t="s">
        <v>112</v>
      </c>
      <c r="B30" s="49"/>
      <c r="C30" s="108">
        <v>80000</v>
      </c>
      <c r="D30" s="42"/>
      <c r="E30" s="108">
        <f>SUM(E25:E29)+E22</f>
        <v>16558934</v>
      </c>
      <c r="F30" s="42"/>
      <c r="G30" s="108">
        <f>SUM(G25:G29)+G22</f>
        <v>16638934</v>
      </c>
      <c r="I30" s="93"/>
      <c r="J30" s="93"/>
      <c r="K30" s="112"/>
      <c r="L30" s="112"/>
      <c r="M30" s="112"/>
      <c r="N30" s="112"/>
      <c r="O30" s="112"/>
      <c r="P30" s="111"/>
    </row>
    <row r="31" spans="1:16" ht="15.75" thickTop="1">
      <c r="A31" s="25"/>
      <c r="B31" s="49"/>
      <c r="I31" s="93"/>
      <c r="J31" s="67"/>
      <c r="K31" s="111"/>
      <c r="L31" s="111"/>
      <c r="M31" s="111"/>
      <c r="N31" s="115"/>
      <c r="O31" s="115"/>
      <c r="P31" s="111"/>
    </row>
    <row r="32" spans="1:16" ht="15">
      <c r="A32" s="1" t="s">
        <v>35</v>
      </c>
      <c r="B32" s="12"/>
      <c r="F32" s="6"/>
      <c r="I32" s="93"/>
      <c r="J32" s="67"/>
      <c r="K32" s="67"/>
      <c r="L32" s="111"/>
      <c r="M32" s="111"/>
      <c r="N32" s="115"/>
      <c r="O32" s="115"/>
      <c r="P32" s="111"/>
    </row>
    <row r="33" spans="1:16" ht="12.75" customHeight="1">
      <c r="A33" s="1"/>
      <c r="B33" s="12"/>
      <c r="F33" s="6"/>
      <c r="I33" s="67"/>
      <c r="J33" s="67"/>
      <c r="K33" s="115"/>
      <c r="L33" s="111"/>
      <c r="M33" s="112"/>
      <c r="N33" s="115"/>
      <c r="O33" s="115"/>
      <c r="P33" s="111"/>
    </row>
    <row r="34" spans="1:16" ht="12.75" customHeight="1">
      <c r="A34" s="1"/>
      <c r="B34" s="12"/>
      <c r="F34" s="6"/>
      <c r="I34" s="67"/>
      <c r="J34" s="67"/>
      <c r="K34" s="115"/>
      <c r="L34" s="111"/>
      <c r="M34" s="112"/>
      <c r="N34" s="115"/>
      <c r="O34" s="115"/>
      <c r="P34" s="111"/>
    </row>
    <row r="35" spans="1:16" ht="12.75" customHeight="1">
      <c r="A35" s="28" t="s">
        <v>113</v>
      </c>
      <c r="B35" s="21"/>
      <c r="D35" s="43"/>
      <c r="E35" s="28" t="s">
        <v>36</v>
      </c>
      <c r="F35" s="43"/>
      <c r="I35" s="67"/>
      <c r="J35" s="67"/>
      <c r="K35" s="111"/>
      <c r="L35" s="111"/>
      <c r="M35" s="111"/>
      <c r="N35" s="115"/>
      <c r="O35" s="115"/>
      <c r="P35" s="111"/>
    </row>
    <row r="36" spans="1:15" ht="15">
      <c r="A36" s="77" t="s">
        <v>97</v>
      </c>
      <c r="B36" s="30"/>
      <c r="D36" s="43"/>
      <c r="E36" s="30" t="s">
        <v>37</v>
      </c>
      <c r="F36" s="43"/>
      <c r="I36" s="93"/>
      <c r="J36" s="67"/>
      <c r="K36" s="111"/>
      <c r="L36" s="111"/>
      <c r="M36" s="115"/>
      <c r="N36" s="115"/>
      <c r="O36" s="111"/>
    </row>
    <row r="37" spans="1:15" ht="15">
      <c r="A37" s="60" t="s">
        <v>98</v>
      </c>
      <c r="B37" s="21"/>
      <c r="D37" s="43"/>
      <c r="E37" s="30" t="s">
        <v>38</v>
      </c>
      <c r="F37" s="43"/>
      <c r="G37" s="6"/>
      <c r="I37" s="93"/>
      <c r="J37" s="67"/>
      <c r="K37" s="111"/>
      <c r="L37" s="111"/>
      <c r="M37" s="115"/>
      <c r="N37" s="115"/>
      <c r="O37" s="111"/>
    </row>
    <row r="38" spans="1:15" ht="15">
      <c r="A38" s="60" t="s">
        <v>99</v>
      </c>
      <c r="B38" s="21"/>
      <c r="C38" s="21"/>
      <c r="D38" s="43"/>
      <c r="E38" s="43"/>
      <c r="F38" s="43"/>
      <c r="G38" s="6"/>
      <c r="I38" s="93"/>
      <c r="J38" s="67"/>
      <c r="K38" s="111"/>
      <c r="L38" s="111"/>
      <c r="M38" s="112"/>
      <c r="N38" s="112"/>
      <c r="O38" s="111"/>
    </row>
    <row r="39" spans="1:7" ht="12.75">
      <c r="A39" s="15"/>
      <c r="C39" s="2"/>
      <c r="F39" s="6"/>
      <c r="G39" s="6"/>
    </row>
    <row r="40" spans="1:7" ht="12.75">
      <c r="A40" s="67" t="s">
        <v>96</v>
      </c>
      <c r="F40" s="6"/>
      <c r="G40" s="6"/>
    </row>
    <row r="41" spans="1:7" ht="12.75">
      <c r="A41" s="2" t="s">
        <v>39</v>
      </c>
      <c r="F41" s="6"/>
      <c r="G41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3"/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Elmira Kusnidenova</dc:creator>
  <cp:keywords/>
  <dc:description/>
  <cp:lastModifiedBy>Rashid Mussin</cp:lastModifiedBy>
  <cp:lastPrinted>2015-05-12T09:11:50Z</cp:lastPrinted>
  <dcterms:created xsi:type="dcterms:W3CDTF">2014-08-05T05:09:00Z</dcterms:created>
  <dcterms:modified xsi:type="dcterms:W3CDTF">2015-05-12T09:12:12Z</dcterms:modified>
  <cp:category/>
  <cp:version/>
  <cp:contentType/>
  <cp:contentStatus/>
</cp:coreProperties>
</file>