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6660"/>
  </bookViews>
  <sheets>
    <sheet name="Ф1" sheetId="1" r:id="rId1"/>
    <sheet name="Ф2" sheetId="2" r:id="rId2"/>
    <sheet name="Ф3" sheetId="5" r:id="rId3"/>
    <sheet name="Ф4" sheetId="4" r:id="rId4"/>
  </sheets>
  <calcPr calcId="125725"/>
</workbook>
</file>

<file path=xl/calcChain.xml><?xml version="1.0" encoding="utf-8"?>
<calcChain xmlns="http://schemas.openxmlformats.org/spreadsheetml/2006/main">
  <c r="B27" i="1"/>
  <c r="B19"/>
  <c r="G16" i="4"/>
  <c r="G19"/>
  <c r="AA22" i="2"/>
  <c r="AA26" s="1"/>
  <c r="S35"/>
  <c r="C45" i="1"/>
  <c r="B45"/>
  <c r="AA64" i="5"/>
  <c r="AA46"/>
  <c r="AA59" s="1"/>
  <c r="AA22"/>
  <c r="AA14"/>
  <c r="AB81"/>
  <c r="AB70"/>
  <c r="AB14"/>
  <c r="AB77"/>
  <c r="AB64"/>
  <c r="AB59"/>
  <c r="AB22"/>
  <c r="AH18" i="2"/>
  <c r="AH26" s="1"/>
  <c r="AH28" s="1"/>
  <c r="B46" i="1"/>
  <c r="C46"/>
  <c r="C22"/>
  <c r="B22"/>
  <c r="C14"/>
  <c r="B14"/>
  <c r="I11" i="4"/>
  <c r="I12" s="1"/>
  <c r="G12"/>
  <c r="E12"/>
  <c r="I24"/>
  <c r="G26"/>
  <c r="E26"/>
  <c r="C26"/>
  <c r="G22"/>
  <c r="E22"/>
  <c r="I21"/>
  <c r="AA18" i="2"/>
  <c r="C27" i="4"/>
  <c r="I16"/>
  <c r="C36" i="1"/>
  <c r="C28"/>
  <c r="C50" s="1"/>
  <c r="B36"/>
  <c r="I19" i="4"/>
  <c r="I22" s="1"/>
  <c r="I8"/>
  <c r="G15"/>
  <c r="I14"/>
  <c r="I15" s="1"/>
  <c r="B28" i="1"/>
  <c r="B50" s="1"/>
  <c r="I25" i="4"/>
  <c r="AA31" i="5" l="1"/>
  <c r="AA79" s="1"/>
  <c r="AA81" s="1"/>
  <c r="AB31"/>
  <c r="AB79" s="1"/>
  <c r="AH32" i="2"/>
  <c r="I26" i="4"/>
  <c r="E27"/>
  <c r="G27"/>
  <c r="I27"/>
  <c r="AA28" i="2"/>
  <c r="AA30" s="1"/>
  <c r="AA32" s="1"/>
  <c r="C47" i="1"/>
  <c r="C48" s="1"/>
  <c r="C23"/>
  <c r="B47"/>
  <c r="B48" s="1"/>
  <c r="B23"/>
  <c r="B49" l="1"/>
</calcChain>
</file>

<file path=xl/sharedStrings.xml><?xml version="1.0" encoding="utf-8"?>
<sst xmlns="http://schemas.openxmlformats.org/spreadsheetml/2006/main" count="201" uniqueCount="163">
  <si>
    <t>тыс. тенге</t>
  </si>
  <si>
    <t>Активы</t>
  </si>
  <si>
    <t>Долгосрочные активы</t>
  </si>
  <si>
    <t>Основные средства</t>
  </si>
  <si>
    <t>Нематериальные активы</t>
  </si>
  <si>
    <t xml:space="preserve"> Итого долгосрочных активов</t>
  </si>
  <si>
    <t>Краткосрочные активы</t>
  </si>
  <si>
    <t>Запасы</t>
  </si>
  <si>
    <t>Торговая и прочая дебиторская задолженность</t>
  </si>
  <si>
    <t>Прочие налоговые активы</t>
  </si>
  <si>
    <t>Денежные средства и их эквиваленты</t>
  </si>
  <si>
    <t>Итого краткосрочных активов</t>
  </si>
  <si>
    <t>Всего активов</t>
  </si>
  <si>
    <t>Капитал</t>
  </si>
  <si>
    <t>Нераспределенная прибыль, предыдущие года</t>
  </si>
  <si>
    <t>Итого капитала</t>
  </si>
  <si>
    <t>Долгосрочные обязательства</t>
  </si>
  <si>
    <t>Отложенные налоговые обязательства</t>
  </si>
  <si>
    <t>Итого долгосрочных обязательств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</si>
  <si>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</si>
  <si>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</si>
  <si>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</si>
  <si>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Итого обязательства</t>
  </si>
  <si>
    <t>Всего собственного капитала и обязательств</t>
  </si>
  <si>
    <t>Инвестиции в дочерние предприятия</t>
  </si>
  <si>
    <t>Прочие долгосрочные активы</t>
  </si>
  <si>
    <t>Кредиторская задолженность по займам</t>
  </si>
  <si>
    <t>Вознаграждения работникам</t>
  </si>
  <si>
    <t>Резервы</t>
  </si>
  <si>
    <t>Текущая часть долгосрочной кредиторской задолженности по займам</t>
  </si>
  <si>
    <t>Дивиденты к выплате</t>
  </si>
  <si>
    <t>Прочие налоговые обязательства</t>
  </si>
  <si>
    <t>Наименование организации</t>
  </si>
  <si>
    <t>Наименование показателей</t>
  </si>
  <si>
    <t>Код
строки</t>
  </si>
  <si>
    <t>За отчетный период</t>
  </si>
  <si>
    <t>За предыдущий период</t>
  </si>
  <si>
    <t>Прочие доходы</t>
  </si>
  <si>
    <t>капитал</t>
  </si>
  <si>
    <t xml:space="preserve">Нераспределенная </t>
  </si>
  <si>
    <t>прибыль</t>
  </si>
  <si>
    <t>Итого</t>
  </si>
  <si>
    <t>Операции с собственниками,отраженные непосредственно в составе капитала</t>
  </si>
  <si>
    <t>Дивиденты</t>
  </si>
  <si>
    <t>Итого операции с собственниками</t>
  </si>
  <si>
    <t>Приложение 3
к приказу Министра финансов
Республики Казахстан
от 23 мая 2007 года №184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</si>
  <si>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</si>
  <si>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</si>
  <si>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</si>
  <si>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</si>
  <si>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</si>
  <si>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</si>
  <si>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</si>
  <si>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</si>
  <si>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</si>
  <si>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</si>
  <si>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</si>
  <si>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</si>
  <si>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</si>
  <si>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Итоговая прибыль (итоговый убыток) за период (стр. 150-стр. 160)</t>
  </si>
  <si>
    <t>Прибыль на акцию</t>
  </si>
  <si>
    <t>АО "Майкубен Вест Холдинг"</t>
  </si>
  <si>
    <t xml:space="preserve">Акционерное общество "Майкубен Вест Холдинг"                                                                                                                                            </t>
  </si>
  <si>
    <t>Реорганизация Группы</t>
  </si>
  <si>
    <t>Выбытие дочерних компаний</t>
  </si>
  <si>
    <t>Прочий совокупный доход</t>
  </si>
  <si>
    <t xml:space="preserve">Чистая прибыль (убыток) за период (стр. 130-стр. 140) </t>
  </si>
  <si>
    <t>Курсовые разницы при пересчете показателей иностранных подразделений из других валют</t>
  </si>
  <si>
    <t>других валют</t>
  </si>
  <si>
    <t xml:space="preserve">Резерв курсовых разниц при пересчете из </t>
  </si>
  <si>
    <t>Общий совокупный доход за период</t>
  </si>
  <si>
    <t>Прибыль  за год</t>
  </si>
  <si>
    <t>Акционерный капитал</t>
  </si>
  <si>
    <t>Акционерный</t>
  </si>
  <si>
    <t>Генеральный директор</t>
  </si>
  <si>
    <t>Главный бухгалтер</t>
  </si>
  <si>
    <t>Сатаева Г.А.</t>
  </si>
  <si>
    <t>Балансовая стоимость простой акции (тенге за акцию)</t>
  </si>
  <si>
    <t>Консолидированный отчет о совокупном доходе</t>
  </si>
  <si>
    <t xml:space="preserve">Консолидированный Отчет о финансовом положении  </t>
  </si>
  <si>
    <t>Долгосрочная торговая и прочая дебиторская задолженность</t>
  </si>
  <si>
    <t>Прочие краткосрочные активы</t>
  </si>
  <si>
    <t>Долгосрочная торговая и прочая кредиторская задолженность</t>
  </si>
  <si>
    <t>Текущие налоговые обязательства по подоходному налогу</t>
  </si>
  <si>
    <t>Прочие краткосрочные обязательства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</si>
  <si>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</si>
  <si>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</si>
  <si>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</si>
  <si>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</si>
  <si>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</si>
  <si>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</si>
  <si>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</si>
  <si>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</si>
  <si>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</si>
  <si>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</si>
  <si>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</si>
  <si>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</si>
  <si>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</si>
  <si>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</si>
  <si>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</si>
  <si>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</si>
  <si>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</si>
  <si>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</si>
  <si>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</si>
  <si>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</si>
  <si>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</si>
  <si>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</si>
  <si>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</si>
  <si>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</si>
  <si>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</si>
  <si>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</si>
  <si>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</si>
  <si>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</si>
  <si>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</si>
  <si>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</si>
  <si>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</si>
  <si>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</si>
  <si>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</si>
  <si>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</si>
  <si>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</si>
  <si>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</si>
  <si>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</si>
  <si>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</si>
  <si>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</si>
  <si>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</si>
  <si>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</si>
  <si>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</si>
  <si>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</si>
  <si>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</si>
  <si>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</si>
  <si>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</si>
  <si>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</si>
  <si>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</si>
  <si>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</si>
  <si>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</si>
  <si>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</si>
  <si>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</si>
  <si>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</si>
  <si>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</si>
  <si>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</si>
  <si>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</si>
  <si>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</si>
  <si>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</si>
  <si>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</si>
  <si>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Руководитель</t>
  </si>
  <si>
    <t>(фамилия, имя, отчество)</t>
  </si>
  <si>
    <t>(подпись)</t>
  </si>
  <si>
    <t>М.П.</t>
  </si>
  <si>
    <t>тыс.тенге</t>
  </si>
  <si>
    <t xml:space="preserve">КОНСОЛИДИРОВАННЫЙ ОТЧЕТ О ДВИЖЕНИИ ДЕНЕЖНЫХ СРЕДСТВ </t>
  </si>
  <si>
    <t>-</t>
  </si>
  <si>
    <t>31.12.2014 г.</t>
  </si>
  <si>
    <t>по состоянию на 01.04.2015 год</t>
  </si>
  <si>
    <t>за период с  01 января 2015г. по 31 марта 2015 г.</t>
  </si>
  <si>
    <t>за период с 01 января 2015 г. по 31 марта 2015г.</t>
  </si>
  <si>
    <t xml:space="preserve">                                  Консолидированный   Отчет об изменениях в капитале за период с 01 января 2015 г. по 31 марта 2015г.</t>
  </si>
  <si>
    <t>Тезикбаев А.А.</t>
  </si>
  <si>
    <t>Остаток на 31.12.2014 года</t>
  </si>
  <si>
    <t>Прибыль (убыток)   за 1 квартал 2015г</t>
  </si>
  <si>
    <t>Остаток на 31.03.2015 года</t>
  </si>
  <si>
    <t>Остаток на 1 января 2014 года</t>
  </si>
  <si>
    <t xml:space="preserve"> тыс. тенге</t>
  </si>
  <si>
    <t>тыс. тенге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</si>
</sst>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000"/>
    <numFmt numFmtId="167" formatCode="#,##0,"/>
    <numFmt numFmtId="168" formatCode="0,"/>
    <numFmt numFmtId="169" formatCode="[=0]&quot;-&quot;;General"/>
    <numFmt numFmtId="170" formatCode="#,##0.000,"/>
    <numFmt numFmtId="171" formatCode="[=-117943.76]&quot;(118)&quot;;General"/>
    <numFmt numFmtId="172" formatCode="_(* #,##0.00_);_(* \(#,##0.00\);_(* &quot;-&quot;??_);_(@_)"/>
  </numFmts>
  <fonts count="3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</font>
    <font>
      <sz val="10"/>
      <name val="Calibri"/>
      <family val="2"/>
      <charset val="204"/>
    </font>
    <font>
      <b/>
      <sz val="10"/>
      <name val="Calibri"/>
      <family val="2"/>
    </font>
    <font>
      <b/>
      <sz val="10"/>
      <color indexed="12"/>
      <name val="Calibri"/>
      <family val="2"/>
      <charset val="204"/>
    </font>
    <font>
      <i/>
      <sz val="10"/>
      <color indexed="30"/>
      <name val="Calibri"/>
      <family val="2"/>
    </font>
    <font>
      <sz val="10"/>
      <color indexed="30"/>
      <name val="Calibri"/>
      <family val="2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</font>
    <font>
      <b/>
      <sz val="9"/>
      <name val="Arial"/>
      <family val="2"/>
      <charset val="204"/>
    </font>
    <font>
      <b/>
      <sz val="11"/>
      <name val="Arial"/>
      <family val="2"/>
    </font>
    <font>
      <sz val="6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theme="1"/>
      <name val="Calibri"/>
      <family val="2"/>
    </font>
    <font>
      <b/>
      <sz val="8"/>
      <name val="Arial"/>
      <family val="2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0" fillId="0" borderId="0"/>
    <xf numFmtId="43" fontId="2" fillId="0" borderId="0" applyFont="0" applyFill="0" applyBorder="0" applyAlignment="0" applyProtection="0"/>
  </cellStyleXfs>
  <cellXfs count="208">
    <xf numFmtId="0" fontId="0" fillId="0" borderId="0" xfId="0"/>
    <xf numFmtId="0" fontId="6" fillId="0" borderId="0" xfId="1" applyFont="1" applyFill="1" applyBorder="1" applyProtection="1"/>
    <xf numFmtId="0" fontId="7" fillId="0" borderId="0" xfId="1" applyFont="1" applyFill="1" applyBorder="1" applyProtection="1"/>
    <xf numFmtId="164" fontId="6" fillId="0" borderId="0" xfId="1" applyNumberFormat="1" applyFont="1" applyFill="1" applyBorder="1" applyProtection="1"/>
    <xf numFmtId="0" fontId="11" fillId="0" borderId="0" xfId="1" applyFont="1" applyFill="1" applyBorder="1" applyProtection="1"/>
    <xf numFmtId="4" fontId="6" fillId="0" borderId="0" xfId="1" applyNumberFormat="1" applyFont="1" applyFill="1" applyBorder="1" applyProtection="1"/>
    <xf numFmtId="0" fontId="0" fillId="0" borderId="0" xfId="0" applyFill="1" applyAlignment="1">
      <alignment horizontal="left"/>
    </xf>
    <xf numFmtId="0" fontId="0" fillId="0" borderId="0" xfId="0" applyFill="1"/>
    <xf numFmtId="0" fontId="12" fillId="0" borderId="0" xfId="0" applyFont="1" applyFill="1" applyAlignment="1">
      <alignment horizontal="left"/>
    </xf>
    <xf numFmtId="0" fontId="14" fillId="0" borderId="0" xfId="0" applyNumberFormat="1" applyFont="1" applyFill="1" applyAlignment="1">
      <alignment horizontal="left" vertical="top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ill="1" applyAlignment="1">
      <alignment horizontal="right"/>
    </xf>
    <xf numFmtId="0" fontId="30" fillId="0" borderId="0" xfId="1" applyAlignment="1" applyProtection="1"/>
    <xf numFmtId="164" fontId="30" fillId="0" borderId="0" xfId="1" applyNumberFormat="1" applyAlignment="1" applyProtection="1"/>
    <xf numFmtId="0" fontId="6" fillId="0" borderId="0" xfId="1" applyFont="1" applyFill="1" applyBorder="1" applyAlignment="1" applyProtection="1"/>
    <xf numFmtId="43" fontId="3" fillId="0" borderId="0" xfId="2" applyFont="1" applyAlignment="1" applyProtection="1"/>
    <xf numFmtId="43" fontId="30" fillId="0" borderId="0" xfId="1" applyNumberFormat="1" applyAlignment="1" applyProtection="1"/>
    <xf numFmtId="0" fontId="5" fillId="0" borderId="0" xfId="1" applyFont="1" applyFill="1" applyBorder="1" applyAlignment="1" applyProtection="1"/>
    <xf numFmtId="4" fontId="23" fillId="0" borderId="0" xfId="1" applyNumberFormat="1" applyFont="1" applyFill="1" applyBorder="1" applyProtection="1"/>
    <xf numFmtId="43" fontId="0" fillId="0" borderId="0" xfId="2" applyFont="1" applyFill="1" applyAlignment="1">
      <alignment horizontal="left"/>
    </xf>
    <xf numFmtId="170" fontId="0" fillId="0" borderId="0" xfId="0" applyNumberFormat="1" applyFill="1" applyAlignment="1">
      <alignment horizontal="left" vertical="center" wrapText="1"/>
    </xf>
    <xf numFmtId="165" fontId="0" fillId="0" borderId="0" xfId="2" applyNumberFormat="1" applyFont="1"/>
    <xf numFmtId="165" fontId="6" fillId="0" borderId="0" xfId="2" applyNumberFormat="1" applyFont="1" applyFill="1" applyBorder="1" applyProtection="1"/>
    <xf numFmtId="165" fontId="11" fillId="0" borderId="0" xfId="2" applyNumberFormat="1" applyFont="1" applyFill="1" applyBorder="1" applyProtection="1"/>
    <xf numFmtId="164" fontId="5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165" fontId="10" fillId="0" borderId="0" xfId="2" applyNumberFormat="1" applyFont="1" applyFill="1" applyBorder="1" applyProtection="1"/>
    <xf numFmtId="4" fontId="5" fillId="2" borderId="1" xfId="1" quotePrefix="1" applyNumberFormat="1" applyFont="1" applyFill="1" applyBorder="1" applyAlignment="1" applyProtection="1">
      <alignment horizontal="left"/>
    </xf>
    <xf numFmtId="4" fontId="7" fillId="2" borderId="1" xfId="1" applyNumberFormat="1" applyFont="1" applyFill="1" applyBorder="1" applyAlignment="1" applyProtection="1">
      <alignment horizontal="right"/>
    </xf>
    <xf numFmtId="4" fontId="8" fillId="2" borderId="1" xfId="1" applyNumberFormat="1" applyFont="1" applyFill="1" applyBorder="1" applyProtection="1"/>
    <xf numFmtId="4" fontId="8" fillId="2" borderId="1" xfId="1" applyNumberFormat="1" applyFont="1" applyFill="1" applyBorder="1" applyAlignment="1" applyProtection="1">
      <alignment horizontal="left"/>
    </xf>
    <xf numFmtId="4" fontId="7" fillId="2" borderId="1" xfId="1" applyNumberFormat="1" applyFont="1" applyFill="1" applyBorder="1" applyAlignment="1" applyProtection="1">
      <alignment horizontal="left"/>
    </xf>
    <xf numFmtId="4" fontId="6" fillId="2" borderId="1" xfId="1" applyNumberFormat="1" applyFont="1" applyFill="1" applyBorder="1" applyAlignment="1" applyProtection="1">
      <alignment horizontal="left" vertical="top"/>
    </xf>
    <xf numFmtId="4" fontId="6" fillId="2" borderId="1" xfId="1" applyNumberFormat="1" applyFont="1" applyFill="1" applyBorder="1" applyProtection="1"/>
    <xf numFmtId="4" fontId="7" fillId="2" borderId="1" xfId="1" applyNumberFormat="1" applyFont="1" applyFill="1" applyBorder="1" applyAlignment="1" applyProtection="1">
      <alignment horizontal="left" wrapText="1"/>
    </xf>
    <xf numFmtId="14" fontId="5" fillId="0" borderId="1" xfId="1" applyNumberFormat="1" applyFont="1" applyFill="1" applyBorder="1" applyAlignment="1" applyProtection="1">
      <alignment horizontal="center"/>
    </xf>
    <xf numFmtId="165" fontId="5" fillId="0" borderId="1" xfId="2" applyNumberFormat="1" applyFont="1" applyFill="1" applyBorder="1" applyAlignment="1" applyProtection="1">
      <alignment horizontal="center"/>
    </xf>
    <xf numFmtId="0" fontId="5" fillId="0" borderId="1" xfId="1" applyNumberFormat="1" applyFont="1" applyFill="1" applyBorder="1" applyAlignment="1" applyProtection="1">
      <alignment horizontal="center"/>
    </xf>
    <xf numFmtId="165" fontId="7" fillId="0" borderId="1" xfId="2" applyNumberFormat="1" applyFont="1" applyFill="1" applyBorder="1" applyProtection="1"/>
    <xf numFmtId="0" fontId="8" fillId="0" borderId="1" xfId="1" applyFont="1" applyFill="1" applyBorder="1" applyProtection="1"/>
    <xf numFmtId="165" fontId="6" fillId="0" borderId="1" xfId="2" applyNumberFormat="1" applyFont="1" applyFill="1" applyBorder="1" applyProtection="1"/>
    <xf numFmtId="0" fontId="8" fillId="0" borderId="1" xfId="1" applyFont="1" applyFill="1" applyBorder="1" applyAlignment="1" applyProtection="1">
      <alignment horizontal="left"/>
    </xf>
    <xf numFmtId="165" fontId="7" fillId="0" borderId="1" xfId="2" applyNumberFormat="1" applyFont="1" applyFill="1" applyBorder="1" applyAlignment="1" applyProtection="1">
      <alignment horizontal="left"/>
    </xf>
    <xf numFmtId="164" fontId="6" fillId="0" borderId="1" xfId="1" applyNumberFormat="1" applyFont="1" applyFill="1" applyBorder="1" applyProtection="1"/>
    <xf numFmtId="164" fontId="8" fillId="0" borderId="1" xfId="1" applyNumberFormat="1" applyFont="1" applyFill="1" applyBorder="1" applyAlignment="1" applyProtection="1">
      <alignment horizontal="left"/>
    </xf>
    <xf numFmtId="165" fontId="5" fillId="0" borderId="1" xfId="2" applyNumberFormat="1" applyFont="1" applyFill="1" applyBorder="1" applyProtection="1"/>
    <xf numFmtId="164" fontId="6" fillId="0" borderId="1" xfId="1" applyNumberFormat="1" applyFont="1" applyFill="1" applyBorder="1" applyAlignment="1" applyProtection="1">
      <alignment horizontal="left"/>
    </xf>
    <xf numFmtId="164" fontId="8" fillId="0" borderId="1" xfId="1" applyNumberFormat="1" applyFont="1" applyFill="1" applyBorder="1" applyProtection="1"/>
    <xf numFmtId="164" fontId="9" fillId="0" borderId="1" xfId="1" applyNumberFormat="1" applyFont="1" applyFill="1" applyBorder="1" applyProtection="1"/>
    <xf numFmtId="0" fontId="19" fillId="0" borderId="1" xfId="0" applyFont="1" applyBorder="1" applyAlignment="1"/>
    <xf numFmtId="0" fontId="19" fillId="0" borderId="1" xfId="0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/>
    <xf numFmtId="0" fontId="20" fillId="0" borderId="1" xfId="0" applyFont="1" applyBorder="1" applyAlignment="1">
      <alignment vertical="top"/>
    </xf>
    <xf numFmtId="164" fontId="20" fillId="0" borderId="1" xfId="0" applyNumberFormat="1" applyFont="1" applyBorder="1" applyAlignment="1"/>
    <xf numFmtId="0" fontId="26" fillId="0" borderId="1" xfId="0" applyFont="1" applyBorder="1" applyAlignment="1"/>
    <xf numFmtId="0" fontId="24" fillId="0" borderId="1" xfId="0" applyFont="1" applyBorder="1" applyAlignment="1">
      <alignment vertical="top"/>
    </xf>
    <xf numFmtId="164" fontId="26" fillId="0" borderId="1" xfId="0" applyNumberFormat="1" applyFont="1" applyBorder="1" applyAlignment="1"/>
    <xf numFmtId="164" fontId="26" fillId="0" borderId="1" xfId="0" applyNumberFormat="1" applyFont="1" applyFill="1" applyBorder="1" applyAlignment="1"/>
    <xf numFmtId="0" fontId="27" fillId="0" borderId="1" xfId="0" applyFont="1" applyBorder="1" applyAlignment="1"/>
    <xf numFmtId="164" fontId="24" fillId="0" borderId="1" xfId="0" applyNumberFormat="1" applyFont="1" applyBorder="1" applyAlignment="1"/>
    <xf numFmtId="164" fontId="27" fillId="0" borderId="1" xfId="0" applyNumberFormat="1" applyFont="1" applyBorder="1" applyAlignment="1"/>
    <xf numFmtId="164" fontId="27" fillId="0" borderId="1" xfId="0" applyNumberFormat="1" applyFont="1" applyFill="1" applyBorder="1" applyAlignment="1"/>
    <xf numFmtId="164" fontId="24" fillId="0" borderId="1" xfId="0" applyNumberFormat="1" applyFont="1" applyFill="1" applyBorder="1" applyAlignment="1"/>
    <xf numFmtId="164" fontId="20" fillId="0" borderId="1" xfId="0" applyNumberFormat="1" applyFont="1" applyBorder="1" applyAlignment="1">
      <alignment horizontal="left" wrapText="1"/>
    </xf>
    <xf numFmtId="164" fontId="19" fillId="0" borderId="1" xfId="0" applyNumberFormat="1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vertical="top"/>
    </xf>
    <xf numFmtId="164" fontId="22" fillId="0" borderId="1" xfId="0" applyNumberFormat="1" applyFont="1" applyFill="1" applyBorder="1" applyAlignment="1"/>
    <xf numFmtId="164" fontId="19" fillId="0" borderId="1" xfId="0" applyNumberFormat="1" applyFont="1" applyFill="1" applyBorder="1" applyAlignment="1"/>
    <xf numFmtId="164" fontId="21" fillId="0" borderId="1" xfId="0" applyNumberFormat="1" applyFont="1" applyBorder="1" applyAlignment="1"/>
    <xf numFmtId="164" fontId="19" fillId="0" borderId="1" xfId="0" applyNumberFormat="1" applyFont="1" applyBorder="1" applyAlignment="1"/>
    <xf numFmtId="164" fontId="22" fillId="0" borderId="1" xfId="0" applyNumberFormat="1" applyFont="1" applyBorder="1" applyAlignment="1"/>
    <xf numFmtId="0" fontId="19" fillId="0" borderId="1" xfId="0" applyFont="1" applyBorder="1" applyAlignment="1">
      <alignment wrapText="1"/>
    </xf>
    <xf numFmtId="164" fontId="20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wrapText="1"/>
    </xf>
    <xf numFmtId="164" fontId="21" fillId="0" borderId="1" xfId="0" applyNumberFormat="1" applyFont="1" applyFill="1" applyBorder="1" applyAlignment="1"/>
    <xf numFmtId="43" fontId="6" fillId="0" borderId="0" xfId="1" applyNumberFormat="1" applyFont="1" applyFill="1" applyBorder="1" applyProtection="1"/>
    <xf numFmtId="172" fontId="6" fillId="0" borderId="0" xfId="1" applyNumberFormat="1" applyFont="1" applyFill="1" applyBorder="1" applyProtection="1"/>
    <xf numFmtId="0" fontId="5" fillId="0" borderId="0" xfId="1" applyFont="1" applyFill="1" applyBorder="1" applyProtection="1"/>
    <xf numFmtId="0" fontId="25" fillId="0" borderId="0" xfId="0" applyFont="1" applyFill="1" applyBorder="1" applyAlignment="1">
      <alignment wrapText="1"/>
    </xf>
    <xf numFmtId="1" fontId="25" fillId="0" borderId="0" xfId="0" applyNumberFormat="1" applyFont="1"/>
    <xf numFmtId="0" fontId="29" fillId="0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165" fontId="1" fillId="0" borderId="0" xfId="2" applyNumberFormat="1" applyFont="1" applyAlignment="1">
      <alignment horizontal="center"/>
    </xf>
    <xf numFmtId="0" fontId="0" fillId="0" borderId="0" xfId="0" applyNumberFormat="1" applyFont="1" applyFill="1" applyBorder="1" applyAlignment="1" applyProtection="1"/>
    <xf numFmtId="0" fontId="13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left"/>
    </xf>
    <xf numFmtId="0" fontId="18" fillId="0" borderId="0" xfId="0" applyNumberFormat="1" applyFont="1" applyAlignment="1">
      <alignment vertical="center"/>
    </xf>
    <xf numFmtId="165" fontId="25" fillId="0" borderId="21" xfId="2" applyNumberFormat="1" applyFont="1" applyBorder="1" applyAlignment="1">
      <alignment horizontal="center" wrapText="1"/>
    </xf>
    <xf numFmtId="165" fontId="1" fillId="0" borderId="21" xfId="2" applyNumberFormat="1" applyFont="1" applyBorder="1" applyAlignment="1">
      <alignment horizontal="center"/>
    </xf>
    <xf numFmtId="165" fontId="25" fillId="0" borderId="21" xfId="2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15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0" fontId="32" fillId="0" borderId="0" xfId="0" applyNumberFormat="1" applyFont="1" applyAlignment="1">
      <alignment horizontal="centerContinuous" vertical="top"/>
    </xf>
    <xf numFmtId="0" fontId="15" fillId="0" borderId="0" xfId="0" applyNumberFormat="1" applyFont="1" applyAlignment="1">
      <alignment horizontal="right"/>
    </xf>
    <xf numFmtId="0" fontId="23" fillId="0" borderId="0" xfId="1" applyFont="1" applyFill="1" applyBorder="1" applyAlignment="1" applyProtection="1"/>
    <xf numFmtId="4" fontId="4" fillId="2" borderId="0" xfId="1" applyNumberFormat="1" applyFont="1" applyFill="1" applyBorder="1" applyAlignment="1" applyProtection="1">
      <alignment horizontal="center"/>
    </xf>
    <xf numFmtId="169" fontId="12" fillId="0" borderId="13" xfId="0" applyNumberFormat="1" applyFont="1" applyFill="1" applyBorder="1" applyAlignment="1">
      <alignment horizontal="right" vertical="center" wrapText="1"/>
    </xf>
    <xf numFmtId="167" fontId="15" fillId="0" borderId="11" xfId="0" applyNumberFormat="1" applyFont="1" applyFill="1" applyBorder="1" applyAlignment="1">
      <alignment horizontal="right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67" fontId="15" fillId="0" borderId="9" xfId="0" applyNumberFormat="1" applyFont="1" applyFill="1" applyBorder="1" applyAlignment="1">
      <alignment horizontal="right" vertical="center" wrapText="1"/>
    </xf>
    <xf numFmtId="169" fontId="12" fillId="0" borderId="16" xfId="0" applyNumberFormat="1" applyFont="1" applyFill="1" applyBorder="1" applyAlignment="1">
      <alignment horizontal="right" vertical="center" wrapText="1"/>
    </xf>
    <xf numFmtId="167" fontId="12" fillId="0" borderId="11" xfId="0" applyNumberFormat="1" applyFont="1" applyFill="1" applyBorder="1" applyAlignment="1">
      <alignment horizontal="right" vertical="center"/>
    </xf>
    <xf numFmtId="169" fontId="12" fillId="0" borderId="9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>
      <alignment horizontal="left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169" fontId="12" fillId="0" borderId="9" xfId="0" applyNumberFormat="1" applyFont="1" applyFill="1" applyBorder="1" applyAlignment="1">
      <alignment horizontal="right" vertical="center" wrapText="1"/>
    </xf>
    <xf numFmtId="167" fontId="15" fillId="0" borderId="11" xfId="0" applyNumberFormat="1" applyFont="1" applyFill="1" applyBorder="1" applyAlignment="1">
      <alignment horizontal="right" vertical="center"/>
    </xf>
    <xf numFmtId="167" fontId="15" fillId="0" borderId="9" xfId="0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left" vertical="center"/>
    </xf>
    <xf numFmtId="166" fontId="12" fillId="0" borderId="10" xfId="0" applyNumberFormat="1" applyFont="1" applyFill="1" applyBorder="1" applyAlignment="1">
      <alignment horizontal="center" vertical="center"/>
    </xf>
    <xf numFmtId="167" fontId="12" fillId="0" borderId="9" xfId="0" applyNumberFormat="1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69" fontId="12" fillId="0" borderId="11" xfId="0" applyNumberFormat="1" applyFont="1" applyFill="1" applyBorder="1" applyAlignment="1">
      <alignment horizontal="right" vertical="center" wrapText="1"/>
    </xf>
    <xf numFmtId="166" fontId="12" fillId="0" borderId="7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right" vertical="center"/>
    </xf>
    <xf numFmtId="167" fontId="12" fillId="0" borderId="5" xfId="0" applyNumberFormat="1" applyFont="1" applyFill="1" applyBorder="1" applyAlignment="1">
      <alignment horizontal="right" vertical="center"/>
    </xf>
    <xf numFmtId="166" fontId="12" fillId="0" borderId="7" xfId="0" applyNumberFormat="1" applyFont="1" applyFill="1" applyBorder="1" applyAlignment="1">
      <alignment horizontal="center" vertical="top"/>
    </xf>
    <xf numFmtId="167" fontId="15" fillId="0" borderId="5" xfId="0" applyNumberFormat="1" applyFont="1" applyFill="1" applyBorder="1" applyAlignment="1">
      <alignment horizontal="right" vertical="center"/>
    </xf>
    <xf numFmtId="166" fontId="15" fillId="0" borderId="7" xfId="0" applyNumberFormat="1" applyFont="1" applyFill="1" applyBorder="1" applyAlignment="1">
      <alignment horizontal="center" vertical="center"/>
    </xf>
    <xf numFmtId="167" fontId="12" fillId="0" borderId="5" xfId="0" applyNumberFormat="1" applyFont="1" applyFill="1" applyBorder="1" applyAlignment="1">
      <alignment horizontal="right" vertical="top"/>
    </xf>
    <xf numFmtId="167" fontId="12" fillId="0" borderId="1" xfId="0" applyNumberFormat="1" applyFont="1" applyFill="1" applyBorder="1" applyAlignment="1">
      <alignment horizontal="right" vertical="top"/>
    </xf>
    <xf numFmtId="167" fontId="15" fillId="0" borderId="1" xfId="0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left" vertical="top"/>
    </xf>
    <xf numFmtId="168" fontId="12" fillId="0" borderId="5" xfId="0" applyNumberFormat="1" applyFont="1" applyFill="1" applyBorder="1" applyAlignment="1">
      <alignment horizontal="right" vertical="center"/>
    </xf>
    <xf numFmtId="171" fontId="12" fillId="0" borderId="3" xfId="0" applyNumberFormat="1" applyFont="1" applyFill="1" applyBorder="1" applyAlignment="1">
      <alignment horizontal="right" vertical="center"/>
    </xf>
    <xf numFmtId="171" fontId="12" fillId="0" borderId="14" xfId="0" applyNumberFormat="1" applyFont="1" applyFill="1" applyBorder="1" applyAlignment="1">
      <alignment horizontal="right" vertical="center"/>
    </xf>
    <xf numFmtId="171" fontId="12" fillId="0" borderId="17" xfId="0" applyNumberFormat="1" applyFont="1" applyFill="1" applyBorder="1" applyAlignment="1">
      <alignment horizontal="right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top" wrapText="1"/>
    </xf>
    <xf numFmtId="166" fontId="12" fillId="0" borderId="8" xfId="0" applyNumberFormat="1" applyFont="1" applyFill="1" applyBorder="1" applyAlignment="1">
      <alignment horizontal="center" vertical="center"/>
    </xf>
    <xf numFmtId="167" fontId="12" fillId="0" borderId="6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left" wrapText="1"/>
    </xf>
    <xf numFmtId="0" fontId="18" fillId="0" borderId="0" xfId="0" applyNumberFormat="1" applyFont="1" applyFill="1" applyAlignment="1">
      <alignment horizontal="center" vertical="center"/>
    </xf>
    <xf numFmtId="167" fontId="12" fillId="0" borderId="4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32" fillId="0" borderId="23" xfId="0" applyNumberFormat="1" applyFont="1" applyBorder="1" applyAlignment="1">
      <alignment horizontal="center" vertical="top"/>
    </xf>
    <xf numFmtId="0" fontId="12" fillId="0" borderId="27" xfId="0" applyNumberFormat="1" applyFont="1" applyBorder="1" applyAlignment="1">
      <alignment horizontal="left" vertical="center" wrapText="1"/>
    </xf>
    <xf numFmtId="0" fontId="12" fillId="0" borderId="18" xfId="0" applyNumberFormat="1" applyFont="1" applyBorder="1" applyAlignment="1">
      <alignment horizontal="left" vertical="center" wrapText="1"/>
    </xf>
    <xf numFmtId="0" fontId="12" fillId="0" borderId="28" xfId="0" applyNumberFormat="1" applyFont="1" applyBorder="1" applyAlignment="1">
      <alignment horizontal="left" vertical="center" wrapText="1"/>
    </xf>
    <xf numFmtId="1" fontId="15" fillId="0" borderId="27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26" xfId="0" applyNumberFormat="1" applyFont="1" applyBorder="1" applyAlignment="1">
      <alignment horizontal="left" vertical="center" wrapText="1"/>
    </xf>
    <xf numFmtId="0" fontId="12" fillId="0" borderId="25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left" vertic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26" xfId="0" applyNumberFormat="1" applyFont="1" applyBorder="1" applyAlignment="1">
      <alignment horizontal="left" vertical="top"/>
    </xf>
    <xf numFmtId="166" fontId="12" fillId="0" borderId="19" xfId="0" applyNumberFormat="1" applyFont="1" applyBorder="1" applyAlignment="1">
      <alignment horizontal="center" vertical="top"/>
    </xf>
    <xf numFmtId="166" fontId="12" fillId="0" borderId="20" xfId="0" applyNumberFormat="1" applyFont="1" applyBorder="1" applyAlignment="1">
      <alignment horizontal="center" vertical="top"/>
    </xf>
    <xf numFmtId="166" fontId="12" fillId="0" borderId="19" xfId="0" applyNumberFormat="1" applyFont="1" applyBorder="1" applyAlignment="1">
      <alignment horizontal="center" vertical="center"/>
    </xf>
    <xf numFmtId="166" fontId="12" fillId="0" borderId="20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left" vertical="center"/>
    </xf>
    <xf numFmtId="0" fontId="12" fillId="0" borderId="23" xfId="0" applyNumberFormat="1" applyFont="1" applyBorder="1" applyAlignment="1">
      <alignment horizontal="left" vertical="center"/>
    </xf>
    <xf numFmtId="0" fontId="12" fillId="0" borderId="24" xfId="0" applyNumberFormat="1" applyFont="1" applyBorder="1" applyAlignment="1">
      <alignment horizontal="left" vertical="center"/>
    </xf>
    <xf numFmtId="166" fontId="15" fillId="0" borderId="19" xfId="0" applyNumberFormat="1" applyFont="1" applyBorder="1" applyAlignment="1">
      <alignment horizontal="center" vertical="center"/>
    </xf>
    <xf numFmtId="166" fontId="15" fillId="0" borderId="20" xfId="0" applyNumberFormat="1" applyFont="1" applyBorder="1" applyAlignment="1">
      <alignment horizontal="center" vertical="center"/>
    </xf>
    <xf numFmtId="166" fontId="15" fillId="0" borderId="27" xfId="0" applyNumberFormat="1" applyFont="1" applyBorder="1" applyAlignment="1">
      <alignment horizontal="center" vertical="center"/>
    </xf>
    <xf numFmtId="166" fontId="15" fillId="0" borderId="18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top" wrapText="1"/>
    </xf>
    <xf numFmtId="0" fontId="12" fillId="0" borderId="20" xfId="0" applyNumberFormat="1" applyFont="1" applyBorder="1" applyAlignment="1">
      <alignment horizontal="center" vertical="top" wrapText="1"/>
    </xf>
    <xf numFmtId="0" fontId="12" fillId="0" borderId="2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5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wrapText="1"/>
    </xf>
    <xf numFmtId="166" fontId="12" fillId="0" borderId="27" xfId="0" applyNumberFormat="1" applyFont="1" applyBorder="1" applyAlignment="1">
      <alignment horizontal="center" vertical="center"/>
    </xf>
    <xf numFmtId="166" fontId="12" fillId="0" borderId="18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0" fontId="31" fillId="0" borderId="0" xfId="0" applyNumberFormat="1" applyFont="1" applyAlignment="1">
      <alignment horizontal="left" wrapText="1"/>
    </xf>
    <xf numFmtId="0" fontId="18" fillId="0" borderId="0" xfId="0" applyNumberFormat="1" applyFont="1" applyAlignment="1">
      <alignment horizontal="center" vertical="center"/>
    </xf>
    <xf numFmtId="165" fontId="25" fillId="0" borderId="0" xfId="2" applyNumberFormat="1" applyFont="1" applyAlignment="1">
      <alignment horizontal="center"/>
    </xf>
    <xf numFmtId="0" fontId="15" fillId="0" borderId="0" xfId="0" applyNumberFormat="1" applyFont="1" applyFill="1" applyAlignment="1">
      <alignment horizontal="left" wrapText="1"/>
    </xf>
    <xf numFmtId="165" fontId="6" fillId="0" borderId="0" xfId="1" applyNumberFormat="1" applyFont="1" applyFill="1" applyBorder="1" applyProtection="1"/>
    <xf numFmtId="0" fontId="15" fillId="3" borderId="18" xfId="0" applyNumberFormat="1" applyFont="1" applyFill="1" applyBorder="1" applyAlignment="1">
      <alignment horizontal="left" wrapText="1"/>
    </xf>
    <xf numFmtId="0" fontId="3" fillId="0" borderId="0" xfId="1" applyFont="1" applyAlignment="1" applyProtection="1">
      <alignment horizontal="right"/>
    </xf>
    <xf numFmtId="4" fontId="4" fillId="2" borderId="0" xfId="1" applyNumberFormat="1" applyFont="1" applyFill="1" applyBorder="1" applyProtection="1"/>
    <xf numFmtId="4" fontId="8" fillId="2" borderId="29" xfId="1" applyNumberFormat="1" applyFont="1" applyFill="1" applyBorder="1" applyProtection="1"/>
    <xf numFmtId="4" fontId="6" fillId="2" borderId="0" xfId="1" applyNumberFormat="1" applyFont="1" applyFill="1" applyBorder="1" applyProtection="1"/>
  </cellXfs>
  <cellStyles count="3">
    <cellStyle name="Normal 22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workbookViewId="0">
      <selection activeCell="B50" sqref="B50"/>
    </sheetView>
  </sheetViews>
  <sheetFormatPr defaultRowHeight="12.75"/>
  <cols>
    <col min="1" max="1" width="54" style="5" customWidth="1"/>
    <col min="2" max="2" width="17.28515625" style="1" customWidth="1"/>
    <col min="3" max="3" width="16.28515625" style="23" customWidth="1"/>
    <col min="4" max="5" width="9.140625" style="1"/>
    <col min="6" max="6" width="13.5703125" style="1" customWidth="1"/>
    <col min="7" max="7" width="11" style="1" bestFit="1" customWidth="1"/>
    <col min="8" max="16384" width="9.140625" style="1"/>
  </cols>
  <sheetData>
    <row r="1" spans="1:3" ht="15">
      <c r="A1" s="19" t="s">
        <v>61</v>
      </c>
    </row>
    <row r="2" spans="1:3" ht="15.75">
      <c r="A2" s="205"/>
    </row>
    <row r="3" spans="1:3" ht="15.75" customHeight="1">
      <c r="A3" s="104" t="s">
        <v>79</v>
      </c>
      <c r="B3" s="104"/>
    </row>
    <row r="4" spans="1:3" ht="15.75" customHeight="1">
      <c r="A4" s="104" t="s">
        <v>152</v>
      </c>
      <c r="B4" s="104"/>
    </row>
    <row r="5" spans="1:3" s="2" customFormat="1">
      <c r="A5" s="28" t="s">
        <v>0</v>
      </c>
      <c r="B5" s="36">
        <v>42094</v>
      </c>
      <c r="C5" s="37" t="s">
        <v>151</v>
      </c>
    </row>
    <row r="6" spans="1:3" s="2" customFormat="1">
      <c r="A6" s="29"/>
      <c r="B6" s="38"/>
      <c r="C6" s="39"/>
    </row>
    <row r="7" spans="1:3">
      <c r="A7" s="30" t="s">
        <v>1</v>
      </c>
      <c r="B7" s="40"/>
      <c r="C7" s="41"/>
    </row>
    <row r="8" spans="1:3">
      <c r="A8" s="31" t="s">
        <v>2</v>
      </c>
      <c r="B8" s="42"/>
      <c r="C8" s="41"/>
    </row>
    <row r="9" spans="1:3">
      <c r="A9" s="32" t="s">
        <v>80</v>
      </c>
      <c r="B9" s="43">
        <v>31191</v>
      </c>
      <c r="C9" s="41">
        <v>31147</v>
      </c>
    </row>
    <row r="10" spans="1:3">
      <c r="A10" s="33" t="s">
        <v>3</v>
      </c>
      <c r="B10" s="44">
        <v>7267546</v>
      </c>
      <c r="C10" s="41">
        <v>7432138</v>
      </c>
    </row>
    <row r="11" spans="1:3">
      <c r="A11" s="33" t="s">
        <v>4</v>
      </c>
      <c r="B11" s="44">
        <v>333696</v>
      </c>
      <c r="C11" s="41">
        <v>335695</v>
      </c>
    </row>
    <row r="12" spans="1:3" hidden="1">
      <c r="A12" s="33" t="s">
        <v>24</v>
      </c>
      <c r="B12" s="44"/>
      <c r="C12" s="41"/>
    </row>
    <row r="13" spans="1:3">
      <c r="A13" s="33" t="s">
        <v>25</v>
      </c>
      <c r="B13" s="44">
        <v>62096</v>
      </c>
      <c r="C13" s="41">
        <v>59796</v>
      </c>
    </row>
    <row r="14" spans="1:3">
      <c r="A14" s="31" t="s">
        <v>5</v>
      </c>
      <c r="B14" s="45">
        <f>SUM(B9:B13)</f>
        <v>7694529</v>
      </c>
      <c r="C14" s="45">
        <f>SUM(C9:C13)</f>
        <v>7858776</v>
      </c>
    </row>
    <row r="15" spans="1:3">
      <c r="A15" s="34"/>
      <c r="B15" s="44"/>
      <c r="C15" s="41"/>
    </row>
    <row r="16" spans="1:3">
      <c r="A16" s="31" t="s">
        <v>6</v>
      </c>
      <c r="B16" s="47"/>
      <c r="C16" s="41"/>
    </row>
    <row r="17" spans="1:5">
      <c r="A17" s="33" t="s">
        <v>7</v>
      </c>
      <c r="B17" s="44">
        <v>759081</v>
      </c>
      <c r="C17" s="41">
        <v>770091</v>
      </c>
    </row>
    <row r="18" spans="1:5">
      <c r="A18" s="33" t="s">
        <v>8</v>
      </c>
      <c r="B18" s="44">
        <v>535809</v>
      </c>
      <c r="C18" s="41">
        <v>835796</v>
      </c>
    </row>
    <row r="19" spans="1:5">
      <c r="A19" s="33" t="s">
        <v>9</v>
      </c>
      <c r="B19" s="44">
        <f>120778+69385</f>
        <v>190163</v>
      </c>
      <c r="C19" s="41">
        <v>120778</v>
      </c>
    </row>
    <row r="20" spans="1:5">
      <c r="A20" s="33" t="s">
        <v>10</v>
      </c>
      <c r="B20" s="44">
        <v>2373957</v>
      </c>
      <c r="C20" s="41">
        <v>1912172</v>
      </c>
    </row>
    <row r="21" spans="1:5">
      <c r="A21" s="33" t="s">
        <v>81</v>
      </c>
      <c r="B21" s="44">
        <v>508229</v>
      </c>
      <c r="C21" s="41">
        <v>613220</v>
      </c>
    </row>
    <row r="22" spans="1:5">
      <c r="A22" s="31" t="s">
        <v>11</v>
      </c>
      <c r="B22" s="45">
        <f>SUM(B17:B21)</f>
        <v>4367239</v>
      </c>
      <c r="C22" s="46">
        <f>SUM(C17:C21)</f>
        <v>4252057</v>
      </c>
    </row>
    <row r="23" spans="1:5">
      <c r="A23" s="30" t="s">
        <v>12</v>
      </c>
      <c r="B23" s="48">
        <f>B14+B22</f>
        <v>12061768</v>
      </c>
      <c r="C23" s="46">
        <f>C14+C22</f>
        <v>12110833</v>
      </c>
      <c r="E23" s="202"/>
    </row>
    <row r="24" spans="1:5">
      <c r="A24" s="34"/>
      <c r="B24" s="49"/>
      <c r="C24" s="41"/>
    </row>
    <row r="25" spans="1:5">
      <c r="A25" s="31" t="s">
        <v>13</v>
      </c>
      <c r="B25" s="47"/>
      <c r="C25" s="41"/>
    </row>
    <row r="26" spans="1:5">
      <c r="A26" s="33" t="s">
        <v>72</v>
      </c>
      <c r="B26" s="44">
        <v>1519620</v>
      </c>
      <c r="C26" s="41">
        <v>1519620</v>
      </c>
    </row>
    <row r="27" spans="1:5">
      <c r="A27" s="33" t="s">
        <v>14</v>
      </c>
      <c r="B27" s="44">
        <f>4698902-45</f>
        <v>4698857</v>
      </c>
      <c r="C27" s="41">
        <v>4485012</v>
      </c>
    </row>
    <row r="28" spans="1:5">
      <c r="A28" s="31" t="s">
        <v>15</v>
      </c>
      <c r="B28" s="45">
        <f>SUM(B26:B27)</f>
        <v>6218477</v>
      </c>
      <c r="C28" s="46">
        <f>SUM(C25:C27)</f>
        <v>6004632</v>
      </c>
    </row>
    <row r="29" spans="1:5">
      <c r="A29" s="34"/>
      <c r="B29" s="49"/>
      <c r="C29" s="41"/>
    </row>
    <row r="30" spans="1:5">
      <c r="A30" s="31" t="s">
        <v>16</v>
      </c>
      <c r="B30" s="45"/>
      <c r="C30" s="41"/>
    </row>
    <row r="31" spans="1:5">
      <c r="A31" s="32" t="s">
        <v>26</v>
      </c>
      <c r="B31" s="44">
        <v>95593</v>
      </c>
      <c r="C31" s="41">
        <v>296147</v>
      </c>
    </row>
    <row r="32" spans="1:5">
      <c r="A32" s="32" t="s">
        <v>82</v>
      </c>
      <c r="B32" s="44">
        <v>1820774</v>
      </c>
      <c r="C32" s="41">
        <v>1777692</v>
      </c>
    </row>
    <row r="33" spans="1:3">
      <c r="A33" s="32" t="s">
        <v>27</v>
      </c>
      <c r="B33" s="44"/>
      <c r="C33" s="39"/>
    </row>
    <row r="34" spans="1:3">
      <c r="A34" s="33" t="s">
        <v>28</v>
      </c>
      <c r="B34" s="44">
        <v>166288</v>
      </c>
      <c r="C34" s="39">
        <v>166288</v>
      </c>
    </row>
    <row r="35" spans="1:3">
      <c r="A35" s="33" t="s">
        <v>17</v>
      </c>
      <c r="B35" s="44">
        <v>703905</v>
      </c>
      <c r="C35" s="41">
        <v>703905</v>
      </c>
    </row>
    <row r="36" spans="1:3">
      <c r="A36" s="31" t="s">
        <v>18</v>
      </c>
      <c r="B36" s="45">
        <f>SUM(B31:B35)</f>
        <v>2786560</v>
      </c>
      <c r="C36" s="46">
        <f>SUM(C31:C35)</f>
        <v>2944032</v>
      </c>
    </row>
    <row r="37" spans="1:3">
      <c r="A37" s="34"/>
      <c r="B37" s="49"/>
      <c r="C37" s="41"/>
    </row>
    <row r="38" spans="1:3">
      <c r="A38" s="31" t="s">
        <v>19</v>
      </c>
      <c r="B38" s="45"/>
      <c r="C38" s="41"/>
    </row>
    <row r="39" spans="1:3" ht="25.5">
      <c r="A39" s="35" t="s">
        <v>29</v>
      </c>
      <c r="B39" s="44">
        <v>155099</v>
      </c>
      <c r="C39" s="41">
        <v>4684</v>
      </c>
    </row>
    <row r="40" spans="1:3">
      <c r="A40" s="33" t="s">
        <v>20</v>
      </c>
      <c r="B40" s="44">
        <v>2791990</v>
      </c>
      <c r="C40" s="41">
        <v>2910400</v>
      </c>
    </row>
    <row r="41" spans="1:3">
      <c r="A41" s="33" t="s">
        <v>30</v>
      </c>
      <c r="B41" s="44"/>
      <c r="C41" s="41"/>
    </row>
    <row r="42" spans="1:3">
      <c r="A42" s="33" t="s">
        <v>28</v>
      </c>
      <c r="B42" s="44">
        <v>-162323</v>
      </c>
      <c r="C42" s="44">
        <v>-162323</v>
      </c>
    </row>
    <row r="43" spans="1:3">
      <c r="A43" s="33" t="s">
        <v>83</v>
      </c>
      <c r="B43" s="44"/>
      <c r="C43" s="39"/>
    </row>
    <row r="44" spans="1:3">
      <c r="A44" s="33" t="s">
        <v>31</v>
      </c>
      <c r="B44" s="44"/>
      <c r="C44" s="41"/>
    </row>
    <row r="45" spans="1:3">
      <c r="A45" s="33" t="s">
        <v>84</v>
      </c>
      <c r="B45" s="44">
        <f>108913+163052</f>
        <v>271965</v>
      </c>
      <c r="C45" s="41">
        <f>143206+266202</f>
        <v>409408</v>
      </c>
    </row>
    <row r="46" spans="1:3">
      <c r="A46" s="31" t="s">
        <v>21</v>
      </c>
      <c r="B46" s="45">
        <f>SUM(B39:B45)</f>
        <v>3056731</v>
      </c>
      <c r="C46" s="45">
        <f>SUM(C39:C45)</f>
        <v>3162169</v>
      </c>
    </row>
    <row r="47" spans="1:3">
      <c r="A47" s="31" t="s">
        <v>22</v>
      </c>
      <c r="B47" s="45">
        <f>B36+B46</f>
        <v>5843291</v>
      </c>
      <c r="C47" s="46">
        <f>C36+C46</f>
        <v>6106201</v>
      </c>
    </row>
    <row r="48" spans="1:3">
      <c r="A48" s="206" t="s">
        <v>23</v>
      </c>
      <c r="B48" s="48">
        <f>B28+B47</f>
        <v>12061768</v>
      </c>
      <c r="C48" s="46">
        <f>C47+C28</f>
        <v>12110833</v>
      </c>
    </row>
    <row r="49" spans="1:4">
      <c r="A49" s="207"/>
      <c r="B49" s="27">
        <f>B23-B48</f>
        <v>0</v>
      </c>
    </row>
    <row r="50" spans="1:4" customFormat="1" ht="30" customHeight="1">
      <c r="A50" s="84" t="s">
        <v>77</v>
      </c>
      <c r="B50" s="83">
        <f>(B28-B11)/151962*1000</f>
        <v>38725.345810136743</v>
      </c>
      <c r="C50" s="83">
        <f>(C28-C11)/151962*1000</f>
        <v>37304.964398994489</v>
      </c>
      <c r="D50" s="22"/>
    </row>
    <row r="51" spans="1:4" ht="12.75" customHeight="1">
      <c r="A51" s="82"/>
    </row>
    <row r="52" spans="1:4">
      <c r="A52" s="5" t="s">
        <v>74</v>
      </c>
      <c r="B52" s="1" t="s">
        <v>156</v>
      </c>
    </row>
    <row r="53" spans="1:4" s="4" customFormat="1">
      <c r="A53" s="5"/>
      <c r="B53" s="3"/>
      <c r="C53" s="24"/>
    </row>
    <row r="54" spans="1:4">
      <c r="A54" s="5" t="s">
        <v>75</v>
      </c>
      <c r="B54" s="1" t="s">
        <v>76</v>
      </c>
    </row>
    <row r="56" spans="1:4">
      <c r="A56" s="81"/>
      <c r="B56" s="3"/>
    </row>
    <row r="57" spans="1:4">
      <c r="A57" s="81"/>
      <c r="B57" s="3"/>
    </row>
    <row r="58" spans="1:4">
      <c r="A58" s="81"/>
      <c r="B58" s="3"/>
    </row>
    <row r="59" spans="1:4">
      <c r="A59" s="81"/>
      <c r="B59" s="3"/>
    </row>
    <row r="60" spans="1:4">
      <c r="A60" s="1"/>
      <c r="C60" s="1"/>
    </row>
    <row r="61" spans="1:4">
      <c r="A61" s="1"/>
      <c r="B61" s="79"/>
      <c r="C61" s="1"/>
    </row>
    <row r="62" spans="1:4">
      <c r="A62" s="81"/>
      <c r="B62" s="3"/>
      <c r="C62" s="1"/>
    </row>
    <row r="63" spans="1:4">
      <c r="A63" s="81"/>
      <c r="C63" s="1"/>
    </row>
    <row r="64" spans="1:4">
      <c r="A64" s="81"/>
      <c r="B64" s="80"/>
      <c r="C64" s="1"/>
    </row>
  </sheetData>
  <mergeCells count="2">
    <mergeCell ref="A3:B3"/>
    <mergeCell ref="A4:B4"/>
  </mergeCells>
  <phoneticPr fontId="28" type="noConversion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2"/>
  <sheetViews>
    <sheetView topLeftCell="A4" workbookViewId="0">
      <pane xSplit="18" ySplit="5" topLeftCell="S21" activePane="bottomRight" state="frozen"/>
      <selection activeCell="A4" sqref="A4"/>
      <selection pane="topRight" activeCell="S4" sqref="S4"/>
      <selection pane="bottomLeft" activeCell="A12" sqref="A12"/>
      <selection pane="bottomRight" activeCell="AA32" sqref="AA32:AG32"/>
    </sheetView>
  </sheetViews>
  <sheetFormatPr defaultRowHeight="15"/>
  <cols>
    <col min="1" max="1" width="1.5703125" style="6" customWidth="1"/>
    <col min="2" max="2" width="0.5703125" style="6" customWidth="1"/>
    <col min="3" max="3" width="1.85546875" style="6" customWidth="1"/>
    <col min="4" max="4" width="2.140625" style="6" customWidth="1"/>
    <col min="5" max="6" width="1.28515625" style="6" customWidth="1"/>
    <col min="7" max="7" width="4.28515625" style="6" customWidth="1"/>
    <col min="8" max="8" width="4.5703125" style="6" customWidth="1"/>
    <col min="9" max="9" width="1.42578125" style="6" customWidth="1"/>
    <col min="10" max="10" width="0.28515625" style="6" customWidth="1"/>
    <col min="11" max="11" width="1.140625" style="6" customWidth="1"/>
    <col min="12" max="12" width="6" style="6" customWidth="1"/>
    <col min="13" max="13" width="2.7109375" style="6" customWidth="1"/>
    <col min="14" max="14" width="1.28515625" style="6" customWidth="1"/>
    <col min="15" max="15" width="0.85546875" style="6" customWidth="1"/>
    <col min="16" max="16" width="1.7109375" style="6" customWidth="1"/>
    <col min="17" max="17" width="2.140625" style="6" customWidth="1"/>
    <col min="18" max="19" width="4.42578125" style="6" customWidth="1"/>
    <col min="20" max="20" width="5" style="6" customWidth="1"/>
    <col min="21" max="21" width="3.85546875" style="6" customWidth="1"/>
    <col min="22" max="22" width="1" style="6" customWidth="1"/>
    <col min="23" max="24" width="1.7109375" style="6" customWidth="1"/>
    <col min="25" max="25" width="4.42578125" style="6" customWidth="1"/>
    <col min="26" max="26" width="3.85546875" style="6" customWidth="1"/>
    <col min="27" max="27" width="2.7109375" style="6" customWidth="1"/>
    <col min="28" max="28" width="0.5703125" style="6" customWidth="1"/>
    <col min="29" max="29" width="1.5703125" style="6" customWidth="1"/>
    <col min="30" max="30" width="6.5703125" style="6" customWidth="1"/>
    <col min="31" max="31" width="2.140625" style="6" customWidth="1"/>
    <col min="32" max="32" width="0.28515625" style="6" customWidth="1"/>
    <col min="33" max="33" width="3.140625" style="6" customWidth="1"/>
    <col min="34" max="34" width="0.7109375" style="6" customWidth="1"/>
    <col min="35" max="35" width="1.5703125" style="6" customWidth="1"/>
    <col min="36" max="36" width="3" style="6" customWidth="1"/>
    <col min="37" max="37" width="0.42578125" style="6" customWidth="1"/>
    <col min="38" max="38" width="2.5703125" style="6" customWidth="1"/>
    <col min="39" max="39" width="3.140625" style="6" customWidth="1"/>
    <col min="40" max="40" width="2.5703125" style="6" customWidth="1"/>
    <col min="41" max="41" width="1.85546875" style="6" customWidth="1"/>
    <col min="42" max="42" width="1.140625" style="6" customWidth="1"/>
    <col min="43" max="43" width="5.85546875" style="6" customWidth="1"/>
    <col min="44" max="44" width="1.85546875" style="6" customWidth="1"/>
    <col min="45" max="45" width="1.140625" style="6" customWidth="1"/>
    <col min="46" max="46" width="17.5703125" style="7" customWidth="1"/>
    <col min="47" max="16384" width="9.140625" style="7"/>
  </cols>
  <sheetData>
    <row r="1" spans="1:45" s="6" customFormat="1" ht="11.25" hidden="1" customHeight="1"/>
    <row r="2" spans="1:45" s="6" customFormat="1" ht="45" hidden="1" customHeight="1">
      <c r="Z2" s="146" t="s">
        <v>45</v>
      </c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</row>
    <row r="3" spans="1:45" s="6" customFormat="1" ht="11.25" hidden="1" customHeight="1"/>
    <row r="4" spans="1:45">
      <c r="C4" s="19" t="s">
        <v>61</v>
      </c>
    </row>
    <row r="5" spans="1:45" ht="43.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7"/>
      <c r="AS5" s="7"/>
    </row>
    <row r="7" spans="1:45" s="6" customFormat="1" ht="20.25" customHeight="1">
      <c r="AL7" s="9"/>
    </row>
    <row r="8" spans="1:45" s="6" customFormat="1" ht="35.1" customHeight="1">
      <c r="B8" s="8" t="s">
        <v>32</v>
      </c>
      <c r="C8" s="8"/>
      <c r="D8" s="8"/>
      <c r="E8" s="8"/>
      <c r="O8" s="147" t="s">
        <v>62</v>
      </c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</row>
    <row r="9" spans="1:45" s="6" customFormat="1" ht="8.25" customHeight="1"/>
    <row r="10" spans="1:45" s="6" customFormat="1" ht="15" customHeight="1">
      <c r="H10" s="148" t="s">
        <v>78</v>
      </c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</row>
    <row r="11" spans="1:45" s="6" customFormat="1" ht="15" customHeight="1">
      <c r="E11" s="150" t="s">
        <v>153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</row>
    <row r="12" spans="1:45" s="6" customFormat="1" ht="8.25" customHeight="1"/>
    <row r="13" spans="1:45" s="6" customFormat="1" ht="11.25" customHeight="1">
      <c r="AH13" s="12"/>
      <c r="AI13" s="12"/>
      <c r="AJ13" s="12"/>
      <c r="AK13" s="12"/>
      <c r="AL13" s="12"/>
      <c r="AM13" s="12"/>
      <c r="AN13" s="12"/>
      <c r="AO13" s="12"/>
      <c r="AP13" s="12" t="s">
        <v>161</v>
      </c>
    </row>
    <row r="14" spans="1:45" s="6" customFormat="1" ht="29.25" customHeight="1">
      <c r="C14" s="142" t="s">
        <v>33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3" t="s">
        <v>34</v>
      </c>
      <c r="Y14" s="143"/>
      <c r="Z14" s="143"/>
      <c r="AA14" s="143" t="s">
        <v>35</v>
      </c>
      <c r="AB14" s="143"/>
      <c r="AC14" s="143"/>
      <c r="AD14" s="143"/>
      <c r="AE14" s="143"/>
      <c r="AF14" s="143"/>
      <c r="AG14" s="143"/>
      <c r="AH14" s="143" t="s">
        <v>36</v>
      </c>
      <c r="AI14" s="143"/>
      <c r="AJ14" s="143"/>
      <c r="AK14" s="143"/>
      <c r="AL14" s="143"/>
      <c r="AM14" s="143"/>
      <c r="AN14" s="143"/>
      <c r="AO14" s="143"/>
      <c r="AP14" s="143"/>
    </row>
    <row r="15" spans="1:45" s="6" customFormat="1" ht="11.25" customHeight="1" thickBot="1">
      <c r="C15" s="151">
        <v>1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2">
        <v>2</v>
      </c>
      <c r="Y15" s="152"/>
      <c r="Z15" s="152"/>
      <c r="AA15" s="152">
        <v>3</v>
      </c>
      <c r="AB15" s="152"/>
      <c r="AC15" s="152"/>
      <c r="AD15" s="152"/>
      <c r="AE15" s="152"/>
      <c r="AF15" s="152"/>
      <c r="AG15" s="152"/>
      <c r="AH15" s="152">
        <v>4</v>
      </c>
      <c r="AI15" s="152"/>
      <c r="AJ15" s="152"/>
      <c r="AK15" s="152"/>
      <c r="AL15" s="152"/>
      <c r="AM15" s="152"/>
      <c r="AN15" s="152"/>
      <c r="AO15" s="152"/>
      <c r="AP15" s="152"/>
    </row>
    <row r="16" spans="1:45" s="6" customFormat="1" ht="12" customHeight="1">
      <c r="C16" s="123" t="s">
        <v>46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44">
        <v>10</v>
      </c>
      <c r="Y16" s="144"/>
      <c r="Z16" s="144"/>
      <c r="AA16" s="145">
        <v>2497409000</v>
      </c>
      <c r="AB16" s="145"/>
      <c r="AC16" s="145"/>
      <c r="AD16" s="145"/>
      <c r="AE16" s="145"/>
      <c r="AF16" s="145"/>
      <c r="AG16" s="145"/>
      <c r="AH16" s="149">
        <v>1611553000</v>
      </c>
      <c r="AI16" s="149"/>
      <c r="AJ16" s="149"/>
      <c r="AK16" s="149"/>
      <c r="AL16" s="149"/>
      <c r="AM16" s="149"/>
      <c r="AN16" s="149"/>
      <c r="AO16" s="149"/>
      <c r="AP16" s="149"/>
    </row>
    <row r="17" spans="3:46" s="6" customFormat="1" ht="12" customHeight="1">
      <c r="C17" s="137" t="s">
        <v>47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28">
        <v>20</v>
      </c>
      <c r="Y17" s="128"/>
      <c r="Z17" s="128"/>
      <c r="AA17" s="135">
        <v>968515000</v>
      </c>
      <c r="AB17" s="135"/>
      <c r="AC17" s="135"/>
      <c r="AD17" s="135"/>
      <c r="AE17" s="135"/>
      <c r="AF17" s="135"/>
      <c r="AG17" s="135"/>
      <c r="AH17" s="134">
        <v>1366669000</v>
      </c>
      <c r="AI17" s="134"/>
      <c r="AJ17" s="134"/>
      <c r="AK17" s="134"/>
      <c r="AL17" s="134"/>
      <c r="AM17" s="134"/>
      <c r="AN17" s="134"/>
      <c r="AO17" s="134"/>
      <c r="AP17" s="134"/>
    </row>
    <row r="18" spans="3:46" s="6" customFormat="1" ht="12" customHeight="1">
      <c r="C18" s="123" t="s">
        <v>48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33">
        <v>30</v>
      </c>
      <c r="Y18" s="133"/>
      <c r="Z18" s="133"/>
      <c r="AA18" s="136">
        <f>AA16-AA17</f>
        <v>1528894000</v>
      </c>
      <c r="AB18" s="136"/>
      <c r="AC18" s="136"/>
      <c r="AD18" s="136"/>
      <c r="AE18" s="136"/>
      <c r="AF18" s="136"/>
      <c r="AG18" s="136"/>
      <c r="AH18" s="132">
        <f>AH16-AH17</f>
        <v>244884000</v>
      </c>
      <c r="AI18" s="132"/>
      <c r="AJ18" s="132"/>
      <c r="AK18" s="132"/>
      <c r="AL18" s="132"/>
      <c r="AM18" s="132"/>
      <c r="AN18" s="132"/>
      <c r="AO18" s="132"/>
      <c r="AP18" s="132"/>
    </row>
    <row r="19" spans="3:46" s="6" customFormat="1" ht="12" customHeight="1">
      <c r="C19" s="137" t="s">
        <v>49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28">
        <v>40</v>
      </c>
      <c r="Y19" s="128"/>
      <c r="Z19" s="128"/>
      <c r="AA19" s="139">
        <v>47</v>
      </c>
      <c r="AB19" s="140"/>
      <c r="AC19" s="140"/>
      <c r="AD19" s="140"/>
      <c r="AE19" s="140"/>
      <c r="AF19" s="140"/>
      <c r="AG19" s="141"/>
      <c r="AH19" s="138">
        <v>134000</v>
      </c>
      <c r="AI19" s="138"/>
      <c r="AJ19" s="138"/>
      <c r="AK19" s="138"/>
      <c r="AL19" s="138"/>
      <c r="AM19" s="138"/>
      <c r="AN19" s="138"/>
      <c r="AO19" s="138"/>
      <c r="AP19" s="138"/>
    </row>
    <row r="20" spans="3:46" s="6" customFormat="1" ht="12" customHeight="1">
      <c r="C20" s="123" t="s">
        <v>37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8">
        <v>50</v>
      </c>
      <c r="Y20" s="128"/>
      <c r="Z20" s="128"/>
      <c r="AA20" s="135">
        <v>268862000</v>
      </c>
      <c r="AB20" s="135"/>
      <c r="AC20" s="135"/>
      <c r="AD20" s="135"/>
      <c r="AE20" s="135"/>
      <c r="AF20" s="135"/>
      <c r="AG20" s="135"/>
      <c r="AH20" s="134">
        <v>176689000</v>
      </c>
      <c r="AI20" s="134"/>
      <c r="AJ20" s="134"/>
      <c r="AK20" s="134"/>
      <c r="AL20" s="134"/>
      <c r="AM20" s="134"/>
      <c r="AN20" s="134"/>
      <c r="AO20" s="134"/>
      <c r="AP20" s="134"/>
    </row>
    <row r="21" spans="3:46" s="6" customFormat="1" ht="12" customHeight="1">
      <c r="C21" s="123" t="s">
        <v>50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31">
        <v>60</v>
      </c>
      <c r="Y21" s="131"/>
      <c r="Z21" s="131"/>
      <c r="AA21" s="129">
        <v>946805000</v>
      </c>
      <c r="AB21" s="129"/>
      <c r="AC21" s="129"/>
      <c r="AD21" s="129"/>
      <c r="AE21" s="129"/>
      <c r="AF21" s="129"/>
      <c r="AG21" s="129"/>
      <c r="AH21" s="130">
        <v>33564000</v>
      </c>
      <c r="AI21" s="130"/>
      <c r="AJ21" s="130"/>
      <c r="AK21" s="130"/>
      <c r="AL21" s="130"/>
      <c r="AM21" s="130"/>
      <c r="AN21" s="130"/>
      <c r="AO21" s="130"/>
      <c r="AP21" s="130"/>
    </row>
    <row r="22" spans="3:46" s="6" customFormat="1" ht="12" customHeight="1">
      <c r="C22" s="123" t="s">
        <v>51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8">
        <v>70</v>
      </c>
      <c r="Y22" s="128"/>
      <c r="Z22" s="128"/>
      <c r="AA22" s="129">
        <f>204970000+45000</f>
        <v>205015000</v>
      </c>
      <c r="AB22" s="129"/>
      <c r="AC22" s="129"/>
      <c r="AD22" s="129"/>
      <c r="AE22" s="129"/>
      <c r="AF22" s="129"/>
      <c r="AG22" s="129"/>
      <c r="AH22" s="130">
        <v>123834000</v>
      </c>
      <c r="AI22" s="130"/>
      <c r="AJ22" s="130"/>
      <c r="AK22" s="130"/>
      <c r="AL22" s="130"/>
      <c r="AM22" s="130"/>
      <c r="AN22" s="130"/>
      <c r="AO22" s="130"/>
      <c r="AP22" s="130"/>
    </row>
    <row r="23" spans="3:46" s="6" customFormat="1" ht="12" customHeight="1">
      <c r="C23" s="123" t="s">
        <v>52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4">
        <v>80</v>
      </c>
      <c r="Y23" s="124"/>
      <c r="Z23" s="124"/>
      <c r="AA23" s="113">
        <v>50032000</v>
      </c>
      <c r="AB23" s="113"/>
      <c r="AC23" s="113"/>
      <c r="AD23" s="113"/>
      <c r="AE23" s="113"/>
      <c r="AF23" s="113"/>
      <c r="AG23" s="113"/>
      <c r="AH23" s="125">
        <v>87757000</v>
      </c>
      <c r="AI23" s="125"/>
      <c r="AJ23" s="125"/>
      <c r="AK23" s="125"/>
      <c r="AL23" s="125"/>
      <c r="AM23" s="125"/>
      <c r="AN23" s="125"/>
      <c r="AO23" s="125"/>
      <c r="AP23" s="125"/>
    </row>
    <row r="24" spans="3:46" s="6" customFormat="1" ht="12" customHeight="1">
      <c r="C24" s="123" t="s">
        <v>53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4">
        <v>90</v>
      </c>
      <c r="Y24" s="124"/>
      <c r="Z24" s="124"/>
      <c r="AA24" s="113">
        <v>237069000</v>
      </c>
      <c r="AB24" s="113"/>
      <c r="AC24" s="113"/>
      <c r="AD24" s="113"/>
      <c r="AE24" s="113"/>
      <c r="AF24" s="113"/>
      <c r="AG24" s="113"/>
      <c r="AH24" s="125">
        <v>308000</v>
      </c>
      <c r="AI24" s="125"/>
      <c r="AJ24" s="125"/>
      <c r="AK24" s="125"/>
      <c r="AL24" s="125"/>
      <c r="AM24" s="125"/>
      <c r="AN24" s="125"/>
      <c r="AO24" s="125"/>
      <c r="AP24" s="125"/>
    </row>
    <row r="25" spans="3:46" s="10" customFormat="1" ht="23.85" customHeight="1">
      <c r="C25" s="116" t="s">
        <v>54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26">
        <v>100</v>
      </c>
      <c r="Y25" s="126"/>
      <c r="Z25" s="126"/>
      <c r="AA25" s="127"/>
      <c r="AB25" s="127"/>
      <c r="AC25" s="127"/>
      <c r="AD25" s="127"/>
      <c r="AE25" s="127"/>
      <c r="AF25" s="127"/>
      <c r="AG25" s="127"/>
      <c r="AH25" s="120">
        <v>0</v>
      </c>
      <c r="AI25" s="120"/>
      <c r="AJ25" s="120"/>
      <c r="AK25" s="120"/>
      <c r="AL25" s="120"/>
      <c r="AM25" s="120"/>
      <c r="AN25" s="120"/>
      <c r="AO25" s="120"/>
      <c r="AP25" s="120"/>
      <c r="AT25" s="21"/>
    </row>
    <row r="26" spans="3:46" s="6" customFormat="1" ht="35.65" customHeight="1">
      <c r="C26" s="116" t="s">
        <v>55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9">
        <v>110</v>
      </c>
      <c r="Y26" s="119"/>
      <c r="Z26" s="119"/>
      <c r="AA26" s="121">
        <f>(AA18+(AA19*1000)+AA20)-AA21-AA22-AA23-AA24</f>
        <v>358882000</v>
      </c>
      <c r="AB26" s="121"/>
      <c r="AC26" s="121"/>
      <c r="AD26" s="121"/>
      <c r="AE26" s="121"/>
      <c r="AF26" s="121"/>
      <c r="AG26" s="121"/>
      <c r="AH26" s="122">
        <f>AH18+AH19+AH20-AH21-AH22-AH23-AH24</f>
        <v>176244000</v>
      </c>
      <c r="AI26" s="122"/>
      <c r="AJ26" s="122"/>
      <c r="AK26" s="122"/>
      <c r="AL26" s="122"/>
      <c r="AM26" s="122"/>
      <c r="AN26" s="122"/>
      <c r="AO26" s="122"/>
      <c r="AP26" s="122"/>
      <c r="AT26" s="20"/>
    </row>
    <row r="27" spans="3:46" s="6" customFormat="1" ht="12" customHeight="1">
      <c r="C27" s="123" t="s">
        <v>56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10">
        <v>120</v>
      </c>
      <c r="Y27" s="110"/>
      <c r="Z27" s="110"/>
      <c r="AA27" s="113"/>
      <c r="AB27" s="113"/>
      <c r="AC27" s="113"/>
      <c r="AD27" s="113"/>
      <c r="AE27" s="113"/>
      <c r="AF27" s="113"/>
      <c r="AG27" s="113"/>
      <c r="AH27" s="114">
        <v>0</v>
      </c>
      <c r="AI27" s="114"/>
      <c r="AJ27" s="114"/>
      <c r="AK27" s="114"/>
      <c r="AL27" s="114"/>
      <c r="AM27" s="114"/>
      <c r="AN27" s="114"/>
      <c r="AO27" s="114"/>
      <c r="AP27" s="114"/>
    </row>
    <row r="28" spans="3:46" s="6" customFormat="1" ht="13.15" customHeight="1">
      <c r="C28" s="116" t="s">
        <v>57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9">
        <v>130</v>
      </c>
      <c r="Y28" s="119"/>
      <c r="Z28" s="119"/>
      <c r="AA28" s="121">
        <f>AA26+AA27</f>
        <v>358882000</v>
      </c>
      <c r="AB28" s="121"/>
      <c r="AC28" s="121"/>
      <c r="AD28" s="121"/>
      <c r="AE28" s="121"/>
      <c r="AF28" s="121"/>
      <c r="AG28" s="121"/>
      <c r="AH28" s="122">
        <f>AH26</f>
        <v>176244000</v>
      </c>
      <c r="AI28" s="122"/>
      <c r="AJ28" s="122"/>
      <c r="AK28" s="122"/>
      <c r="AL28" s="122"/>
      <c r="AM28" s="122"/>
      <c r="AN28" s="122"/>
      <c r="AO28" s="122"/>
      <c r="AP28" s="122"/>
    </row>
    <row r="29" spans="3:46" s="6" customFormat="1" ht="12" customHeight="1">
      <c r="C29" s="123" t="s">
        <v>58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10">
        <v>140</v>
      </c>
      <c r="Y29" s="110"/>
      <c r="Z29" s="110"/>
      <c r="AA29" s="113">
        <v>145037000</v>
      </c>
      <c r="AB29" s="113"/>
      <c r="AC29" s="113"/>
      <c r="AD29" s="113"/>
      <c r="AE29" s="113"/>
      <c r="AF29" s="113"/>
      <c r="AG29" s="113"/>
      <c r="AH29" s="114">
        <v>32647</v>
      </c>
      <c r="AI29" s="114"/>
      <c r="AJ29" s="114"/>
      <c r="AK29" s="114"/>
      <c r="AL29" s="114"/>
      <c r="AM29" s="114"/>
      <c r="AN29" s="114"/>
      <c r="AO29" s="114"/>
      <c r="AP29" s="114"/>
    </row>
    <row r="30" spans="3:46" s="11" customFormat="1" ht="23.85" customHeight="1">
      <c r="C30" s="116" t="s">
        <v>66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7">
        <v>150</v>
      </c>
      <c r="Y30" s="117"/>
      <c r="Z30" s="117"/>
      <c r="AA30" s="106">
        <f>AA28-AA29</f>
        <v>213845000</v>
      </c>
      <c r="AB30" s="106"/>
      <c r="AC30" s="106"/>
      <c r="AD30" s="106"/>
      <c r="AE30" s="106"/>
      <c r="AF30" s="106"/>
      <c r="AG30" s="106"/>
      <c r="AH30" s="111">
        <v>143597000</v>
      </c>
      <c r="AI30" s="111"/>
      <c r="AJ30" s="111"/>
      <c r="AK30" s="111"/>
      <c r="AL30" s="111"/>
      <c r="AM30" s="111"/>
      <c r="AN30" s="111"/>
      <c r="AO30" s="111"/>
      <c r="AP30" s="111"/>
    </row>
    <row r="31" spans="3:46" s="6" customFormat="1" ht="33.75" customHeight="1">
      <c r="C31" s="107" t="s">
        <v>67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110">
        <v>160</v>
      </c>
      <c r="Y31" s="110"/>
      <c r="Z31" s="110"/>
      <c r="AA31" s="113"/>
      <c r="AB31" s="113"/>
      <c r="AC31" s="113"/>
      <c r="AD31" s="113"/>
      <c r="AE31" s="113"/>
      <c r="AF31" s="113"/>
      <c r="AG31" s="113"/>
      <c r="AH31" s="114">
        <v>0</v>
      </c>
      <c r="AI31" s="114"/>
      <c r="AJ31" s="114"/>
      <c r="AK31" s="114"/>
      <c r="AL31" s="114"/>
      <c r="AM31" s="114"/>
      <c r="AN31" s="114"/>
      <c r="AO31" s="114"/>
      <c r="AP31" s="114"/>
    </row>
    <row r="32" spans="3:46" s="11" customFormat="1" ht="23.85" customHeight="1">
      <c r="C32" s="116" t="s">
        <v>59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7">
        <v>170</v>
      </c>
      <c r="Y32" s="117"/>
      <c r="Z32" s="117"/>
      <c r="AA32" s="106">
        <f>AA30+AA31</f>
        <v>213845000</v>
      </c>
      <c r="AB32" s="106"/>
      <c r="AC32" s="106"/>
      <c r="AD32" s="106"/>
      <c r="AE32" s="106"/>
      <c r="AF32" s="106"/>
      <c r="AG32" s="106"/>
      <c r="AH32" s="111">
        <f>AH30</f>
        <v>143597000</v>
      </c>
      <c r="AI32" s="111"/>
      <c r="AJ32" s="111"/>
      <c r="AK32" s="111"/>
      <c r="AL32" s="111"/>
      <c r="AM32" s="111"/>
      <c r="AN32" s="111"/>
      <c r="AO32" s="111"/>
      <c r="AP32" s="111"/>
    </row>
    <row r="33" spans="3:42" s="11" customFormat="1" ht="12.6" customHeight="1" thickBot="1">
      <c r="C33" s="116" t="s">
        <v>60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8">
        <v>180</v>
      </c>
      <c r="Y33" s="118"/>
      <c r="Z33" s="118"/>
      <c r="AA33" s="112">
        <v>0</v>
      </c>
      <c r="AB33" s="112"/>
      <c r="AC33" s="112"/>
      <c r="AD33" s="112"/>
      <c r="AE33" s="112"/>
      <c r="AF33" s="112"/>
      <c r="AG33" s="112"/>
      <c r="AH33" s="105">
        <v>0</v>
      </c>
      <c r="AI33" s="105"/>
      <c r="AJ33" s="105"/>
      <c r="AK33" s="105"/>
      <c r="AL33" s="105"/>
      <c r="AM33" s="105"/>
      <c r="AN33" s="105"/>
      <c r="AO33" s="105"/>
      <c r="AP33" s="105"/>
    </row>
    <row r="34" spans="3:42" ht="11.25" customHeight="1"/>
    <row r="35" spans="3:42">
      <c r="C35" s="115" t="s">
        <v>74</v>
      </c>
      <c r="D35" s="115"/>
      <c r="E35" s="115"/>
      <c r="F35" s="115"/>
      <c r="G35" s="115"/>
      <c r="H35" s="115"/>
      <c r="I35" s="115"/>
      <c r="J35" s="115"/>
      <c r="K35" s="115"/>
      <c r="L35" s="115"/>
      <c r="S35" s="6" t="str">
        <f>Ф1!B52</f>
        <v>Тезикбаев А.А.</v>
      </c>
    </row>
    <row r="36" spans="3:42" ht="20.25" customHeight="1">
      <c r="C36" s="5"/>
      <c r="D36" s="3"/>
    </row>
    <row r="37" spans="3:42" ht="11.25" customHeight="1">
      <c r="C37" s="115" t="s">
        <v>75</v>
      </c>
      <c r="D37" s="115"/>
      <c r="E37" s="115"/>
      <c r="F37" s="115"/>
      <c r="G37" s="115"/>
      <c r="H37" s="115"/>
      <c r="I37" s="115"/>
      <c r="J37" s="115"/>
      <c r="K37" s="115"/>
      <c r="L37" s="115"/>
      <c r="S37" s="6" t="s">
        <v>76</v>
      </c>
    </row>
    <row r="38" spans="3:42" ht="11.25" customHeight="1"/>
    <row r="39" spans="3:42" ht="11.25" customHeight="1"/>
    <row r="40" spans="3:42" ht="11.25" customHeight="1"/>
    <row r="41" spans="3:42" ht="11.25" customHeight="1"/>
    <row r="42" spans="3:42" ht="14.25" customHeight="1"/>
  </sheetData>
  <mergeCells count="87">
    <mergeCell ref="Z2:AQ2"/>
    <mergeCell ref="Z5:AQ5"/>
    <mergeCell ref="O8:AH8"/>
    <mergeCell ref="H10:AI10"/>
    <mergeCell ref="AH16:AP16"/>
    <mergeCell ref="E11:AP11"/>
    <mergeCell ref="C15:W15"/>
    <mergeCell ref="X15:Z15"/>
    <mergeCell ref="AA15:AG15"/>
    <mergeCell ref="AH15:AP15"/>
    <mergeCell ref="AH17:AP17"/>
    <mergeCell ref="AA17:AG17"/>
    <mergeCell ref="AA14:AG14"/>
    <mergeCell ref="AH14:AP14"/>
    <mergeCell ref="AA16:AG16"/>
    <mergeCell ref="C17:W17"/>
    <mergeCell ref="X17:Z17"/>
    <mergeCell ref="C14:W14"/>
    <mergeCell ref="X14:Z14"/>
    <mergeCell ref="C16:W16"/>
    <mergeCell ref="X16:Z16"/>
    <mergeCell ref="AH18:AP18"/>
    <mergeCell ref="X19:Z19"/>
    <mergeCell ref="C18:W18"/>
    <mergeCell ref="C20:W20"/>
    <mergeCell ref="X20:Z20"/>
    <mergeCell ref="X18:Z18"/>
    <mergeCell ref="AH20:AP20"/>
    <mergeCell ref="AA20:AG20"/>
    <mergeCell ref="AA18:AG18"/>
    <mergeCell ref="C19:W19"/>
    <mergeCell ref="AH19:AP19"/>
    <mergeCell ref="AA19:AG19"/>
    <mergeCell ref="C22:W22"/>
    <mergeCell ref="X22:Z22"/>
    <mergeCell ref="AA22:AG22"/>
    <mergeCell ref="AH22:AP22"/>
    <mergeCell ref="C21:W21"/>
    <mergeCell ref="X21:Z21"/>
    <mergeCell ref="AA21:AG21"/>
    <mergeCell ref="AH21:AP21"/>
    <mergeCell ref="C24:W24"/>
    <mergeCell ref="X25:Z25"/>
    <mergeCell ref="AA25:AG25"/>
    <mergeCell ref="C23:W23"/>
    <mergeCell ref="X23:Z23"/>
    <mergeCell ref="AA23:AG23"/>
    <mergeCell ref="C28:W28"/>
    <mergeCell ref="X28:Z28"/>
    <mergeCell ref="AA28:AG28"/>
    <mergeCell ref="AH28:AP28"/>
    <mergeCell ref="C25:W25"/>
    <mergeCell ref="AA29:AG29"/>
    <mergeCell ref="AA24:AG24"/>
    <mergeCell ref="X24:Z24"/>
    <mergeCell ref="AH23:AP23"/>
    <mergeCell ref="AH24:AP24"/>
    <mergeCell ref="AH30:AP30"/>
    <mergeCell ref="C26:W26"/>
    <mergeCell ref="X26:Z26"/>
    <mergeCell ref="AH25:AP25"/>
    <mergeCell ref="AA26:AG26"/>
    <mergeCell ref="C30:W30"/>
    <mergeCell ref="X30:Z30"/>
    <mergeCell ref="AA30:AG30"/>
    <mergeCell ref="AH26:AP26"/>
    <mergeCell ref="AA27:AG27"/>
    <mergeCell ref="AH27:AP27"/>
    <mergeCell ref="AH29:AP29"/>
    <mergeCell ref="C27:W27"/>
    <mergeCell ref="X27:Z27"/>
    <mergeCell ref="C29:W29"/>
    <mergeCell ref="X29:Z29"/>
    <mergeCell ref="C35:L35"/>
    <mergeCell ref="C37:L37"/>
    <mergeCell ref="C32:W32"/>
    <mergeCell ref="X32:Z32"/>
    <mergeCell ref="C33:W33"/>
    <mergeCell ref="X33:Z33"/>
    <mergeCell ref="AH33:AP33"/>
    <mergeCell ref="AA32:AG32"/>
    <mergeCell ref="C31:W31"/>
    <mergeCell ref="X31:Z31"/>
    <mergeCell ref="AH32:AP32"/>
    <mergeCell ref="AA33:AG33"/>
    <mergeCell ref="AA31:AG31"/>
    <mergeCell ref="AH31:AP31"/>
  </mergeCells>
  <phoneticPr fontId="28" type="noConversion"/>
  <pageMargins left="0.23622047244094491" right="0.15748031496062992" top="0.35433070866141736" bottom="0.19685039370078741" header="0.27559055118110237" footer="0.15748031496062992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4"/>
  <sheetViews>
    <sheetView topLeftCell="A10" workbookViewId="0">
      <selection activeCell="AB38" sqref="AB38"/>
    </sheetView>
  </sheetViews>
  <sheetFormatPr defaultRowHeight="15"/>
  <cols>
    <col min="1" max="1" width="1.5703125" style="85" customWidth="1"/>
    <col min="2" max="2" width="0.5703125" style="85" customWidth="1"/>
    <col min="3" max="3" width="1.85546875" style="85" customWidth="1"/>
    <col min="4" max="4" width="2.140625" style="85" customWidth="1"/>
    <col min="5" max="6" width="1.28515625" style="85" customWidth="1"/>
    <col min="7" max="7" width="4.28515625" style="85" customWidth="1"/>
    <col min="8" max="8" width="4.5703125" style="85" customWidth="1"/>
    <col min="9" max="9" width="1.42578125" style="85" customWidth="1"/>
    <col min="10" max="10" width="0.28515625" style="85" customWidth="1"/>
    <col min="11" max="11" width="1.140625" style="85" customWidth="1"/>
    <col min="12" max="12" width="6" style="85" customWidth="1"/>
    <col min="13" max="13" width="2.7109375" style="85" customWidth="1"/>
    <col min="14" max="14" width="1.28515625" style="85" customWidth="1"/>
    <col min="15" max="15" width="0.85546875" style="85" customWidth="1"/>
    <col min="16" max="16" width="1.7109375" style="85" customWidth="1"/>
    <col min="17" max="17" width="2.140625" style="85" customWidth="1"/>
    <col min="18" max="19" width="4.42578125" style="85" customWidth="1"/>
    <col min="20" max="20" width="5" style="85" customWidth="1"/>
    <col min="21" max="21" width="3.85546875" style="85" customWidth="1"/>
    <col min="22" max="22" width="1" style="85" customWidth="1"/>
    <col min="23" max="23" width="3.42578125" style="85" customWidth="1"/>
    <col min="24" max="24" width="6.85546875" style="85" customWidth="1"/>
    <col min="25" max="25" width="3.5703125" style="85" customWidth="1"/>
    <col min="26" max="26" width="5.5703125" style="85" customWidth="1"/>
    <col min="27" max="27" width="23.42578125" style="86" customWidth="1"/>
    <col min="28" max="28" width="29.85546875" style="86" customWidth="1"/>
    <col min="241" max="241" width="1.5703125" customWidth="1"/>
    <col min="242" max="242" width="0.5703125" customWidth="1"/>
    <col min="243" max="243" width="1.85546875" customWidth="1"/>
    <col min="244" max="244" width="2.140625" customWidth="1"/>
    <col min="245" max="246" width="1.28515625" customWidth="1"/>
    <col min="247" max="247" width="4.28515625" customWidth="1"/>
    <col min="248" max="248" width="4.5703125" customWidth="1"/>
    <col min="249" max="249" width="1.42578125" customWidth="1"/>
    <col min="250" max="250" width="0.28515625" customWidth="1"/>
    <col min="251" max="251" width="1.140625" customWidth="1"/>
    <col min="252" max="252" width="6" customWidth="1"/>
    <col min="253" max="253" width="2.7109375" customWidth="1"/>
    <col min="254" max="254" width="1.28515625" customWidth="1"/>
    <col min="255" max="255" width="0.85546875" customWidth="1"/>
    <col min="256" max="256" width="1.7109375" customWidth="1"/>
    <col min="257" max="257" width="2.140625" customWidth="1"/>
    <col min="258" max="259" width="4.42578125" customWidth="1"/>
    <col min="260" max="260" width="5" customWidth="1"/>
    <col min="261" max="261" width="3.85546875" customWidth="1"/>
    <col min="262" max="262" width="1" customWidth="1"/>
    <col min="263" max="263" width="3.42578125" customWidth="1"/>
    <col min="264" max="264" width="0.85546875" customWidth="1"/>
    <col min="265" max="265" width="3.5703125" customWidth="1"/>
    <col min="266" max="266" width="5.7109375" customWidth="1"/>
    <col min="267" max="267" width="0.42578125" customWidth="1"/>
    <col min="268" max="282" width="0" hidden="1" customWidth="1"/>
    <col min="283" max="283" width="13.85546875" customWidth="1"/>
    <col min="284" max="284" width="17" customWidth="1"/>
    <col min="497" max="497" width="1.5703125" customWidth="1"/>
    <col min="498" max="498" width="0.5703125" customWidth="1"/>
    <col min="499" max="499" width="1.85546875" customWidth="1"/>
    <col min="500" max="500" width="2.140625" customWidth="1"/>
    <col min="501" max="502" width="1.28515625" customWidth="1"/>
    <col min="503" max="503" width="4.28515625" customWidth="1"/>
    <col min="504" max="504" width="4.5703125" customWidth="1"/>
    <col min="505" max="505" width="1.42578125" customWidth="1"/>
    <col min="506" max="506" width="0.28515625" customWidth="1"/>
    <col min="507" max="507" width="1.140625" customWidth="1"/>
    <col min="508" max="508" width="6" customWidth="1"/>
    <col min="509" max="509" width="2.7109375" customWidth="1"/>
    <col min="510" max="510" width="1.28515625" customWidth="1"/>
    <col min="511" max="511" width="0.85546875" customWidth="1"/>
    <col min="512" max="512" width="1.7109375" customWidth="1"/>
    <col min="513" max="513" width="2.140625" customWidth="1"/>
    <col min="514" max="515" width="4.42578125" customWidth="1"/>
    <col min="516" max="516" width="5" customWidth="1"/>
    <col min="517" max="517" width="3.85546875" customWidth="1"/>
    <col min="518" max="518" width="1" customWidth="1"/>
    <col min="519" max="519" width="3.42578125" customWidth="1"/>
    <col min="520" max="520" width="0.85546875" customWidth="1"/>
    <col min="521" max="521" width="3.5703125" customWidth="1"/>
    <col min="522" max="522" width="5.7109375" customWidth="1"/>
    <col min="523" max="523" width="0.42578125" customWidth="1"/>
    <col min="524" max="538" width="0" hidden="1" customWidth="1"/>
    <col min="539" max="539" width="13.85546875" customWidth="1"/>
    <col min="540" max="540" width="17" customWidth="1"/>
    <col min="753" max="753" width="1.5703125" customWidth="1"/>
    <col min="754" max="754" width="0.5703125" customWidth="1"/>
    <col min="755" max="755" width="1.85546875" customWidth="1"/>
    <col min="756" max="756" width="2.140625" customWidth="1"/>
    <col min="757" max="758" width="1.28515625" customWidth="1"/>
    <col min="759" max="759" width="4.28515625" customWidth="1"/>
    <col min="760" max="760" width="4.5703125" customWidth="1"/>
    <col min="761" max="761" width="1.42578125" customWidth="1"/>
    <col min="762" max="762" width="0.28515625" customWidth="1"/>
    <col min="763" max="763" width="1.140625" customWidth="1"/>
    <col min="764" max="764" width="6" customWidth="1"/>
    <col min="765" max="765" width="2.7109375" customWidth="1"/>
    <col min="766" max="766" width="1.28515625" customWidth="1"/>
    <col min="767" max="767" width="0.85546875" customWidth="1"/>
    <col min="768" max="768" width="1.7109375" customWidth="1"/>
    <col min="769" max="769" width="2.140625" customWidth="1"/>
    <col min="770" max="771" width="4.42578125" customWidth="1"/>
    <col min="772" max="772" width="5" customWidth="1"/>
    <col min="773" max="773" width="3.85546875" customWidth="1"/>
    <col min="774" max="774" width="1" customWidth="1"/>
    <col min="775" max="775" width="3.42578125" customWidth="1"/>
    <col min="776" max="776" width="0.85546875" customWidth="1"/>
    <col min="777" max="777" width="3.5703125" customWidth="1"/>
    <col min="778" max="778" width="5.7109375" customWidth="1"/>
    <col min="779" max="779" width="0.42578125" customWidth="1"/>
    <col min="780" max="794" width="0" hidden="1" customWidth="1"/>
    <col min="795" max="795" width="13.85546875" customWidth="1"/>
    <col min="796" max="796" width="17" customWidth="1"/>
    <col min="1009" max="1009" width="1.5703125" customWidth="1"/>
    <col min="1010" max="1010" width="0.5703125" customWidth="1"/>
    <col min="1011" max="1011" width="1.85546875" customWidth="1"/>
    <col min="1012" max="1012" width="2.140625" customWidth="1"/>
    <col min="1013" max="1014" width="1.28515625" customWidth="1"/>
    <col min="1015" max="1015" width="4.28515625" customWidth="1"/>
    <col min="1016" max="1016" width="4.5703125" customWidth="1"/>
    <col min="1017" max="1017" width="1.42578125" customWidth="1"/>
    <col min="1018" max="1018" width="0.28515625" customWidth="1"/>
    <col min="1019" max="1019" width="1.140625" customWidth="1"/>
    <col min="1020" max="1020" width="6" customWidth="1"/>
    <col min="1021" max="1021" width="2.7109375" customWidth="1"/>
    <col min="1022" max="1022" width="1.28515625" customWidth="1"/>
    <col min="1023" max="1023" width="0.85546875" customWidth="1"/>
    <col min="1024" max="1024" width="1.7109375" customWidth="1"/>
    <col min="1025" max="1025" width="2.140625" customWidth="1"/>
    <col min="1026" max="1027" width="4.42578125" customWidth="1"/>
    <col min="1028" max="1028" width="5" customWidth="1"/>
    <col min="1029" max="1029" width="3.85546875" customWidth="1"/>
    <col min="1030" max="1030" width="1" customWidth="1"/>
    <col min="1031" max="1031" width="3.42578125" customWidth="1"/>
    <col min="1032" max="1032" width="0.85546875" customWidth="1"/>
    <col min="1033" max="1033" width="3.5703125" customWidth="1"/>
    <col min="1034" max="1034" width="5.7109375" customWidth="1"/>
    <col min="1035" max="1035" width="0.42578125" customWidth="1"/>
    <col min="1036" max="1050" width="0" hidden="1" customWidth="1"/>
    <col min="1051" max="1051" width="13.85546875" customWidth="1"/>
    <col min="1052" max="1052" width="17" customWidth="1"/>
    <col min="1265" max="1265" width="1.5703125" customWidth="1"/>
    <col min="1266" max="1266" width="0.5703125" customWidth="1"/>
    <col min="1267" max="1267" width="1.85546875" customWidth="1"/>
    <col min="1268" max="1268" width="2.140625" customWidth="1"/>
    <col min="1269" max="1270" width="1.28515625" customWidth="1"/>
    <col min="1271" max="1271" width="4.28515625" customWidth="1"/>
    <col min="1272" max="1272" width="4.5703125" customWidth="1"/>
    <col min="1273" max="1273" width="1.42578125" customWidth="1"/>
    <col min="1274" max="1274" width="0.28515625" customWidth="1"/>
    <col min="1275" max="1275" width="1.140625" customWidth="1"/>
    <col min="1276" max="1276" width="6" customWidth="1"/>
    <col min="1277" max="1277" width="2.7109375" customWidth="1"/>
    <col min="1278" max="1278" width="1.28515625" customWidth="1"/>
    <col min="1279" max="1279" width="0.85546875" customWidth="1"/>
    <col min="1280" max="1280" width="1.7109375" customWidth="1"/>
    <col min="1281" max="1281" width="2.140625" customWidth="1"/>
    <col min="1282" max="1283" width="4.42578125" customWidth="1"/>
    <col min="1284" max="1284" width="5" customWidth="1"/>
    <col min="1285" max="1285" width="3.85546875" customWidth="1"/>
    <col min="1286" max="1286" width="1" customWidth="1"/>
    <col min="1287" max="1287" width="3.42578125" customWidth="1"/>
    <col min="1288" max="1288" width="0.85546875" customWidth="1"/>
    <col min="1289" max="1289" width="3.5703125" customWidth="1"/>
    <col min="1290" max="1290" width="5.7109375" customWidth="1"/>
    <col min="1291" max="1291" width="0.42578125" customWidth="1"/>
    <col min="1292" max="1306" width="0" hidden="1" customWidth="1"/>
    <col min="1307" max="1307" width="13.85546875" customWidth="1"/>
    <col min="1308" max="1308" width="17" customWidth="1"/>
    <col min="1521" max="1521" width="1.5703125" customWidth="1"/>
    <col min="1522" max="1522" width="0.5703125" customWidth="1"/>
    <col min="1523" max="1523" width="1.85546875" customWidth="1"/>
    <col min="1524" max="1524" width="2.140625" customWidth="1"/>
    <col min="1525" max="1526" width="1.28515625" customWidth="1"/>
    <col min="1527" max="1527" width="4.28515625" customWidth="1"/>
    <col min="1528" max="1528" width="4.5703125" customWidth="1"/>
    <col min="1529" max="1529" width="1.42578125" customWidth="1"/>
    <col min="1530" max="1530" width="0.28515625" customWidth="1"/>
    <col min="1531" max="1531" width="1.140625" customWidth="1"/>
    <col min="1532" max="1532" width="6" customWidth="1"/>
    <col min="1533" max="1533" width="2.7109375" customWidth="1"/>
    <col min="1534" max="1534" width="1.28515625" customWidth="1"/>
    <col min="1535" max="1535" width="0.85546875" customWidth="1"/>
    <col min="1536" max="1536" width="1.7109375" customWidth="1"/>
    <col min="1537" max="1537" width="2.140625" customWidth="1"/>
    <col min="1538" max="1539" width="4.42578125" customWidth="1"/>
    <col min="1540" max="1540" width="5" customWidth="1"/>
    <col min="1541" max="1541" width="3.85546875" customWidth="1"/>
    <col min="1542" max="1542" width="1" customWidth="1"/>
    <col min="1543" max="1543" width="3.42578125" customWidth="1"/>
    <col min="1544" max="1544" width="0.85546875" customWidth="1"/>
    <col min="1545" max="1545" width="3.5703125" customWidth="1"/>
    <col min="1546" max="1546" width="5.7109375" customWidth="1"/>
    <col min="1547" max="1547" width="0.42578125" customWidth="1"/>
    <col min="1548" max="1562" width="0" hidden="1" customWidth="1"/>
    <col min="1563" max="1563" width="13.85546875" customWidth="1"/>
    <col min="1564" max="1564" width="17" customWidth="1"/>
    <col min="1777" max="1777" width="1.5703125" customWidth="1"/>
    <col min="1778" max="1778" width="0.5703125" customWidth="1"/>
    <col min="1779" max="1779" width="1.85546875" customWidth="1"/>
    <col min="1780" max="1780" width="2.140625" customWidth="1"/>
    <col min="1781" max="1782" width="1.28515625" customWidth="1"/>
    <col min="1783" max="1783" width="4.28515625" customWidth="1"/>
    <col min="1784" max="1784" width="4.5703125" customWidth="1"/>
    <col min="1785" max="1785" width="1.42578125" customWidth="1"/>
    <col min="1786" max="1786" width="0.28515625" customWidth="1"/>
    <col min="1787" max="1787" width="1.140625" customWidth="1"/>
    <col min="1788" max="1788" width="6" customWidth="1"/>
    <col min="1789" max="1789" width="2.7109375" customWidth="1"/>
    <col min="1790" max="1790" width="1.28515625" customWidth="1"/>
    <col min="1791" max="1791" width="0.85546875" customWidth="1"/>
    <col min="1792" max="1792" width="1.7109375" customWidth="1"/>
    <col min="1793" max="1793" width="2.140625" customWidth="1"/>
    <col min="1794" max="1795" width="4.42578125" customWidth="1"/>
    <col min="1796" max="1796" width="5" customWidth="1"/>
    <col min="1797" max="1797" width="3.85546875" customWidth="1"/>
    <col min="1798" max="1798" width="1" customWidth="1"/>
    <col min="1799" max="1799" width="3.42578125" customWidth="1"/>
    <col min="1800" max="1800" width="0.85546875" customWidth="1"/>
    <col min="1801" max="1801" width="3.5703125" customWidth="1"/>
    <col min="1802" max="1802" width="5.7109375" customWidth="1"/>
    <col min="1803" max="1803" width="0.42578125" customWidth="1"/>
    <col min="1804" max="1818" width="0" hidden="1" customWidth="1"/>
    <col min="1819" max="1819" width="13.85546875" customWidth="1"/>
    <col min="1820" max="1820" width="17" customWidth="1"/>
    <col min="2033" max="2033" width="1.5703125" customWidth="1"/>
    <col min="2034" max="2034" width="0.5703125" customWidth="1"/>
    <col min="2035" max="2035" width="1.85546875" customWidth="1"/>
    <col min="2036" max="2036" width="2.140625" customWidth="1"/>
    <col min="2037" max="2038" width="1.28515625" customWidth="1"/>
    <col min="2039" max="2039" width="4.28515625" customWidth="1"/>
    <col min="2040" max="2040" width="4.5703125" customWidth="1"/>
    <col min="2041" max="2041" width="1.42578125" customWidth="1"/>
    <col min="2042" max="2042" width="0.28515625" customWidth="1"/>
    <col min="2043" max="2043" width="1.140625" customWidth="1"/>
    <col min="2044" max="2044" width="6" customWidth="1"/>
    <col min="2045" max="2045" width="2.7109375" customWidth="1"/>
    <col min="2046" max="2046" width="1.28515625" customWidth="1"/>
    <col min="2047" max="2047" width="0.85546875" customWidth="1"/>
    <col min="2048" max="2048" width="1.7109375" customWidth="1"/>
    <col min="2049" max="2049" width="2.140625" customWidth="1"/>
    <col min="2050" max="2051" width="4.42578125" customWidth="1"/>
    <col min="2052" max="2052" width="5" customWidth="1"/>
    <col min="2053" max="2053" width="3.85546875" customWidth="1"/>
    <col min="2054" max="2054" width="1" customWidth="1"/>
    <col min="2055" max="2055" width="3.42578125" customWidth="1"/>
    <col min="2056" max="2056" width="0.85546875" customWidth="1"/>
    <col min="2057" max="2057" width="3.5703125" customWidth="1"/>
    <col min="2058" max="2058" width="5.7109375" customWidth="1"/>
    <col min="2059" max="2059" width="0.42578125" customWidth="1"/>
    <col min="2060" max="2074" width="0" hidden="1" customWidth="1"/>
    <col min="2075" max="2075" width="13.85546875" customWidth="1"/>
    <col min="2076" max="2076" width="17" customWidth="1"/>
    <col min="2289" max="2289" width="1.5703125" customWidth="1"/>
    <col min="2290" max="2290" width="0.5703125" customWidth="1"/>
    <col min="2291" max="2291" width="1.85546875" customWidth="1"/>
    <col min="2292" max="2292" width="2.140625" customWidth="1"/>
    <col min="2293" max="2294" width="1.28515625" customWidth="1"/>
    <col min="2295" max="2295" width="4.28515625" customWidth="1"/>
    <col min="2296" max="2296" width="4.5703125" customWidth="1"/>
    <col min="2297" max="2297" width="1.42578125" customWidth="1"/>
    <col min="2298" max="2298" width="0.28515625" customWidth="1"/>
    <col min="2299" max="2299" width="1.140625" customWidth="1"/>
    <col min="2300" max="2300" width="6" customWidth="1"/>
    <col min="2301" max="2301" width="2.7109375" customWidth="1"/>
    <col min="2302" max="2302" width="1.28515625" customWidth="1"/>
    <col min="2303" max="2303" width="0.85546875" customWidth="1"/>
    <col min="2304" max="2304" width="1.7109375" customWidth="1"/>
    <col min="2305" max="2305" width="2.140625" customWidth="1"/>
    <col min="2306" max="2307" width="4.42578125" customWidth="1"/>
    <col min="2308" max="2308" width="5" customWidth="1"/>
    <col min="2309" max="2309" width="3.85546875" customWidth="1"/>
    <col min="2310" max="2310" width="1" customWidth="1"/>
    <col min="2311" max="2311" width="3.42578125" customWidth="1"/>
    <col min="2312" max="2312" width="0.85546875" customWidth="1"/>
    <col min="2313" max="2313" width="3.5703125" customWidth="1"/>
    <col min="2314" max="2314" width="5.7109375" customWidth="1"/>
    <col min="2315" max="2315" width="0.42578125" customWidth="1"/>
    <col min="2316" max="2330" width="0" hidden="1" customWidth="1"/>
    <col min="2331" max="2331" width="13.85546875" customWidth="1"/>
    <col min="2332" max="2332" width="17" customWidth="1"/>
    <col min="2545" max="2545" width="1.5703125" customWidth="1"/>
    <col min="2546" max="2546" width="0.5703125" customWidth="1"/>
    <col min="2547" max="2547" width="1.85546875" customWidth="1"/>
    <col min="2548" max="2548" width="2.140625" customWidth="1"/>
    <col min="2549" max="2550" width="1.28515625" customWidth="1"/>
    <col min="2551" max="2551" width="4.28515625" customWidth="1"/>
    <col min="2552" max="2552" width="4.5703125" customWidth="1"/>
    <col min="2553" max="2553" width="1.42578125" customWidth="1"/>
    <col min="2554" max="2554" width="0.28515625" customWidth="1"/>
    <col min="2555" max="2555" width="1.140625" customWidth="1"/>
    <col min="2556" max="2556" width="6" customWidth="1"/>
    <col min="2557" max="2557" width="2.7109375" customWidth="1"/>
    <col min="2558" max="2558" width="1.28515625" customWidth="1"/>
    <col min="2559" max="2559" width="0.85546875" customWidth="1"/>
    <col min="2560" max="2560" width="1.7109375" customWidth="1"/>
    <col min="2561" max="2561" width="2.140625" customWidth="1"/>
    <col min="2562" max="2563" width="4.42578125" customWidth="1"/>
    <col min="2564" max="2564" width="5" customWidth="1"/>
    <col min="2565" max="2565" width="3.85546875" customWidth="1"/>
    <col min="2566" max="2566" width="1" customWidth="1"/>
    <col min="2567" max="2567" width="3.42578125" customWidth="1"/>
    <col min="2568" max="2568" width="0.85546875" customWidth="1"/>
    <col min="2569" max="2569" width="3.5703125" customWidth="1"/>
    <col min="2570" max="2570" width="5.7109375" customWidth="1"/>
    <col min="2571" max="2571" width="0.42578125" customWidth="1"/>
    <col min="2572" max="2586" width="0" hidden="1" customWidth="1"/>
    <col min="2587" max="2587" width="13.85546875" customWidth="1"/>
    <col min="2588" max="2588" width="17" customWidth="1"/>
    <col min="2801" max="2801" width="1.5703125" customWidth="1"/>
    <col min="2802" max="2802" width="0.5703125" customWidth="1"/>
    <col min="2803" max="2803" width="1.85546875" customWidth="1"/>
    <col min="2804" max="2804" width="2.140625" customWidth="1"/>
    <col min="2805" max="2806" width="1.28515625" customWidth="1"/>
    <col min="2807" max="2807" width="4.28515625" customWidth="1"/>
    <col min="2808" max="2808" width="4.5703125" customWidth="1"/>
    <col min="2809" max="2809" width="1.42578125" customWidth="1"/>
    <col min="2810" max="2810" width="0.28515625" customWidth="1"/>
    <col min="2811" max="2811" width="1.140625" customWidth="1"/>
    <col min="2812" max="2812" width="6" customWidth="1"/>
    <col min="2813" max="2813" width="2.7109375" customWidth="1"/>
    <col min="2814" max="2814" width="1.28515625" customWidth="1"/>
    <col min="2815" max="2815" width="0.85546875" customWidth="1"/>
    <col min="2816" max="2816" width="1.7109375" customWidth="1"/>
    <col min="2817" max="2817" width="2.140625" customWidth="1"/>
    <col min="2818" max="2819" width="4.42578125" customWidth="1"/>
    <col min="2820" max="2820" width="5" customWidth="1"/>
    <col min="2821" max="2821" width="3.85546875" customWidth="1"/>
    <col min="2822" max="2822" width="1" customWidth="1"/>
    <col min="2823" max="2823" width="3.42578125" customWidth="1"/>
    <col min="2824" max="2824" width="0.85546875" customWidth="1"/>
    <col min="2825" max="2825" width="3.5703125" customWidth="1"/>
    <col min="2826" max="2826" width="5.7109375" customWidth="1"/>
    <col min="2827" max="2827" width="0.42578125" customWidth="1"/>
    <col min="2828" max="2842" width="0" hidden="1" customWidth="1"/>
    <col min="2843" max="2843" width="13.85546875" customWidth="1"/>
    <col min="2844" max="2844" width="17" customWidth="1"/>
    <col min="3057" max="3057" width="1.5703125" customWidth="1"/>
    <col min="3058" max="3058" width="0.5703125" customWidth="1"/>
    <col min="3059" max="3059" width="1.85546875" customWidth="1"/>
    <col min="3060" max="3060" width="2.140625" customWidth="1"/>
    <col min="3061" max="3062" width="1.28515625" customWidth="1"/>
    <col min="3063" max="3063" width="4.28515625" customWidth="1"/>
    <col min="3064" max="3064" width="4.5703125" customWidth="1"/>
    <col min="3065" max="3065" width="1.42578125" customWidth="1"/>
    <col min="3066" max="3066" width="0.28515625" customWidth="1"/>
    <col min="3067" max="3067" width="1.140625" customWidth="1"/>
    <col min="3068" max="3068" width="6" customWidth="1"/>
    <col min="3069" max="3069" width="2.7109375" customWidth="1"/>
    <col min="3070" max="3070" width="1.28515625" customWidth="1"/>
    <col min="3071" max="3071" width="0.85546875" customWidth="1"/>
    <col min="3072" max="3072" width="1.7109375" customWidth="1"/>
    <col min="3073" max="3073" width="2.140625" customWidth="1"/>
    <col min="3074" max="3075" width="4.42578125" customWidth="1"/>
    <col min="3076" max="3076" width="5" customWidth="1"/>
    <col min="3077" max="3077" width="3.85546875" customWidth="1"/>
    <col min="3078" max="3078" width="1" customWidth="1"/>
    <col min="3079" max="3079" width="3.42578125" customWidth="1"/>
    <col min="3080" max="3080" width="0.85546875" customWidth="1"/>
    <col min="3081" max="3081" width="3.5703125" customWidth="1"/>
    <col min="3082" max="3082" width="5.7109375" customWidth="1"/>
    <col min="3083" max="3083" width="0.42578125" customWidth="1"/>
    <col min="3084" max="3098" width="0" hidden="1" customWidth="1"/>
    <col min="3099" max="3099" width="13.85546875" customWidth="1"/>
    <col min="3100" max="3100" width="17" customWidth="1"/>
    <col min="3313" max="3313" width="1.5703125" customWidth="1"/>
    <col min="3314" max="3314" width="0.5703125" customWidth="1"/>
    <col min="3315" max="3315" width="1.85546875" customWidth="1"/>
    <col min="3316" max="3316" width="2.140625" customWidth="1"/>
    <col min="3317" max="3318" width="1.28515625" customWidth="1"/>
    <col min="3319" max="3319" width="4.28515625" customWidth="1"/>
    <col min="3320" max="3320" width="4.5703125" customWidth="1"/>
    <col min="3321" max="3321" width="1.42578125" customWidth="1"/>
    <col min="3322" max="3322" width="0.28515625" customWidth="1"/>
    <col min="3323" max="3323" width="1.140625" customWidth="1"/>
    <col min="3324" max="3324" width="6" customWidth="1"/>
    <col min="3325" max="3325" width="2.7109375" customWidth="1"/>
    <col min="3326" max="3326" width="1.28515625" customWidth="1"/>
    <col min="3327" max="3327" width="0.85546875" customWidth="1"/>
    <col min="3328" max="3328" width="1.7109375" customWidth="1"/>
    <col min="3329" max="3329" width="2.140625" customWidth="1"/>
    <col min="3330" max="3331" width="4.42578125" customWidth="1"/>
    <col min="3332" max="3332" width="5" customWidth="1"/>
    <col min="3333" max="3333" width="3.85546875" customWidth="1"/>
    <col min="3334" max="3334" width="1" customWidth="1"/>
    <col min="3335" max="3335" width="3.42578125" customWidth="1"/>
    <col min="3336" max="3336" width="0.85546875" customWidth="1"/>
    <col min="3337" max="3337" width="3.5703125" customWidth="1"/>
    <col min="3338" max="3338" width="5.7109375" customWidth="1"/>
    <col min="3339" max="3339" width="0.42578125" customWidth="1"/>
    <col min="3340" max="3354" width="0" hidden="1" customWidth="1"/>
    <col min="3355" max="3355" width="13.85546875" customWidth="1"/>
    <col min="3356" max="3356" width="17" customWidth="1"/>
    <col min="3569" max="3569" width="1.5703125" customWidth="1"/>
    <col min="3570" max="3570" width="0.5703125" customWidth="1"/>
    <col min="3571" max="3571" width="1.85546875" customWidth="1"/>
    <col min="3572" max="3572" width="2.140625" customWidth="1"/>
    <col min="3573" max="3574" width="1.28515625" customWidth="1"/>
    <col min="3575" max="3575" width="4.28515625" customWidth="1"/>
    <col min="3576" max="3576" width="4.5703125" customWidth="1"/>
    <col min="3577" max="3577" width="1.42578125" customWidth="1"/>
    <col min="3578" max="3578" width="0.28515625" customWidth="1"/>
    <col min="3579" max="3579" width="1.140625" customWidth="1"/>
    <col min="3580" max="3580" width="6" customWidth="1"/>
    <col min="3581" max="3581" width="2.7109375" customWidth="1"/>
    <col min="3582" max="3582" width="1.28515625" customWidth="1"/>
    <col min="3583" max="3583" width="0.85546875" customWidth="1"/>
    <col min="3584" max="3584" width="1.7109375" customWidth="1"/>
    <col min="3585" max="3585" width="2.140625" customWidth="1"/>
    <col min="3586" max="3587" width="4.42578125" customWidth="1"/>
    <col min="3588" max="3588" width="5" customWidth="1"/>
    <col min="3589" max="3589" width="3.85546875" customWidth="1"/>
    <col min="3590" max="3590" width="1" customWidth="1"/>
    <col min="3591" max="3591" width="3.42578125" customWidth="1"/>
    <col min="3592" max="3592" width="0.85546875" customWidth="1"/>
    <col min="3593" max="3593" width="3.5703125" customWidth="1"/>
    <col min="3594" max="3594" width="5.7109375" customWidth="1"/>
    <col min="3595" max="3595" width="0.42578125" customWidth="1"/>
    <col min="3596" max="3610" width="0" hidden="1" customWidth="1"/>
    <col min="3611" max="3611" width="13.85546875" customWidth="1"/>
    <col min="3612" max="3612" width="17" customWidth="1"/>
    <col min="3825" max="3825" width="1.5703125" customWidth="1"/>
    <col min="3826" max="3826" width="0.5703125" customWidth="1"/>
    <col min="3827" max="3827" width="1.85546875" customWidth="1"/>
    <col min="3828" max="3828" width="2.140625" customWidth="1"/>
    <col min="3829" max="3830" width="1.28515625" customWidth="1"/>
    <col min="3831" max="3831" width="4.28515625" customWidth="1"/>
    <col min="3832" max="3832" width="4.5703125" customWidth="1"/>
    <col min="3833" max="3833" width="1.42578125" customWidth="1"/>
    <col min="3834" max="3834" width="0.28515625" customWidth="1"/>
    <col min="3835" max="3835" width="1.140625" customWidth="1"/>
    <col min="3836" max="3836" width="6" customWidth="1"/>
    <col min="3837" max="3837" width="2.7109375" customWidth="1"/>
    <col min="3838" max="3838" width="1.28515625" customWidth="1"/>
    <col min="3839" max="3839" width="0.85546875" customWidth="1"/>
    <col min="3840" max="3840" width="1.7109375" customWidth="1"/>
    <col min="3841" max="3841" width="2.140625" customWidth="1"/>
    <col min="3842" max="3843" width="4.42578125" customWidth="1"/>
    <col min="3844" max="3844" width="5" customWidth="1"/>
    <col min="3845" max="3845" width="3.85546875" customWidth="1"/>
    <col min="3846" max="3846" width="1" customWidth="1"/>
    <col min="3847" max="3847" width="3.42578125" customWidth="1"/>
    <col min="3848" max="3848" width="0.85546875" customWidth="1"/>
    <col min="3849" max="3849" width="3.5703125" customWidth="1"/>
    <col min="3850" max="3850" width="5.7109375" customWidth="1"/>
    <col min="3851" max="3851" width="0.42578125" customWidth="1"/>
    <col min="3852" max="3866" width="0" hidden="1" customWidth="1"/>
    <col min="3867" max="3867" width="13.85546875" customWidth="1"/>
    <col min="3868" max="3868" width="17" customWidth="1"/>
    <col min="4081" max="4081" width="1.5703125" customWidth="1"/>
    <col min="4082" max="4082" width="0.5703125" customWidth="1"/>
    <col min="4083" max="4083" width="1.85546875" customWidth="1"/>
    <col min="4084" max="4084" width="2.140625" customWidth="1"/>
    <col min="4085" max="4086" width="1.28515625" customWidth="1"/>
    <col min="4087" max="4087" width="4.28515625" customWidth="1"/>
    <col min="4088" max="4088" width="4.5703125" customWidth="1"/>
    <col min="4089" max="4089" width="1.42578125" customWidth="1"/>
    <col min="4090" max="4090" width="0.28515625" customWidth="1"/>
    <col min="4091" max="4091" width="1.140625" customWidth="1"/>
    <col min="4092" max="4092" width="6" customWidth="1"/>
    <col min="4093" max="4093" width="2.7109375" customWidth="1"/>
    <col min="4094" max="4094" width="1.28515625" customWidth="1"/>
    <col min="4095" max="4095" width="0.85546875" customWidth="1"/>
    <col min="4096" max="4096" width="1.7109375" customWidth="1"/>
    <col min="4097" max="4097" width="2.140625" customWidth="1"/>
    <col min="4098" max="4099" width="4.42578125" customWidth="1"/>
    <col min="4100" max="4100" width="5" customWidth="1"/>
    <col min="4101" max="4101" width="3.85546875" customWidth="1"/>
    <col min="4102" max="4102" width="1" customWidth="1"/>
    <col min="4103" max="4103" width="3.42578125" customWidth="1"/>
    <col min="4104" max="4104" width="0.85546875" customWidth="1"/>
    <col min="4105" max="4105" width="3.5703125" customWidth="1"/>
    <col min="4106" max="4106" width="5.7109375" customWidth="1"/>
    <col min="4107" max="4107" width="0.42578125" customWidth="1"/>
    <col min="4108" max="4122" width="0" hidden="1" customWidth="1"/>
    <col min="4123" max="4123" width="13.85546875" customWidth="1"/>
    <col min="4124" max="4124" width="17" customWidth="1"/>
    <col min="4337" max="4337" width="1.5703125" customWidth="1"/>
    <col min="4338" max="4338" width="0.5703125" customWidth="1"/>
    <col min="4339" max="4339" width="1.85546875" customWidth="1"/>
    <col min="4340" max="4340" width="2.140625" customWidth="1"/>
    <col min="4341" max="4342" width="1.28515625" customWidth="1"/>
    <col min="4343" max="4343" width="4.28515625" customWidth="1"/>
    <col min="4344" max="4344" width="4.5703125" customWidth="1"/>
    <col min="4345" max="4345" width="1.42578125" customWidth="1"/>
    <col min="4346" max="4346" width="0.28515625" customWidth="1"/>
    <col min="4347" max="4347" width="1.140625" customWidth="1"/>
    <col min="4348" max="4348" width="6" customWidth="1"/>
    <col min="4349" max="4349" width="2.7109375" customWidth="1"/>
    <col min="4350" max="4350" width="1.28515625" customWidth="1"/>
    <col min="4351" max="4351" width="0.85546875" customWidth="1"/>
    <col min="4352" max="4352" width="1.7109375" customWidth="1"/>
    <col min="4353" max="4353" width="2.140625" customWidth="1"/>
    <col min="4354" max="4355" width="4.42578125" customWidth="1"/>
    <col min="4356" max="4356" width="5" customWidth="1"/>
    <col min="4357" max="4357" width="3.85546875" customWidth="1"/>
    <col min="4358" max="4358" width="1" customWidth="1"/>
    <col min="4359" max="4359" width="3.42578125" customWidth="1"/>
    <col min="4360" max="4360" width="0.85546875" customWidth="1"/>
    <col min="4361" max="4361" width="3.5703125" customWidth="1"/>
    <col min="4362" max="4362" width="5.7109375" customWidth="1"/>
    <col min="4363" max="4363" width="0.42578125" customWidth="1"/>
    <col min="4364" max="4378" width="0" hidden="1" customWidth="1"/>
    <col min="4379" max="4379" width="13.85546875" customWidth="1"/>
    <col min="4380" max="4380" width="17" customWidth="1"/>
    <col min="4593" max="4593" width="1.5703125" customWidth="1"/>
    <col min="4594" max="4594" width="0.5703125" customWidth="1"/>
    <col min="4595" max="4595" width="1.85546875" customWidth="1"/>
    <col min="4596" max="4596" width="2.140625" customWidth="1"/>
    <col min="4597" max="4598" width="1.28515625" customWidth="1"/>
    <col min="4599" max="4599" width="4.28515625" customWidth="1"/>
    <col min="4600" max="4600" width="4.5703125" customWidth="1"/>
    <col min="4601" max="4601" width="1.42578125" customWidth="1"/>
    <col min="4602" max="4602" width="0.28515625" customWidth="1"/>
    <col min="4603" max="4603" width="1.140625" customWidth="1"/>
    <col min="4604" max="4604" width="6" customWidth="1"/>
    <col min="4605" max="4605" width="2.7109375" customWidth="1"/>
    <col min="4606" max="4606" width="1.28515625" customWidth="1"/>
    <col min="4607" max="4607" width="0.85546875" customWidth="1"/>
    <col min="4608" max="4608" width="1.7109375" customWidth="1"/>
    <col min="4609" max="4609" width="2.140625" customWidth="1"/>
    <col min="4610" max="4611" width="4.42578125" customWidth="1"/>
    <col min="4612" max="4612" width="5" customWidth="1"/>
    <col min="4613" max="4613" width="3.85546875" customWidth="1"/>
    <col min="4614" max="4614" width="1" customWidth="1"/>
    <col min="4615" max="4615" width="3.42578125" customWidth="1"/>
    <col min="4616" max="4616" width="0.85546875" customWidth="1"/>
    <col min="4617" max="4617" width="3.5703125" customWidth="1"/>
    <col min="4618" max="4618" width="5.7109375" customWidth="1"/>
    <col min="4619" max="4619" width="0.42578125" customWidth="1"/>
    <col min="4620" max="4634" width="0" hidden="1" customWidth="1"/>
    <col min="4635" max="4635" width="13.85546875" customWidth="1"/>
    <col min="4636" max="4636" width="17" customWidth="1"/>
    <col min="4849" max="4849" width="1.5703125" customWidth="1"/>
    <col min="4850" max="4850" width="0.5703125" customWidth="1"/>
    <col min="4851" max="4851" width="1.85546875" customWidth="1"/>
    <col min="4852" max="4852" width="2.140625" customWidth="1"/>
    <col min="4853" max="4854" width="1.28515625" customWidth="1"/>
    <col min="4855" max="4855" width="4.28515625" customWidth="1"/>
    <col min="4856" max="4856" width="4.5703125" customWidth="1"/>
    <col min="4857" max="4857" width="1.42578125" customWidth="1"/>
    <col min="4858" max="4858" width="0.28515625" customWidth="1"/>
    <col min="4859" max="4859" width="1.140625" customWidth="1"/>
    <col min="4860" max="4860" width="6" customWidth="1"/>
    <col min="4861" max="4861" width="2.7109375" customWidth="1"/>
    <col min="4862" max="4862" width="1.28515625" customWidth="1"/>
    <col min="4863" max="4863" width="0.85546875" customWidth="1"/>
    <col min="4864" max="4864" width="1.7109375" customWidth="1"/>
    <col min="4865" max="4865" width="2.140625" customWidth="1"/>
    <col min="4866" max="4867" width="4.42578125" customWidth="1"/>
    <col min="4868" max="4868" width="5" customWidth="1"/>
    <col min="4869" max="4869" width="3.85546875" customWidth="1"/>
    <col min="4870" max="4870" width="1" customWidth="1"/>
    <col min="4871" max="4871" width="3.42578125" customWidth="1"/>
    <col min="4872" max="4872" width="0.85546875" customWidth="1"/>
    <col min="4873" max="4873" width="3.5703125" customWidth="1"/>
    <col min="4874" max="4874" width="5.7109375" customWidth="1"/>
    <col min="4875" max="4875" width="0.42578125" customWidth="1"/>
    <col min="4876" max="4890" width="0" hidden="1" customWidth="1"/>
    <col min="4891" max="4891" width="13.85546875" customWidth="1"/>
    <col min="4892" max="4892" width="17" customWidth="1"/>
    <col min="5105" max="5105" width="1.5703125" customWidth="1"/>
    <col min="5106" max="5106" width="0.5703125" customWidth="1"/>
    <col min="5107" max="5107" width="1.85546875" customWidth="1"/>
    <col min="5108" max="5108" width="2.140625" customWidth="1"/>
    <col min="5109" max="5110" width="1.28515625" customWidth="1"/>
    <col min="5111" max="5111" width="4.28515625" customWidth="1"/>
    <col min="5112" max="5112" width="4.5703125" customWidth="1"/>
    <col min="5113" max="5113" width="1.42578125" customWidth="1"/>
    <col min="5114" max="5114" width="0.28515625" customWidth="1"/>
    <col min="5115" max="5115" width="1.140625" customWidth="1"/>
    <col min="5116" max="5116" width="6" customWidth="1"/>
    <col min="5117" max="5117" width="2.7109375" customWidth="1"/>
    <col min="5118" max="5118" width="1.28515625" customWidth="1"/>
    <col min="5119" max="5119" width="0.85546875" customWidth="1"/>
    <col min="5120" max="5120" width="1.7109375" customWidth="1"/>
    <col min="5121" max="5121" width="2.140625" customWidth="1"/>
    <col min="5122" max="5123" width="4.42578125" customWidth="1"/>
    <col min="5124" max="5124" width="5" customWidth="1"/>
    <col min="5125" max="5125" width="3.85546875" customWidth="1"/>
    <col min="5126" max="5126" width="1" customWidth="1"/>
    <col min="5127" max="5127" width="3.42578125" customWidth="1"/>
    <col min="5128" max="5128" width="0.85546875" customWidth="1"/>
    <col min="5129" max="5129" width="3.5703125" customWidth="1"/>
    <col min="5130" max="5130" width="5.7109375" customWidth="1"/>
    <col min="5131" max="5131" width="0.42578125" customWidth="1"/>
    <col min="5132" max="5146" width="0" hidden="1" customWidth="1"/>
    <col min="5147" max="5147" width="13.85546875" customWidth="1"/>
    <col min="5148" max="5148" width="17" customWidth="1"/>
    <col min="5361" max="5361" width="1.5703125" customWidth="1"/>
    <col min="5362" max="5362" width="0.5703125" customWidth="1"/>
    <col min="5363" max="5363" width="1.85546875" customWidth="1"/>
    <col min="5364" max="5364" width="2.140625" customWidth="1"/>
    <col min="5365" max="5366" width="1.28515625" customWidth="1"/>
    <col min="5367" max="5367" width="4.28515625" customWidth="1"/>
    <col min="5368" max="5368" width="4.5703125" customWidth="1"/>
    <col min="5369" max="5369" width="1.42578125" customWidth="1"/>
    <col min="5370" max="5370" width="0.28515625" customWidth="1"/>
    <col min="5371" max="5371" width="1.140625" customWidth="1"/>
    <col min="5372" max="5372" width="6" customWidth="1"/>
    <col min="5373" max="5373" width="2.7109375" customWidth="1"/>
    <col min="5374" max="5374" width="1.28515625" customWidth="1"/>
    <col min="5375" max="5375" width="0.85546875" customWidth="1"/>
    <col min="5376" max="5376" width="1.7109375" customWidth="1"/>
    <col min="5377" max="5377" width="2.140625" customWidth="1"/>
    <col min="5378" max="5379" width="4.42578125" customWidth="1"/>
    <col min="5380" max="5380" width="5" customWidth="1"/>
    <col min="5381" max="5381" width="3.85546875" customWidth="1"/>
    <col min="5382" max="5382" width="1" customWidth="1"/>
    <col min="5383" max="5383" width="3.42578125" customWidth="1"/>
    <col min="5384" max="5384" width="0.85546875" customWidth="1"/>
    <col min="5385" max="5385" width="3.5703125" customWidth="1"/>
    <col min="5386" max="5386" width="5.7109375" customWidth="1"/>
    <col min="5387" max="5387" width="0.42578125" customWidth="1"/>
    <col min="5388" max="5402" width="0" hidden="1" customWidth="1"/>
    <col min="5403" max="5403" width="13.85546875" customWidth="1"/>
    <col min="5404" max="5404" width="17" customWidth="1"/>
    <col min="5617" max="5617" width="1.5703125" customWidth="1"/>
    <col min="5618" max="5618" width="0.5703125" customWidth="1"/>
    <col min="5619" max="5619" width="1.85546875" customWidth="1"/>
    <col min="5620" max="5620" width="2.140625" customWidth="1"/>
    <col min="5621" max="5622" width="1.28515625" customWidth="1"/>
    <col min="5623" max="5623" width="4.28515625" customWidth="1"/>
    <col min="5624" max="5624" width="4.5703125" customWidth="1"/>
    <col min="5625" max="5625" width="1.42578125" customWidth="1"/>
    <col min="5626" max="5626" width="0.28515625" customWidth="1"/>
    <col min="5627" max="5627" width="1.140625" customWidth="1"/>
    <col min="5628" max="5628" width="6" customWidth="1"/>
    <col min="5629" max="5629" width="2.7109375" customWidth="1"/>
    <col min="5630" max="5630" width="1.28515625" customWidth="1"/>
    <col min="5631" max="5631" width="0.85546875" customWidth="1"/>
    <col min="5632" max="5632" width="1.7109375" customWidth="1"/>
    <col min="5633" max="5633" width="2.140625" customWidth="1"/>
    <col min="5634" max="5635" width="4.42578125" customWidth="1"/>
    <col min="5636" max="5636" width="5" customWidth="1"/>
    <col min="5637" max="5637" width="3.85546875" customWidth="1"/>
    <col min="5638" max="5638" width="1" customWidth="1"/>
    <col min="5639" max="5639" width="3.42578125" customWidth="1"/>
    <col min="5640" max="5640" width="0.85546875" customWidth="1"/>
    <col min="5641" max="5641" width="3.5703125" customWidth="1"/>
    <col min="5642" max="5642" width="5.7109375" customWidth="1"/>
    <col min="5643" max="5643" width="0.42578125" customWidth="1"/>
    <col min="5644" max="5658" width="0" hidden="1" customWidth="1"/>
    <col min="5659" max="5659" width="13.85546875" customWidth="1"/>
    <col min="5660" max="5660" width="17" customWidth="1"/>
    <col min="5873" max="5873" width="1.5703125" customWidth="1"/>
    <col min="5874" max="5874" width="0.5703125" customWidth="1"/>
    <col min="5875" max="5875" width="1.85546875" customWidth="1"/>
    <col min="5876" max="5876" width="2.140625" customWidth="1"/>
    <col min="5877" max="5878" width="1.28515625" customWidth="1"/>
    <col min="5879" max="5879" width="4.28515625" customWidth="1"/>
    <col min="5880" max="5880" width="4.5703125" customWidth="1"/>
    <col min="5881" max="5881" width="1.42578125" customWidth="1"/>
    <col min="5882" max="5882" width="0.28515625" customWidth="1"/>
    <col min="5883" max="5883" width="1.140625" customWidth="1"/>
    <col min="5884" max="5884" width="6" customWidth="1"/>
    <col min="5885" max="5885" width="2.7109375" customWidth="1"/>
    <col min="5886" max="5886" width="1.28515625" customWidth="1"/>
    <col min="5887" max="5887" width="0.85546875" customWidth="1"/>
    <col min="5888" max="5888" width="1.7109375" customWidth="1"/>
    <col min="5889" max="5889" width="2.140625" customWidth="1"/>
    <col min="5890" max="5891" width="4.42578125" customWidth="1"/>
    <col min="5892" max="5892" width="5" customWidth="1"/>
    <col min="5893" max="5893" width="3.85546875" customWidth="1"/>
    <col min="5894" max="5894" width="1" customWidth="1"/>
    <col min="5895" max="5895" width="3.42578125" customWidth="1"/>
    <col min="5896" max="5896" width="0.85546875" customWidth="1"/>
    <col min="5897" max="5897" width="3.5703125" customWidth="1"/>
    <col min="5898" max="5898" width="5.7109375" customWidth="1"/>
    <col min="5899" max="5899" width="0.42578125" customWidth="1"/>
    <col min="5900" max="5914" width="0" hidden="1" customWidth="1"/>
    <col min="5915" max="5915" width="13.85546875" customWidth="1"/>
    <col min="5916" max="5916" width="17" customWidth="1"/>
    <col min="6129" max="6129" width="1.5703125" customWidth="1"/>
    <col min="6130" max="6130" width="0.5703125" customWidth="1"/>
    <col min="6131" max="6131" width="1.85546875" customWidth="1"/>
    <col min="6132" max="6132" width="2.140625" customWidth="1"/>
    <col min="6133" max="6134" width="1.28515625" customWidth="1"/>
    <col min="6135" max="6135" width="4.28515625" customWidth="1"/>
    <col min="6136" max="6136" width="4.5703125" customWidth="1"/>
    <col min="6137" max="6137" width="1.42578125" customWidth="1"/>
    <col min="6138" max="6138" width="0.28515625" customWidth="1"/>
    <col min="6139" max="6139" width="1.140625" customWidth="1"/>
    <col min="6140" max="6140" width="6" customWidth="1"/>
    <col min="6141" max="6141" width="2.7109375" customWidth="1"/>
    <col min="6142" max="6142" width="1.28515625" customWidth="1"/>
    <col min="6143" max="6143" width="0.85546875" customWidth="1"/>
    <col min="6144" max="6144" width="1.7109375" customWidth="1"/>
    <col min="6145" max="6145" width="2.140625" customWidth="1"/>
    <col min="6146" max="6147" width="4.42578125" customWidth="1"/>
    <col min="6148" max="6148" width="5" customWidth="1"/>
    <col min="6149" max="6149" width="3.85546875" customWidth="1"/>
    <col min="6150" max="6150" width="1" customWidth="1"/>
    <col min="6151" max="6151" width="3.42578125" customWidth="1"/>
    <col min="6152" max="6152" width="0.85546875" customWidth="1"/>
    <col min="6153" max="6153" width="3.5703125" customWidth="1"/>
    <col min="6154" max="6154" width="5.7109375" customWidth="1"/>
    <col min="6155" max="6155" width="0.42578125" customWidth="1"/>
    <col min="6156" max="6170" width="0" hidden="1" customWidth="1"/>
    <col min="6171" max="6171" width="13.85546875" customWidth="1"/>
    <col min="6172" max="6172" width="17" customWidth="1"/>
    <col min="6385" max="6385" width="1.5703125" customWidth="1"/>
    <col min="6386" max="6386" width="0.5703125" customWidth="1"/>
    <col min="6387" max="6387" width="1.85546875" customWidth="1"/>
    <col min="6388" max="6388" width="2.140625" customWidth="1"/>
    <col min="6389" max="6390" width="1.28515625" customWidth="1"/>
    <col min="6391" max="6391" width="4.28515625" customWidth="1"/>
    <col min="6392" max="6392" width="4.5703125" customWidth="1"/>
    <col min="6393" max="6393" width="1.42578125" customWidth="1"/>
    <col min="6394" max="6394" width="0.28515625" customWidth="1"/>
    <col min="6395" max="6395" width="1.140625" customWidth="1"/>
    <col min="6396" max="6396" width="6" customWidth="1"/>
    <col min="6397" max="6397" width="2.7109375" customWidth="1"/>
    <col min="6398" max="6398" width="1.28515625" customWidth="1"/>
    <col min="6399" max="6399" width="0.85546875" customWidth="1"/>
    <col min="6400" max="6400" width="1.7109375" customWidth="1"/>
    <col min="6401" max="6401" width="2.140625" customWidth="1"/>
    <col min="6402" max="6403" width="4.42578125" customWidth="1"/>
    <col min="6404" max="6404" width="5" customWidth="1"/>
    <col min="6405" max="6405" width="3.85546875" customWidth="1"/>
    <col min="6406" max="6406" width="1" customWidth="1"/>
    <col min="6407" max="6407" width="3.42578125" customWidth="1"/>
    <col min="6408" max="6408" width="0.85546875" customWidth="1"/>
    <col min="6409" max="6409" width="3.5703125" customWidth="1"/>
    <col min="6410" max="6410" width="5.7109375" customWidth="1"/>
    <col min="6411" max="6411" width="0.42578125" customWidth="1"/>
    <col min="6412" max="6426" width="0" hidden="1" customWidth="1"/>
    <col min="6427" max="6427" width="13.85546875" customWidth="1"/>
    <col min="6428" max="6428" width="17" customWidth="1"/>
    <col min="6641" max="6641" width="1.5703125" customWidth="1"/>
    <col min="6642" max="6642" width="0.5703125" customWidth="1"/>
    <col min="6643" max="6643" width="1.85546875" customWidth="1"/>
    <col min="6644" max="6644" width="2.140625" customWidth="1"/>
    <col min="6645" max="6646" width="1.28515625" customWidth="1"/>
    <col min="6647" max="6647" width="4.28515625" customWidth="1"/>
    <col min="6648" max="6648" width="4.5703125" customWidth="1"/>
    <col min="6649" max="6649" width="1.42578125" customWidth="1"/>
    <col min="6650" max="6650" width="0.28515625" customWidth="1"/>
    <col min="6651" max="6651" width="1.140625" customWidth="1"/>
    <col min="6652" max="6652" width="6" customWidth="1"/>
    <col min="6653" max="6653" width="2.7109375" customWidth="1"/>
    <col min="6654" max="6654" width="1.28515625" customWidth="1"/>
    <col min="6655" max="6655" width="0.85546875" customWidth="1"/>
    <col min="6656" max="6656" width="1.7109375" customWidth="1"/>
    <col min="6657" max="6657" width="2.140625" customWidth="1"/>
    <col min="6658" max="6659" width="4.42578125" customWidth="1"/>
    <col min="6660" max="6660" width="5" customWidth="1"/>
    <col min="6661" max="6661" width="3.85546875" customWidth="1"/>
    <col min="6662" max="6662" width="1" customWidth="1"/>
    <col min="6663" max="6663" width="3.42578125" customWidth="1"/>
    <col min="6664" max="6664" width="0.85546875" customWidth="1"/>
    <col min="6665" max="6665" width="3.5703125" customWidth="1"/>
    <col min="6666" max="6666" width="5.7109375" customWidth="1"/>
    <col min="6667" max="6667" width="0.42578125" customWidth="1"/>
    <col min="6668" max="6682" width="0" hidden="1" customWidth="1"/>
    <col min="6683" max="6683" width="13.85546875" customWidth="1"/>
    <col min="6684" max="6684" width="17" customWidth="1"/>
    <col min="6897" max="6897" width="1.5703125" customWidth="1"/>
    <col min="6898" max="6898" width="0.5703125" customWidth="1"/>
    <col min="6899" max="6899" width="1.85546875" customWidth="1"/>
    <col min="6900" max="6900" width="2.140625" customWidth="1"/>
    <col min="6901" max="6902" width="1.28515625" customWidth="1"/>
    <col min="6903" max="6903" width="4.28515625" customWidth="1"/>
    <col min="6904" max="6904" width="4.5703125" customWidth="1"/>
    <col min="6905" max="6905" width="1.42578125" customWidth="1"/>
    <col min="6906" max="6906" width="0.28515625" customWidth="1"/>
    <col min="6907" max="6907" width="1.140625" customWidth="1"/>
    <col min="6908" max="6908" width="6" customWidth="1"/>
    <col min="6909" max="6909" width="2.7109375" customWidth="1"/>
    <col min="6910" max="6910" width="1.28515625" customWidth="1"/>
    <col min="6911" max="6911" width="0.85546875" customWidth="1"/>
    <col min="6912" max="6912" width="1.7109375" customWidth="1"/>
    <col min="6913" max="6913" width="2.140625" customWidth="1"/>
    <col min="6914" max="6915" width="4.42578125" customWidth="1"/>
    <col min="6916" max="6916" width="5" customWidth="1"/>
    <col min="6917" max="6917" width="3.85546875" customWidth="1"/>
    <col min="6918" max="6918" width="1" customWidth="1"/>
    <col min="6919" max="6919" width="3.42578125" customWidth="1"/>
    <col min="6920" max="6920" width="0.85546875" customWidth="1"/>
    <col min="6921" max="6921" width="3.5703125" customWidth="1"/>
    <col min="6922" max="6922" width="5.7109375" customWidth="1"/>
    <col min="6923" max="6923" width="0.42578125" customWidth="1"/>
    <col min="6924" max="6938" width="0" hidden="1" customWidth="1"/>
    <col min="6939" max="6939" width="13.85546875" customWidth="1"/>
    <col min="6940" max="6940" width="17" customWidth="1"/>
    <col min="7153" max="7153" width="1.5703125" customWidth="1"/>
    <col min="7154" max="7154" width="0.5703125" customWidth="1"/>
    <col min="7155" max="7155" width="1.85546875" customWidth="1"/>
    <col min="7156" max="7156" width="2.140625" customWidth="1"/>
    <col min="7157" max="7158" width="1.28515625" customWidth="1"/>
    <col min="7159" max="7159" width="4.28515625" customWidth="1"/>
    <col min="7160" max="7160" width="4.5703125" customWidth="1"/>
    <col min="7161" max="7161" width="1.42578125" customWidth="1"/>
    <col min="7162" max="7162" width="0.28515625" customWidth="1"/>
    <col min="7163" max="7163" width="1.140625" customWidth="1"/>
    <col min="7164" max="7164" width="6" customWidth="1"/>
    <col min="7165" max="7165" width="2.7109375" customWidth="1"/>
    <col min="7166" max="7166" width="1.28515625" customWidth="1"/>
    <col min="7167" max="7167" width="0.85546875" customWidth="1"/>
    <col min="7168" max="7168" width="1.7109375" customWidth="1"/>
    <col min="7169" max="7169" width="2.140625" customWidth="1"/>
    <col min="7170" max="7171" width="4.42578125" customWidth="1"/>
    <col min="7172" max="7172" width="5" customWidth="1"/>
    <col min="7173" max="7173" width="3.85546875" customWidth="1"/>
    <col min="7174" max="7174" width="1" customWidth="1"/>
    <col min="7175" max="7175" width="3.42578125" customWidth="1"/>
    <col min="7176" max="7176" width="0.85546875" customWidth="1"/>
    <col min="7177" max="7177" width="3.5703125" customWidth="1"/>
    <col min="7178" max="7178" width="5.7109375" customWidth="1"/>
    <col min="7179" max="7179" width="0.42578125" customWidth="1"/>
    <col min="7180" max="7194" width="0" hidden="1" customWidth="1"/>
    <col min="7195" max="7195" width="13.85546875" customWidth="1"/>
    <col min="7196" max="7196" width="17" customWidth="1"/>
    <col min="7409" max="7409" width="1.5703125" customWidth="1"/>
    <col min="7410" max="7410" width="0.5703125" customWidth="1"/>
    <col min="7411" max="7411" width="1.85546875" customWidth="1"/>
    <col min="7412" max="7412" width="2.140625" customWidth="1"/>
    <col min="7413" max="7414" width="1.28515625" customWidth="1"/>
    <col min="7415" max="7415" width="4.28515625" customWidth="1"/>
    <col min="7416" max="7416" width="4.5703125" customWidth="1"/>
    <col min="7417" max="7417" width="1.42578125" customWidth="1"/>
    <col min="7418" max="7418" width="0.28515625" customWidth="1"/>
    <col min="7419" max="7419" width="1.140625" customWidth="1"/>
    <col min="7420" max="7420" width="6" customWidth="1"/>
    <col min="7421" max="7421" width="2.7109375" customWidth="1"/>
    <col min="7422" max="7422" width="1.28515625" customWidth="1"/>
    <col min="7423" max="7423" width="0.85546875" customWidth="1"/>
    <col min="7424" max="7424" width="1.7109375" customWidth="1"/>
    <col min="7425" max="7425" width="2.140625" customWidth="1"/>
    <col min="7426" max="7427" width="4.42578125" customWidth="1"/>
    <col min="7428" max="7428" width="5" customWidth="1"/>
    <col min="7429" max="7429" width="3.85546875" customWidth="1"/>
    <col min="7430" max="7430" width="1" customWidth="1"/>
    <col min="7431" max="7431" width="3.42578125" customWidth="1"/>
    <col min="7432" max="7432" width="0.85546875" customWidth="1"/>
    <col min="7433" max="7433" width="3.5703125" customWidth="1"/>
    <col min="7434" max="7434" width="5.7109375" customWidth="1"/>
    <col min="7435" max="7435" width="0.42578125" customWidth="1"/>
    <col min="7436" max="7450" width="0" hidden="1" customWidth="1"/>
    <col min="7451" max="7451" width="13.85546875" customWidth="1"/>
    <col min="7452" max="7452" width="17" customWidth="1"/>
    <col min="7665" max="7665" width="1.5703125" customWidth="1"/>
    <col min="7666" max="7666" width="0.5703125" customWidth="1"/>
    <col min="7667" max="7667" width="1.85546875" customWidth="1"/>
    <col min="7668" max="7668" width="2.140625" customWidth="1"/>
    <col min="7669" max="7670" width="1.28515625" customWidth="1"/>
    <col min="7671" max="7671" width="4.28515625" customWidth="1"/>
    <col min="7672" max="7672" width="4.5703125" customWidth="1"/>
    <col min="7673" max="7673" width="1.42578125" customWidth="1"/>
    <col min="7674" max="7674" width="0.28515625" customWidth="1"/>
    <col min="7675" max="7675" width="1.140625" customWidth="1"/>
    <col min="7676" max="7676" width="6" customWidth="1"/>
    <col min="7677" max="7677" width="2.7109375" customWidth="1"/>
    <col min="7678" max="7678" width="1.28515625" customWidth="1"/>
    <col min="7679" max="7679" width="0.85546875" customWidth="1"/>
    <col min="7680" max="7680" width="1.7109375" customWidth="1"/>
    <col min="7681" max="7681" width="2.140625" customWidth="1"/>
    <col min="7682" max="7683" width="4.42578125" customWidth="1"/>
    <col min="7684" max="7684" width="5" customWidth="1"/>
    <col min="7685" max="7685" width="3.85546875" customWidth="1"/>
    <col min="7686" max="7686" width="1" customWidth="1"/>
    <col min="7687" max="7687" width="3.42578125" customWidth="1"/>
    <col min="7688" max="7688" width="0.85546875" customWidth="1"/>
    <col min="7689" max="7689" width="3.5703125" customWidth="1"/>
    <col min="7690" max="7690" width="5.7109375" customWidth="1"/>
    <col min="7691" max="7691" width="0.42578125" customWidth="1"/>
    <col min="7692" max="7706" width="0" hidden="1" customWidth="1"/>
    <col min="7707" max="7707" width="13.85546875" customWidth="1"/>
    <col min="7708" max="7708" width="17" customWidth="1"/>
    <col min="7921" max="7921" width="1.5703125" customWidth="1"/>
    <col min="7922" max="7922" width="0.5703125" customWidth="1"/>
    <col min="7923" max="7923" width="1.85546875" customWidth="1"/>
    <col min="7924" max="7924" width="2.140625" customWidth="1"/>
    <col min="7925" max="7926" width="1.28515625" customWidth="1"/>
    <col min="7927" max="7927" width="4.28515625" customWidth="1"/>
    <col min="7928" max="7928" width="4.5703125" customWidth="1"/>
    <col min="7929" max="7929" width="1.42578125" customWidth="1"/>
    <col min="7930" max="7930" width="0.28515625" customWidth="1"/>
    <col min="7931" max="7931" width="1.140625" customWidth="1"/>
    <col min="7932" max="7932" width="6" customWidth="1"/>
    <col min="7933" max="7933" width="2.7109375" customWidth="1"/>
    <col min="7934" max="7934" width="1.28515625" customWidth="1"/>
    <col min="7935" max="7935" width="0.85546875" customWidth="1"/>
    <col min="7936" max="7936" width="1.7109375" customWidth="1"/>
    <col min="7937" max="7937" width="2.140625" customWidth="1"/>
    <col min="7938" max="7939" width="4.42578125" customWidth="1"/>
    <col min="7940" max="7940" width="5" customWidth="1"/>
    <col min="7941" max="7941" width="3.85546875" customWidth="1"/>
    <col min="7942" max="7942" width="1" customWidth="1"/>
    <col min="7943" max="7943" width="3.42578125" customWidth="1"/>
    <col min="7944" max="7944" width="0.85546875" customWidth="1"/>
    <col min="7945" max="7945" width="3.5703125" customWidth="1"/>
    <col min="7946" max="7946" width="5.7109375" customWidth="1"/>
    <col min="7947" max="7947" width="0.42578125" customWidth="1"/>
    <col min="7948" max="7962" width="0" hidden="1" customWidth="1"/>
    <col min="7963" max="7963" width="13.85546875" customWidth="1"/>
    <col min="7964" max="7964" width="17" customWidth="1"/>
    <col min="8177" max="8177" width="1.5703125" customWidth="1"/>
    <col min="8178" max="8178" width="0.5703125" customWidth="1"/>
    <col min="8179" max="8179" width="1.85546875" customWidth="1"/>
    <col min="8180" max="8180" width="2.140625" customWidth="1"/>
    <col min="8181" max="8182" width="1.28515625" customWidth="1"/>
    <col min="8183" max="8183" width="4.28515625" customWidth="1"/>
    <col min="8184" max="8184" width="4.5703125" customWidth="1"/>
    <col min="8185" max="8185" width="1.42578125" customWidth="1"/>
    <col min="8186" max="8186" width="0.28515625" customWidth="1"/>
    <col min="8187" max="8187" width="1.140625" customWidth="1"/>
    <col min="8188" max="8188" width="6" customWidth="1"/>
    <col min="8189" max="8189" width="2.7109375" customWidth="1"/>
    <col min="8190" max="8190" width="1.28515625" customWidth="1"/>
    <col min="8191" max="8191" width="0.85546875" customWidth="1"/>
    <col min="8192" max="8192" width="1.7109375" customWidth="1"/>
    <col min="8193" max="8193" width="2.140625" customWidth="1"/>
    <col min="8194" max="8195" width="4.42578125" customWidth="1"/>
    <col min="8196" max="8196" width="5" customWidth="1"/>
    <col min="8197" max="8197" width="3.85546875" customWidth="1"/>
    <col min="8198" max="8198" width="1" customWidth="1"/>
    <col min="8199" max="8199" width="3.42578125" customWidth="1"/>
    <col min="8200" max="8200" width="0.85546875" customWidth="1"/>
    <col min="8201" max="8201" width="3.5703125" customWidth="1"/>
    <col min="8202" max="8202" width="5.7109375" customWidth="1"/>
    <col min="8203" max="8203" width="0.42578125" customWidth="1"/>
    <col min="8204" max="8218" width="0" hidden="1" customWidth="1"/>
    <col min="8219" max="8219" width="13.85546875" customWidth="1"/>
    <col min="8220" max="8220" width="17" customWidth="1"/>
    <col min="8433" max="8433" width="1.5703125" customWidth="1"/>
    <col min="8434" max="8434" width="0.5703125" customWidth="1"/>
    <col min="8435" max="8435" width="1.85546875" customWidth="1"/>
    <col min="8436" max="8436" width="2.140625" customWidth="1"/>
    <col min="8437" max="8438" width="1.28515625" customWidth="1"/>
    <col min="8439" max="8439" width="4.28515625" customWidth="1"/>
    <col min="8440" max="8440" width="4.5703125" customWidth="1"/>
    <col min="8441" max="8441" width="1.42578125" customWidth="1"/>
    <col min="8442" max="8442" width="0.28515625" customWidth="1"/>
    <col min="8443" max="8443" width="1.140625" customWidth="1"/>
    <col min="8444" max="8444" width="6" customWidth="1"/>
    <col min="8445" max="8445" width="2.7109375" customWidth="1"/>
    <col min="8446" max="8446" width="1.28515625" customWidth="1"/>
    <col min="8447" max="8447" width="0.85546875" customWidth="1"/>
    <col min="8448" max="8448" width="1.7109375" customWidth="1"/>
    <col min="8449" max="8449" width="2.140625" customWidth="1"/>
    <col min="8450" max="8451" width="4.42578125" customWidth="1"/>
    <col min="8452" max="8452" width="5" customWidth="1"/>
    <col min="8453" max="8453" width="3.85546875" customWidth="1"/>
    <col min="8454" max="8454" width="1" customWidth="1"/>
    <col min="8455" max="8455" width="3.42578125" customWidth="1"/>
    <col min="8456" max="8456" width="0.85546875" customWidth="1"/>
    <col min="8457" max="8457" width="3.5703125" customWidth="1"/>
    <col min="8458" max="8458" width="5.7109375" customWidth="1"/>
    <col min="8459" max="8459" width="0.42578125" customWidth="1"/>
    <col min="8460" max="8474" width="0" hidden="1" customWidth="1"/>
    <col min="8475" max="8475" width="13.85546875" customWidth="1"/>
    <col min="8476" max="8476" width="17" customWidth="1"/>
    <col min="8689" max="8689" width="1.5703125" customWidth="1"/>
    <col min="8690" max="8690" width="0.5703125" customWidth="1"/>
    <col min="8691" max="8691" width="1.85546875" customWidth="1"/>
    <col min="8692" max="8692" width="2.140625" customWidth="1"/>
    <col min="8693" max="8694" width="1.28515625" customWidth="1"/>
    <col min="8695" max="8695" width="4.28515625" customWidth="1"/>
    <col min="8696" max="8696" width="4.5703125" customWidth="1"/>
    <col min="8697" max="8697" width="1.42578125" customWidth="1"/>
    <col min="8698" max="8698" width="0.28515625" customWidth="1"/>
    <col min="8699" max="8699" width="1.140625" customWidth="1"/>
    <col min="8700" max="8700" width="6" customWidth="1"/>
    <col min="8701" max="8701" width="2.7109375" customWidth="1"/>
    <col min="8702" max="8702" width="1.28515625" customWidth="1"/>
    <col min="8703" max="8703" width="0.85546875" customWidth="1"/>
    <col min="8704" max="8704" width="1.7109375" customWidth="1"/>
    <col min="8705" max="8705" width="2.140625" customWidth="1"/>
    <col min="8706" max="8707" width="4.42578125" customWidth="1"/>
    <col min="8708" max="8708" width="5" customWidth="1"/>
    <col min="8709" max="8709" width="3.85546875" customWidth="1"/>
    <col min="8710" max="8710" width="1" customWidth="1"/>
    <col min="8711" max="8711" width="3.42578125" customWidth="1"/>
    <col min="8712" max="8712" width="0.85546875" customWidth="1"/>
    <col min="8713" max="8713" width="3.5703125" customWidth="1"/>
    <col min="8714" max="8714" width="5.7109375" customWidth="1"/>
    <col min="8715" max="8715" width="0.42578125" customWidth="1"/>
    <col min="8716" max="8730" width="0" hidden="1" customWidth="1"/>
    <col min="8731" max="8731" width="13.85546875" customWidth="1"/>
    <col min="8732" max="8732" width="17" customWidth="1"/>
    <col min="8945" max="8945" width="1.5703125" customWidth="1"/>
    <col min="8946" max="8946" width="0.5703125" customWidth="1"/>
    <col min="8947" max="8947" width="1.85546875" customWidth="1"/>
    <col min="8948" max="8948" width="2.140625" customWidth="1"/>
    <col min="8949" max="8950" width="1.28515625" customWidth="1"/>
    <col min="8951" max="8951" width="4.28515625" customWidth="1"/>
    <col min="8952" max="8952" width="4.5703125" customWidth="1"/>
    <col min="8953" max="8953" width="1.42578125" customWidth="1"/>
    <col min="8954" max="8954" width="0.28515625" customWidth="1"/>
    <col min="8955" max="8955" width="1.140625" customWidth="1"/>
    <col min="8956" max="8956" width="6" customWidth="1"/>
    <col min="8957" max="8957" width="2.7109375" customWidth="1"/>
    <col min="8958" max="8958" width="1.28515625" customWidth="1"/>
    <col min="8959" max="8959" width="0.85546875" customWidth="1"/>
    <col min="8960" max="8960" width="1.7109375" customWidth="1"/>
    <col min="8961" max="8961" width="2.140625" customWidth="1"/>
    <col min="8962" max="8963" width="4.42578125" customWidth="1"/>
    <col min="8964" max="8964" width="5" customWidth="1"/>
    <col min="8965" max="8965" width="3.85546875" customWidth="1"/>
    <col min="8966" max="8966" width="1" customWidth="1"/>
    <col min="8967" max="8967" width="3.42578125" customWidth="1"/>
    <col min="8968" max="8968" width="0.85546875" customWidth="1"/>
    <col min="8969" max="8969" width="3.5703125" customWidth="1"/>
    <col min="8970" max="8970" width="5.7109375" customWidth="1"/>
    <col min="8971" max="8971" width="0.42578125" customWidth="1"/>
    <col min="8972" max="8986" width="0" hidden="1" customWidth="1"/>
    <col min="8987" max="8987" width="13.85546875" customWidth="1"/>
    <col min="8988" max="8988" width="17" customWidth="1"/>
    <col min="9201" max="9201" width="1.5703125" customWidth="1"/>
    <col min="9202" max="9202" width="0.5703125" customWidth="1"/>
    <col min="9203" max="9203" width="1.85546875" customWidth="1"/>
    <col min="9204" max="9204" width="2.140625" customWidth="1"/>
    <col min="9205" max="9206" width="1.28515625" customWidth="1"/>
    <col min="9207" max="9207" width="4.28515625" customWidth="1"/>
    <col min="9208" max="9208" width="4.5703125" customWidth="1"/>
    <col min="9209" max="9209" width="1.42578125" customWidth="1"/>
    <col min="9210" max="9210" width="0.28515625" customWidth="1"/>
    <col min="9211" max="9211" width="1.140625" customWidth="1"/>
    <col min="9212" max="9212" width="6" customWidth="1"/>
    <col min="9213" max="9213" width="2.7109375" customWidth="1"/>
    <col min="9214" max="9214" width="1.28515625" customWidth="1"/>
    <col min="9215" max="9215" width="0.85546875" customWidth="1"/>
    <col min="9216" max="9216" width="1.7109375" customWidth="1"/>
    <col min="9217" max="9217" width="2.140625" customWidth="1"/>
    <col min="9218" max="9219" width="4.42578125" customWidth="1"/>
    <col min="9220" max="9220" width="5" customWidth="1"/>
    <col min="9221" max="9221" width="3.85546875" customWidth="1"/>
    <col min="9222" max="9222" width="1" customWidth="1"/>
    <col min="9223" max="9223" width="3.42578125" customWidth="1"/>
    <col min="9224" max="9224" width="0.85546875" customWidth="1"/>
    <col min="9225" max="9225" width="3.5703125" customWidth="1"/>
    <col min="9226" max="9226" width="5.7109375" customWidth="1"/>
    <col min="9227" max="9227" width="0.42578125" customWidth="1"/>
    <col min="9228" max="9242" width="0" hidden="1" customWidth="1"/>
    <col min="9243" max="9243" width="13.85546875" customWidth="1"/>
    <col min="9244" max="9244" width="17" customWidth="1"/>
    <col min="9457" max="9457" width="1.5703125" customWidth="1"/>
    <col min="9458" max="9458" width="0.5703125" customWidth="1"/>
    <col min="9459" max="9459" width="1.85546875" customWidth="1"/>
    <col min="9460" max="9460" width="2.140625" customWidth="1"/>
    <col min="9461" max="9462" width="1.28515625" customWidth="1"/>
    <col min="9463" max="9463" width="4.28515625" customWidth="1"/>
    <col min="9464" max="9464" width="4.5703125" customWidth="1"/>
    <col min="9465" max="9465" width="1.42578125" customWidth="1"/>
    <col min="9466" max="9466" width="0.28515625" customWidth="1"/>
    <col min="9467" max="9467" width="1.140625" customWidth="1"/>
    <col min="9468" max="9468" width="6" customWidth="1"/>
    <col min="9469" max="9469" width="2.7109375" customWidth="1"/>
    <col min="9470" max="9470" width="1.28515625" customWidth="1"/>
    <col min="9471" max="9471" width="0.85546875" customWidth="1"/>
    <col min="9472" max="9472" width="1.7109375" customWidth="1"/>
    <col min="9473" max="9473" width="2.140625" customWidth="1"/>
    <col min="9474" max="9475" width="4.42578125" customWidth="1"/>
    <col min="9476" max="9476" width="5" customWidth="1"/>
    <col min="9477" max="9477" width="3.85546875" customWidth="1"/>
    <col min="9478" max="9478" width="1" customWidth="1"/>
    <col min="9479" max="9479" width="3.42578125" customWidth="1"/>
    <col min="9480" max="9480" width="0.85546875" customWidth="1"/>
    <col min="9481" max="9481" width="3.5703125" customWidth="1"/>
    <col min="9482" max="9482" width="5.7109375" customWidth="1"/>
    <col min="9483" max="9483" width="0.42578125" customWidth="1"/>
    <col min="9484" max="9498" width="0" hidden="1" customWidth="1"/>
    <col min="9499" max="9499" width="13.85546875" customWidth="1"/>
    <col min="9500" max="9500" width="17" customWidth="1"/>
    <col min="9713" max="9713" width="1.5703125" customWidth="1"/>
    <col min="9714" max="9714" width="0.5703125" customWidth="1"/>
    <col min="9715" max="9715" width="1.85546875" customWidth="1"/>
    <col min="9716" max="9716" width="2.140625" customWidth="1"/>
    <col min="9717" max="9718" width="1.28515625" customWidth="1"/>
    <col min="9719" max="9719" width="4.28515625" customWidth="1"/>
    <col min="9720" max="9720" width="4.5703125" customWidth="1"/>
    <col min="9721" max="9721" width="1.42578125" customWidth="1"/>
    <col min="9722" max="9722" width="0.28515625" customWidth="1"/>
    <col min="9723" max="9723" width="1.140625" customWidth="1"/>
    <col min="9724" max="9724" width="6" customWidth="1"/>
    <col min="9725" max="9725" width="2.7109375" customWidth="1"/>
    <col min="9726" max="9726" width="1.28515625" customWidth="1"/>
    <col min="9727" max="9727" width="0.85546875" customWidth="1"/>
    <col min="9728" max="9728" width="1.7109375" customWidth="1"/>
    <col min="9729" max="9729" width="2.140625" customWidth="1"/>
    <col min="9730" max="9731" width="4.42578125" customWidth="1"/>
    <col min="9732" max="9732" width="5" customWidth="1"/>
    <col min="9733" max="9733" width="3.85546875" customWidth="1"/>
    <col min="9734" max="9734" width="1" customWidth="1"/>
    <col min="9735" max="9735" width="3.42578125" customWidth="1"/>
    <col min="9736" max="9736" width="0.85546875" customWidth="1"/>
    <col min="9737" max="9737" width="3.5703125" customWidth="1"/>
    <col min="9738" max="9738" width="5.7109375" customWidth="1"/>
    <col min="9739" max="9739" width="0.42578125" customWidth="1"/>
    <col min="9740" max="9754" width="0" hidden="1" customWidth="1"/>
    <col min="9755" max="9755" width="13.85546875" customWidth="1"/>
    <col min="9756" max="9756" width="17" customWidth="1"/>
    <col min="9969" max="9969" width="1.5703125" customWidth="1"/>
    <col min="9970" max="9970" width="0.5703125" customWidth="1"/>
    <col min="9971" max="9971" width="1.85546875" customWidth="1"/>
    <col min="9972" max="9972" width="2.140625" customWidth="1"/>
    <col min="9973" max="9974" width="1.28515625" customWidth="1"/>
    <col min="9975" max="9975" width="4.28515625" customWidth="1"/>
    <col min="9976" max="9976" width="4.5703125" customWidth="1"/>
    <col min="9977" max="9977" width="1.42578125" customWidth="1"/>
    <col min="9978" max="9978" width="0.28515625" customWidth="1"/>
    <col min="9979" max="9979" width="1.140625" customWidth="1"/>
    <col min="9980" max="9980" width="6" customWidth="1"/>
    <col min="9981" max="9981" width="2.7109375" customWidth="1"/>
    <col min="9982" max="9982" width="1.28515625" customWidth="1"/>
    <col min="9983" max="9983" width="0.85546875" customWidth="1"/>
    <col min="9984" max="9984" width="1.7109375" customWidth="1"/>
    <col min="9985" max="9985" width="2.140625" customWidth="1"/>
    <col min="9986" max="9987" width="4.42578125" customWidth="1"/>
    <col min="9988" max="9988" width="5" customWidth="1"/>
    <col min="9989" max="9989" width="3.85546875" customWidth="1"/>
    <col min="9990" max="9990" width="1" customWidth="1"/>
    <col min="9991" max="9991" width="3.42578125" customWidth="1"/>
    <col min="9992" max="9992" width="0.85546875" customWidth="1"/>
    <col min="9993" max="9993" width="3.5703125" customWidth="1"/>
    <col min="9994" max="9994" width="5.7109375" customWidth="1"/>
    <col min="9995" max="9995" width="0.42578125" customWidth="1"/>
    <col min="9996" max="10010" width="0" hidden="1" customWidth="1"/>
    <col min="10011" max="10011" width="13.85546875" customWidth="1"/>
    <col min="10012" max="10012" width="17" customWidth="1"/>
    <col min="10225" max="10225" width="1.5703125" customWidth="1"/>
    <col min="10226" max="10226" width="0.5703125" customWidth="1"/>
    <col min="10227" max="10227" width="1.85546875" customWidth="1"/>
    <col min="10228" max="10228" width="2.140625" customWidth="1"/>
    <col min="10229" max="10230" width="1.28515625" customWidth="1"/>
    <col min="10231" max="10231" width="4.28515625" customWidth="1"/>
    <col min="10232" max="10232" width="4.5703125" customWidth="1"/>
    <col min="10233" max="10233" width="1.42578125" customWidth="1"/>
    <col min="10234" max="10234" width="0.28515625" customWidth="1"/>
    <col min="10235" max="10235" width="1.140625" customWidth="1"/>
    <col min="10236" max="10236" width="6" customWidth="1"/>
    <col min="10237" max="10237" width="2.7109375" customWidth="1"/>
    <col min="10238" max="10238" width="1.28515625" customWidth="1"/>
    <col min="10239" max="10239" width="0.85546875" customWidth="1"/>
    <col min="10240" max="10240" width="1.7109375" customWidth="1"/>
    <col min="10241" max="10241" width="2.140625" customWidth="1"/>
    <col min="10242" max="10243" width="4.42578125" customWidth="1"/>
    <col min="10244" max="10244" width="5" customWidth="1"/>
    <col min="10245" max="10245" width="3.85546875" customWidth="1"/>
    <col min="10246" max="10246" width="1" customWidth="1"/>
    <col min="10247" max="10247" width="3.42578125" customWidth="1"/>
    <col min="10248" max="10248" width="0.85546875" customWidth="1"/>
    <col min="10249" max="10249" width="3.5703125" customWidth="1"/>
    <col min="10250" max="10250" width="5.7109375" customWidth="1"/>
    <col min="10251" max="10251" width="0.42578125" customWidth="1"/>
    <col min="10252" max="10266" width="0" hidden="1" customWidth="1"/>
    <col min="10267" max="10267" width="13.85546875" customWidth="1"/>
    <col min="10268" max="10268" width="17" customWidth="1"/>
    <col min="10481" max="10481" width="1.5703125" customWidth="1"/>
    <col min="10482" max="10482" width="0.5703125" customWidth="1"/>
    <col min="10483" max="10483" width="1.85546875" customWidth="1"/>
    <col min="10484" max="10484" width="2.140625" customWidth="1"/>
    <col min="10485" max="10486" width="1.28515625" customWidth="1"/>
    <col min="10487" max="10487" width="4.28515625" customWidth="1"/>
    <col min="10488" max="10488" width="4.5703125" customWidth="1"/>
    <col min="10489" max="10489" width="1.42578125" customWidth="1"/>
    <col min="10490" max="10490" width="0.28515625" customWidth="1"/>
    <col min="10491" max="10491" width="1.140625" customWidth="1"/>
    <col min="10492" max="10492" width="6" customWidth="1"/>
    <col min="10493" max="10493" width="2.7109375" customWidth="1"/>
    <col min="10494" max="10494" width="1.28515625" customWidth="1"/>
    <col min="10495" max="10495" width="0.85546875" customWidth="1"/>
    <col min="10496" max="10496" width="1.7109375" customWidth="1"/>
    <col min="10497" max="10497" width="2.140625" customWidth="1"/>
    <col min="10498" max="10499" width="4.42578125" customWidth="1"/>
    <col min="10500" max="10500" width="5" customWidth="1"/>
    <col min="10501" max="10501" width="3.85546875" customWidth="1"/>
    <col min="10502" max="10502" width="1" customWidth="1"/>
    <col min="10503" max="10503" width="3.42578125" customWidth="1"/>
    <col min="10504" max="10504" width="0.85546875" customWidth="1"/>
    <col min="10505" max="10505" width="3.5703125" customWidth="1"/>
    <col min="10506" max="10506" width="5.7109375" customWidth="1"/>
    <col min="10507" max="10507" width="0.42578125" customWidth="1"/>
    <col min="10508" max="10522" width="0" hidden="1" customWidth="1"/>
    <col min="10523" max="10523" width="13.85546875" customWidth="1"/>
    <col min="10524" max="10524" width="17" customWidth="1"/>
    <col min="10737" max="10737" width="1.5703125" customWidth="1"/>
    <col min="10738" max="10738" width="0.5703125" customWidth="1"/>
    <col min="10739" max="10739" width="1.85546875" customWidth="1"/>
    <col min="10740" max="10740" width="2.140625" customWidth="1"/>
    <col min="10741" max="10742" width="1.28515625" customWidth="1"/>
    <col min="10743" max="10743" width="4.28515625" customWidth="1"/>
    <col min="10744" max="10744" width="4.5703125" customWidth="1"/>
    <col min="10745" max="10745" width="1.42578125" customWidth="1"/>
    <col min="10746" max="10746" width="0.28515625" customWidth="1"/>
    <col min="10747" max="10747" width="1.140625" customWidth="1"/>
    <col min="10748" max="10748" width="6" customWidth="1"/>
    <col min="10749" max="10749" width="2.7109375" customWidth="1"/>
    <col min="10750" max="10750" width="1.28515625" customWidth="1"/>
    <col min="10751" max="10751" width="0.85546875" customWidth="1"/>
    <col min="10752" max="10752" width="1.7109375" customWidth="1"/>
    <col min="10753" max="10753" width="2.140625" customWidth="1"/>
    <col min="10754" max="10755" width="4.42578125" customWidth="1"/>
    <col min="10756" max="10756" width="5" customWidth="1"/>
    <col min="10757" max="10757" width="3.85546875" customWidth="1"/>
    <col min="10758" max="10758" width="1" customWidth="1"/>
    <col min="10759" max="10759" width="3.42578125" customWidth="1"/>
    <col min="10760" max="10760" width="0.85546875" customWidth="1"/>
    <col min="10761" max="10761" width="3.5703125" customWidth="1"/>
    <col min="10762" max="10762" width="5.7109375" customWidth="1"/>
    <col min="10763" max="10763" width="0.42578125" customWidth="1"/>
    <col min="10764" max="10778" width="0" hidden="1" customWidth="1"/>
    <col min="10779" max="10779" width="13.85546875" customWidth="1"/>
    <col min="10780" max="10780" width="17" customWidth="1"/>
    <col min="10993" max="10993" width="1.5703125" customWidth="1"/>
    <col min="10994" max="10994" width="0.5703125" customWidth="1"/>
    <col min="10995" max="10995" width="1.85546875" customWidth="1"/>
    <col min="10996" max="10996" width="2.140625" customWidth="1"/>
    <col min="10997" max="10998" width="1.28515625" customWidth="1"/>
    <col min="10999" max="10999" width="4.28515625" customWidth="1"/>
    <col min="11000" max="11000" width="4.5703125" customWidth="1"/>
    <col min="11001" max="11001" width="1.42578125" customWidth="1"/>
    <col min="11002" max="11002" width="0.28515625" customWidth="1"/>
    <col min="11003" max="11003" width="1.140625" customWidth="1"/>
    <col min="11004" max="11004" width="6" customWidth="1"/>
    <col min="11005" max="11005" width="2.7109375" customWidth="1"/>
    <col min="11006" max="11006" width="1.28515625" customWidth="1"/>
    <col min="11007" max="11007" width="0.85546875" customWidth="1"/>
    <col min="11008" max="11008" width="1.7109375" customWidth="1"/>
    <col min="11009" max="11009" width="2.140625" customWidth="1"/>
    <col min="11010" max="11011" width="4.42578125" customWidth="1"/>
    <col min="11012" max="11012" width="5" customWidth="1"/>
    <col min="11013" max="11013" width="3.85546875" customWidth="1"/>
    <col min="11014" max="11014" width="1" customWidth="1"/>
    <col min="11015" max="11015" width="3.42578125" customWidth="1"/>
    <col min="11016" max="11016" width="0.85546875" customWidth="1"/>
    <col min="11017" max="11017" width="3.5703125" customWidth="1"/>
    <col min="11018" max="11018" width="5.7109375" customWidth="1"/>
    <col min="11019" max="11019" width="0.42578125" customWidth="1"/>
    <col min="11020" max="11034" width="0" hidden="1" customWidth="1"/>
    <col min="11035" max="11035" width="13.85546875" customWidth="1"/>
    <col min="11036" max="11036" width="17" customWidth="1"/>
    <col min="11249" max="11249" width="1.5703125" customWidth="1"/>
    <col min="11250" max="11250" width="0.5703125" customWidth="1"/>
    <col min="11251" max="11251" width="1.85546875" customWidth="1"/>
    <col min="11252" max="11252" width="2.140625" customWidth="1"/>
    <col min="11253" max="11254" width="1.28515625" customWidth="1"/>
    <col min="11255" max="11255" width="4.28515625" customWidth="1"/>
    <col min="11256" max="11256" width="4.5703125" customWidth="1"/>
    <col min="11257" max="11257" width="1.42578125" customWidth="1"/>
    <col min="11258" max="11258" width="0.28515625" customWidth="1"/>
    <col min="11259" max="11259" width="1.140625" customWidth="1"/>
    <col min="11260" max="11260" width="6" customWidth="1"/>
    <col min="11261" max="11261" width="2.7109375" customWidth="1"/>
    <col min="11262" max="11262" width="1.28515625" customWidth="1"/>
    <col min="11263" max="11263" width="0.85546875" customWidth="1"/>
    <col min="11264" max="11264" width="1.7109375" customWidth="1"/>
    <col min="11265" max="11265" width="2.140625" customWidth="1"/>
    <col min="11266" max="11267" width="4.42578125" customWidth="1"/>
    <col min="11268" max="11268" width="5" customWidth="1"/>
    <col min="11269" max="11269" width="3.85546875" customWidth="1"/>
    <col min="11270" max="11270" width="1" customWidth="1"/>
    <col min="11271" max="11271" width="3.42578125" customWidth="1"/>
    <col min="11272" max="11272" width="0.85546875" customWidth="1"/>
    <col min="11273" max="11273" width="3.5703125" customWidth="1"/>
    <col min="11274" max="11274" width="5.7109375" customWidth="1"/>
    <col min="11275" max="11275" width="0.42578125" customWidth="1"/>
    <col min="11276" max="11290" width="0" hidden="1" customWidth="1"/>
    <col min="11291" max="11291" width="13.85546875" customWidth="1"/>
    <col min="11292" max="11292" width="17" customWidth="1"/>
    <col min="11505" max="11505" width="1.5703125" customWidth="1"/>
    <col min="11506" max="11506" width="0.5703125" customWidth="1"/>
    <col min="11507" max="11507" width="1.85546875" customWidth="1"/>
    <col min="11508" max="11508" width="2.140625" customWidth="1"/>
    <col min="11509" max="11510" width="1.28515625" customWidth="1"/>
    <col min="11511" max="11511" width="4.28515625" customWidth="1"/>
    <col min="11512" max="11512" width="4.5703125" customWidth="1"/>
    <col min="11513" max="11513" width="1.42578125" customWidth="1"/>
    <col min="11514" max="11514" width="0.28515625" customWidth="1"/>
    <col min="11515" max="11515" width="1.140625" customWidth="1"/>
    <col min="11516" max="11516" width="6" customWidth="1"/>
    <col min="11517" max="11517" width="2.7109375" customWidth="1"/>
    <col min="11518" max="11518" width="1.28515625" customWidth="1"/>
    <col min="11519" max="11519" width="0.85546875" customWidth="1"/>
    <col min="11520" max="11520" width="1.7109375" customWidth="1"/>
    <col min="11521" max="11521" width="2.140625" customWidth="1"/>
    <col min="11522" max="11523" width="4.42578125" customWidth="1"/>
    <col min="11524" max="11524" width="5" customWidth="1"/>
    <col min="11525" max="11525" width="3.85546875" customWidth="1"/>
    <col min="11526" max="11526" width="1" customWidth="1"/>
    <col min="11527" max="11527" width="3.42578125" customWidth="1"/>
    <col min="11528" max="11528" width="0.85546875" customWidth="1"/>
    <col min="11529" max="11529" width="3.5703125" customWidth="1"/>
    <col min="11530" max="11530" width="5.7109375" customWidth="1"/>
    <col min="11531" max="11531" width="0.42578125" customWidth="1"/>
    <col min="11532" max="11546" width="0" hidden="1" customWidth="1"/>
    <col min="11547" max="11547" width="13.85546875" customWidth="1"/>
    <col min="11548" max="11548" width="17" customWidth="1"/>
    <col min="11761" max="11761" width="1.5703125" customWidth="1"/>
    <col min="11762" max="11762" width="0.5703125" customWidth="1"/>
    <col min="11763" max="11763" width="1.85546875" customWidth="1"/>
    <col min="11764" max="11764" width="2.140625" customWidth="1"/>
    <col min="11765" max="11766" width="1.28515625" customWidth="1"/>
    <col min="11767" max="11767" width="4.28515625" customWidth="1"/>
    <col min="11768" max="11768" width="4.5703125" customWidth="1"/>
    <col min="11769" max="11769" width="1.42578125" customWidth="1"/>
    <col min="11770" max="11770" width="0.28515625" customWidth="1"/>
    <col min="11771" max="11771" width="1.140625" customWidth="1"/>
    <col min="11772" max="11772" width="6" customWidth="1"/>
    <col min="11773" max="11773" width="2.7109375" customWidth="1"/>
    <col min="11774" max="11774" width="1.28515625" customWidth="1"/>
    <col min="11775" max="11775" width="0.85546875" customWidth="1"/>
    <col min="11776" max="11776" width="1.7109375" customWidth="1"/>
    <col min="11777" max="11777" width="2.140625" customWidth="1"/>
    <col min="11778" max="11779" width="4.42578125" customWidth="1"/>
    <col min="11780" max="11780" width="5" customWidth="1"/>
    <col min="11781" max="11781" width="3.85546875" customWidth="1"/>
    <col min="11782" max="11782" width="1" customWidth="1"/>
    <col min="11783" max="11783" width="3.42578125" customWidth="1"/>
    <col min="11784" max="11784" width="0.85546875" customWidth="1"/>
    <col min="11785" max="11785" width="3.5703125" customWidth="1"/>
    <col min="11786" max="11786" width="5.7109375" customWidth="1"/>
    <col min="11787" max="11787" width="0.42578125" customWidth="1"/>
    <col min="11788" max="11802" width="0" hidden="1" customWidth="1"/>
    <col min="11803" max="11803" width="13.85546875" customWidth="1"/>
    <col min="11804" max="11804" width="17" customWidth="1"/>
    <col min="12017" max="12017" width="1.5703125" customWidth="1"/>
    <col min="12018" max="12018" width="0.5703125" customWidth="1"/>
    <col min="12019" max="12019" width="1.85546875" customWidth="1"/>
    <col min="12020" max="12020" width="2.140625" customWidth="1"/>
    <col min="12021" max="12022" width="1.28515625" customWidth="1"/>
    <col min="12023" max="12023" width="4.28515625" customWidth="1"/>
    <col min="12024" max="12024" width="4.5703125" customWidth="1"/>
    <col min="12025" max="12025" width="1.42578125" customWidth="1"/>
    <col min="12026" max="12026" width="0.28515625" customWidth="1"/>
    <col min="12027" max="12027" width="1.140625" customWidth="1"/>
    <col min="12028" max="12028" width="6" customWidth="1"/>
    <col min="12029" max="12029" width="2.7109375" customWidth="1"/>
    <col min="12030" max="12030" width="1.28515625" customWidth="1"/>
    <col min="12031" max="12031" width="0.85546875" customWidth="1"/>
    <col min="12032" max="12032" width="1.7109375" customWidth="1"/>
    <col min="12033" max="12033" width="2.140625" customWidth="1"/>
    <col min="12034" max="12035" width="4.42578125" customWidth="1"/>
    <col min="12036" max="12036" width="5" customWidth="1"/>
    <col min="12037" max="12037" width="3.85546875" customWidth="1"/>
    <col min="12038" max="12038" width="1" customWidth="1"/>
    <col min="12039" max="12039" width="3.42578125" customWidth="1"/>
    <col min="12040" max="12040" width="0.85546875" customWidth="1"/>
    <col min="12041" max="12041" width="3.5703125" customWidth="1"/>
    <col min="12042" max="12042" width="5.7109375" customWidth="1"/>
    <col min="12043" max="12043" width="0.42578125" customWidth="1"/>
    <col min="12044" max="12058" width="0" hidden="1" customWidth="1"/>
    <col min="12059" max="12059" width="13.85546875" customWidth="1"/>
    <col min="12060" max="12060" width="17" customWidth="1"/>
    <col min="12273" max="12273" width="1.5703125" customWidth="1"/>
    <col min="12274" max="12274" width="0.5703125" customWidth="1"/>
    <col min="12275" max="12275" width="1.85546875" customWidth="1"/>
    <col min="12276" max="12276" width="2.140625" customWidth="1"/>
    <col min="12277" max="12278" width="1.28515625" customWidth="1"/>
    <col min="12279" max="12279" width="4.28515625" customWidth="1"/>
    <col min="12280" max="12280" width="4.5703125" customWidth="1"/>
    <col min="12281" max="12281" width="1.42578125" customWidth="1"/>
    <col min="12282" max="12282" width="0.28515625" customWidth="1"/>
    <col min="12283" max="12283" width="1.140625" customWidth="1"/>
    <col min="12284" max="12284" width="6" customWidth="1"/>
    <col min="12285" max="12285" width="2.7109375" customWidth="1"/>
    <col min="12286" max="12286" width="1.28515625" customWidth="1"/>
    <col min="12287" max="12287" width="0.85546875" customWidth="1"/>
    <col min="12288" max="12288" width="1.7109375" customWidth="1"/>
    <col min="12289" max="12289" width="2.140625" customWidth="1"/>
    <col min="12290" max="12291" width="4.42578125" customWidth="1"/>
    <col min="12292" max="12292" width="5" customWidth="1"/>
    <col min="12293" max="12293" width="3.85546875" customWidth="1"/>
    <col min="12294" max="12294" width="1" customWidth="1"/>
    <col min="12295" max="12295" width="3.42578125" customWidth="1"/>
    <col min="12296" max="12296" width="0.85546875" customWidth="1"/>
    <col min="12297" max="12297" width="3.5703125" customWidth="1"/>
    <col min="12298" max="12298" width="5.7109375" customWidth="1"/>
    <col min="12299" max="12299" width="0.42578125" customWidth="1"/>
    <col min="12300" max="12314" width="0" hidden="1" customWidth="1"/>
    <col min="12315" max="12315" width="13.85546875" customWidth="1"/>
    <col min="12316" max="12316" width="17" customWidth="1"/>
    <col min="12529" max="12529" width="1.5703125" customWidth="1"/>
    <col min="12530" max="12530" width="0.5703125" customWidth="1"/>
    <col min="12531" max="12531" width="1.85546875" customWidth="1"/>
    <col min="12532" max="12532" width="2.140625" customWidth="1"/>
    <col min="12533" max="12534" width="1.28515625" customWidth="1"/>
    <col min="12535" max="12535" width="4.28515625" customWidth="1"/>
    <col min="12536" max="12536" width="4.5703125" customWidth="1"/>
    <col min="12537" max="12537" width="1.42578125" customWidth="1"/>
    <col min="12538" max="12538" width="0.28515625" customWidth="1"/>
    <col min="12539" max="12539" width="1.140625" customWidth="1"/>
    <col min="12540" max="12540" width="6" customWidth="1"/>
    <col min="12541" max="12541" width="2.7109375" customWidth="1"/>
    <col min="12542" max="12542" width="1.28515625" customWidth="1"/>
    <col min="12543" max="12543" width="0.85546875" customWidth="1"/>
    <col min="12544" max="12544" width="1.7109375" customWidth="1"/>
    <col min="12545" max="12545" width="2.140625" customWidth="1"/>
    <col min="12546" max="12547" width="4.42578125" customWidth="1"/>
    <col min="12548" max="12548" width="5" customWidth="1"/>
    <col min="12549" max="12549" width="3.85546875" customWidth="1"/>
    <col min="12550" max="12550" width="1" customWidth="1"/>
    <col min="12551" max="12551" width="3.42578125" customWidth="1"/>
    <col min="12552" max="12552" width="0.85546875" customWidth="1"/>
    <col min="12553" max="12553" width="3.5703125" customWidth="1"/>
    <col min="12554" max="12554" width="5.7109375" customWidth="1"/>
    <col min="12555" max="12555" width="0.42578125" customWidth="1"/>
    <col min="12556" max="12570" width="0" hidden="1" customWidth="1"/>
    <col min="12571" max="12571" width="13.85546875" customWidth="1"/>
    <col min="12572" max="12572" width="17" customWidth="1"/>
    <col min="12785" max="12785" width="1.5703125" customWidth="1"/>
    <col min="12786" max="12786" width="0.5703125" customWidth="1"/>
    <col min="12787" max="12787" width="1.85546875" customWidth="1"/>
    <col min="12788" max="12788" width="2.140625" customWidth="1"/>
    <col min="12789" max="12790" width="1.28515625" customWidth="1"/>
    <col min="12791" max="12791" width="4.28515625" customWidth="1"/>
    <col min="12792" max="12792" width="4.5703125" customWidth="1"/>
    <col min="12793" max="12793" width="1.42578125" customWidth="1"/>
    <col min="12794" max="12794" width="0.28515625" customWidth="1"/>
    <col min="12795" max="12795" width="1.140625" customWidth="1"/>
    <col min="12796" max="12796" width="6" customWidth="1"/>
    <col min="12797" max="12797" width="2.7109375" customWidth="1"/>
    <col min="12798" max="12798" width="1.28515625" customWidth="1"/>
    <col min="12799" max="12799" width="0.85546875" customWidth="1"/>
    <col min="12800" max="12800" width="1.7109375" customWidth="1"/>
    <col min="12801" max="12801" width="2.140625" customWidth="1"/>
    <col min="12802" max="12803" width="4.42578125" customWidth="1"/>
    <col min="12804" max="12804" width="5" customWidth="1"/>
    <col min="12805" max="12805" width="3.85546875" customWidth="1"/>
    <col min="12806" max="12806" width="1" customWidth="1"/>
    <col min="12807" max="12807" width="3.42578125" customWidth="1"/>
    <col min="12808" max="12808" width="0.85546875" customWidth="1"/>
    <col min="12809" max="12809" width="3.5703125" customWidth="1"/>
    <col min="12810" max="12810" width="5.7109375" customWidth="1"/>
    <col min="12811" max="12811" width="0.42578125" customWidth="1"/>
    <col min="12812" max="12826" width="0" hidden="1" customWidth="1"/>
    <col min="12827" max="12827" width="13.85546875" customWidth="1"/>
    <col min="12828" max="12828" width="17" customWidth="1"/>
    <col min="13041" max="13041" width="1.5703125" customWidth="1"/>
    <col min="13042" max="13042" width="0.5703125" customWidth="1"/>
    <col min="13043" max="13043" width="1.85546875" customWidth="1"/>
    <col min="13044" max="13044" width="2.140625" customWidth="1"/>
    <col min="13045" max="13046" width="1.28515625" customWidth="1"/>
    <col min="13047" max="13047" width="4.28515625" customWidth="1"/>
    <col min="13048" max="13048" width="4.5703125" customWidth="1"/>
    <col min="13049" max="13049" width="1.42578125" customWidth="1"/>
    <col min="13050" max="13050" width="0.28515625" customWidth="1"/>
    <col min="13051" max="13051" width="1.140625" customWidth="1"/>
    <col min="13052" max="13052" width="6" customWidth="1"/>
    <col min="13053" max="13053" width="2.7109375" customWidth="1"/>
    <col min="13054" max="13054" width="1.28515625" customWidth="1"/>
    <col min="13055" max="13055" width="0.85546875" customWidth="1"/>
    <col min="13056" max="13056" width="1.7109375" customWidth="1"/>
    <col min="13057" max="13057" width="2.140625" customWidth="1"/>
    <col min="13058" max="13059" width="4.42578125" customWidth="1"/>
    <col min="13060" max="13060" width="5" customWidth="1"/>
    <col min="13061" max="13061" width="3.85546875" customWidth="1"/>
    <col min="13062" max="13062" width="1" customWidth="1"/>
    <col min="13063" max="13063" width="3.42578125" customWidth="1"/>
    <col min="13064" max="13064" width="0.85546875" customWidth="1"/>
    <col min="13065" max="13065" width="3.5703125" customWidth="1"/>
    <col min="13066" max="13066" width="5.7109375" customWidth="1"/>
    <col min="13067" max="13067" width="0.42578125" customWidth="1"/>
    <col min="13068" max="13082" width="0" hidden="1" customWidth="1"/>
    <col min="13083" max="13083" width="13.85546875" customWidth="1"/>
    <col min="13084" max="13084" width="17" customWidth="1"/>
    <col min="13297" max="13297" width="1.5703125" customWidth="1"/>
    <col min="13298" max="13298" width="0.5703125" customWidth="1"/>
    <col min="13299" max="13299" width="1.85546875" customWidth="1"/>
    <col min="13300" max="13300" width="2.140625" customWidth="1"/>
    <col min="13301" max="13302" width="1.28515625" customWidth="1"/>
    <col min="13303" max="13303" width="4.28515625" customWidth="1"/>
    <col min="13304" max="13304" width="4.5703125" customWidth="1"/>
    <col min="13305" max="13305" width="1.42578125" customWidth="1"/>
    <col min="13306" max="13306" width="0.28515625" customWidth="1"/>
    <col min="13307" max="13307" width="1.140625" customWidth="1"/>
    <col min="13308" max="13308" width="6" customWidth="1"/>
    <col min="13309" max="13309" width="2.7109375" customWidth="1"/>
    <col min="13310" max="13310" width="1.28515625" customWidth="1"/>
    <col min="13311" max="13311" width="0.85546875" customWidth="1"/>
    <col min="13312" max="13312" width="1.7109375" customWidth="1"/>
    <col min="13313" max="13313" width="2.140625" customWidth="1"/>
    <col min="13314" max="13315" width="4.42578125" customWidth="1"/>
    <col min="13316" max="13316" width="5" customWidth="1"/>
    <col min="13317" max="13317" width="3.85546875" customWidth="1"/>
    <col min="13318" max="13318" width="1" customWidth="1"/>
    <col min="13319" max="13319" width="3.42578125" customWidth="1"/>
    <col min="13320" max="13320" width="0.85546875" customWidth="1"/>
    <col min="13321" max="13321" width="3.5703125" customWidth="1"/>
    <col min="13322" max="13322" width="5.7109375" customWidth="1"/>
    <col min="13323" max="13323" width="0.42578125" customWidth="1"/>
    <col min="13324" max="13338" width="0" hidden="1" customWidth="1"/>
    <col min="13339" max="13339" width="13.85546875" customWidth="1"/>
    <col min="13340" max="13340" width="17" customWidth="1"/>
    <col min="13553" max="13553" width="1.5703125" customWidth="1"/>
    <col min="13554" max="13554" width="0.5703125" customWidth="1"/>
    <col min="13555" max="13555" width="1.85546875" customWidth="1"/>
    <col min="13556" max="13556" width="2.140625" customWidth="1"/>
    <col min="13557" max="13558" width="1.28515625" customWidth="1"/>
    <col min="13559" max="13559" width="4.28515625" customWidth="1"/>
    <col min="13560" max="13560" width="4.5703125" customWidth="1"/>
    <col min="13561" max="13561" width="1.42578125" customWidth="1"/>
    <col min="13562" max="13562" width="0.28515625" customWidth="1"/>
    <col min="13563" max="13563" width="1.140625" customWidth="1"/>
    <col min="13564" max="13564" width="6" customWidth="1"/>
    <col min="13565" max="13565" width="2.7109375" customWidth="1"/>
    <col min="13566" max="13566" width="1.28515625" customWidth="1"/>
    <col min="13567" max="13567" width="0.85546875" customWidth="1"/>
    <col min="13568" max="13568" width="1.7109375" customWidth="1"/>
    <col min="13569" max="13569" width="2.140625" customWidth="1"/>
    <col min="13570" max="13571" width="4.42578125" customWidth="1"/>
    <col min="13572" max="13572" width="5" customWidth="1"/>
    <col min="13573" max="13573" width="3.85546875" customWidth="1"/>
    <col min="13574" max="13574" width="1" customWidth="1"/>
    <col min="13575" max="13575" width="3.42578125" customWidth="1"/>
    <col min="13576" max="13576" width="0.85546875" customWidth="1"/>
    <col min="13577" max="13577" width="3.5703125" customWidth="1"/>
    <col min="13578" max="13578" width="5.7109375" customWidth="1"/>
    <col min="13579" max="13579" width="0.42578125" customWidth="1"/>
    <col min="13580" max="13594" width="0" hidden="1" customWidth="1"/>
    <col min="13595" max="13595" width="13.85546875" customWidth="1"/>
    <col min="13596" max="13596" width="17" customWidth="1"/>
    <col min="13809" max="13809" width="1.5703125" customWidth="1"/>
    <col min="13810" max="13810" width="0.5703125" customWidth="1"/>
    <col min="13811" max="13811" width="1.85546875" customWidth="1"/>
    <col min="13812" max="13812" width="2.140625" customWidth="1"/>
    <col min="13813" max="13814" width="1.28515625" customWidth="1"/>
    <col min="13815" max="13815" width="4.28515625" customWidth="1"/>
    <col min="13816" max="13816" width="4.5703125" customWidth="1"/>
    <col min="13817" max="13817" width="1.42578125" customWidth="1"/>
    <col min="13818" max="13818" width="0.28515625" customWidth="1"/>
    <col min="13819" max="13819" width="1.140625" customWidth="1"/>
    <col min="13820" max="13820" width="6" customWidth="1"/>
    <col min="13821" max="13821" width="2.7109375" customWidth="1"/>
    <col min="13822" max="13822" width="1.28515625" customWidth="1"/>
    <col min="13823" max="13823" width="0.85546875" customWidth="1"/>
    <col min="13824" max="13824" width="1.7109375" customWidth="1"/>
    <col min="13825" max="13825" width="2.140625" customWidth="1"/>
    <col min="13826" max="13827" width="4.42578125" customWidth="1"/>
    <col min="13828" max="13828" width="5" customWidth="1"/>
    <col min="13829" max="13829" width="3.85546875" customWidth="1"/>
    <col min="13830" max="13830" width="1" customWidth="1"/>
    <col min="13831" max="13831" width="3.42578125" customWidth="1"/>
    <col min="13832" max="13832" width="0.85546875" customWidth="1"/>
    <col min="13833" max="13833" width="3.5703125" customWidth="1"/>
    <col min="13834" max="13834" width="5.7109375" customWidth="1"/>
    <col min="13835" max="13835" width="0.42578125" customWidth="1"/>
    <col min="13836" max="13850" width="0" hidden="1" customWidth="1"/>
    <col min="13851" max="13851" width="13.85546875" customWidth="1"/>
    <col min="13852" max="13852" width="17" customWidth="1"/>
    <col min="14065" max="14065" width="1.5703125" customWidth="1"/>
    <col min="14066" max="14066" width="0.5703125" customWidth="1"/>
    <col min="14067" max="14067" width="1.85546875" customWidth="1"/>
    <col min="14068" max="14068" width="2.140625" customWidth="1"/>
    <col min="14069" max="14070" width="1.28515625" customWidth="1"/>
    <col min="14071" max="14071" width="4.28515625" customWidth="1"/>
    <col min="14072" max="14072" width="4.5703125" customWidth="1"/>
    <col min="14073" max="14073" width="1.42578125" customWidth="1"/>
    <col min="14074" max="14074" width="0.28515625" customWidth="1"/>
    <col min="14075" max="14075" width="1.140625" customWidth="1"/>
    <col min="14076" max="14076" width="6" customWidth="1"/>
    <col min="14077" max="14077" width="2.7109375" customWidth="1"/>
    <col min="14078" max="14078" width="1.28515625" customWidth="1"/>
    <col min="14079" max="14079" width="0.85546875" customWidth="1"/>
    <col min="14080" max="14080" width="1.7109375" customWidth="1"/>
    <col min="14081" max="14081" width="2.140625" customWidth="1"/>
    <col min="14082" max="14083" width="4.42578125" customWidth="1"/>
    <col min="14084" max="14084" width="5" customWidth="1"/>
    <col min="14085" max="14085" width="3.85546875" customWidth="1"/>
    <col min="14086" max="14086" width="1" customWidth="1"/>
    <col min="14087" max="14087" width="3.42578125" customWidth="1"/>
    <col min="14088" max="14088" width="0.85546875" customWidth="1"/>
    <col min="14089" max="14089" width="3.5703125" customWidth="1"/>
    <col min="14090" max="14090" width="5.7109375" customWidth="1"/>
    <col min="14091" max="14091" width="0.42578125" customWidth="1"/>
    <col min="14092" max="14106" width="0" hidden="1" customWidth="1"/>
    <col min="14107" max="14107" width="13.85546875" customWidth="1"/>
    <col min="14108" max="14108" width="17" customWidth="1"/>
    <col min="14321" max="14321" width="1.5703125" customWidth="1"/>
    <col min="14322" max="14322" width="0.5703125" customWidth="1"/>
    <col min="14323" max="14323" width="1.85546875" customWidth="1"/>
    <col min="14324" max="14324" width="2.140625" customWidth="1"/>
    <col min="14325" max="14326" width="1.28515625" customWidth="1"/>
    <col min="14327" max="14327" width="4.28515625" customWidth="1"/>
    <col min="14328" max="14328" width="4.5703125" customWidth="1"/>
    <col min="14329" max="14329" width="1.42578125" customWidth="1"/>
    <col min="14330" max="14330" width="0.28515625" customWidth="1"/>
    <col min="14331" max="14331" width="1.140625" customWidth="1"/>
    <col min="14332" max="14332" width="6" customWidth="1"/>
    <col min="14333" max="14333" width="2.7109375" customWidth="1"/>
    <col min="14334" max="14334" width="1.28515625" customWidth="1"/>
    <col min="14335" max="14335" width="0.85546875" customWidth="1"/>
    <col min="14336" max="14336" width="1.7109375" customWidth="1"/>
    <col min="14337" max="14337" width="2.140625" customWidth="1"/>
    <col min="14338" max="14339" width="4.42578125" customWidth="1"/>
    <col min="14340" max="14340" width="5" customWidth="1"/>
    <col min="14341" max="14341" width="3.85546875" customWidth="1"/>
    <col min="14342" max="14342" width="1" customWidth="1"/>
    <col min="14343" max="14343" width="3.42578125" customWidth="1"/>
    <col min="14344" max="14344" width="0.85546875" customWidth="1"/>
    <col min="14345" max="14345" width="3.5703125" customWidth="1"/>
    <col min="14346" max="14346" width="5.7109375" customWidth="1"/>
    <col min="14347" max="14347" width="0.42578125" customWidth="1"/>
    <col min="14348" max="14362" width="0" hidden="1" customWidth="1"/>
    <col min="14363" max="14363" width="13.85546875" customWidth="1"/>
    <col min="14364" max="14364" width="17" customWidth="1"/>
    <col min="14577" max="14577" width="1.5703125" customWidth="1"/>
    <col min="14578" max="14578" width="0.5703125" customWidth="1"/>
    <col min="14579" max="14579" width="1.85546875" customWidth="1"/>
    <col min="14580" max="14580" width="2.140625" customWidth="1"/>
    <col min="14581" max="14582" width="1.28515625" customWidth="1"/>
    <col min="14583" max="14583" width="4.28515625" customWidth="1"/>
    <col min="14584" max="14584" width="4.5703125" customWidth="1"/>
    <col min="14585" max="14585" width="1.42578125" customWidth="1"/>
    <col min="14586" max="14586" width="0.28515625" customWidth="1"/>
    <col min="14587" max="14587" width="1.140625" customWidth="1"/>
    <col min="14588" max="14588" width="6" customWidth="1"/>
    <col min="14589" max="14589" width="2.7109375" customWidth="1"/>
    <col min="14590" max="14590" width="1.28515625" customWidth="1"/>
    <col min="14591" max="14591" width="0.85546875" customWidth="1"/>
    <col min="14592" max="14592" width="1.7109375" customWidth="1"/>
    <col min="14593" max="14593" width="2.140625" customWidth="1"/>
    <col min="14594" max="14595" width="4.42578125" customWidth="1"/>
    <col min="14596" max="14596" width="5" customWidth="1"/>
    <col min="14597" max="14597" width="3.85546875" customWidth="1"/>
    <col min="14598" max="14598" width="1" customWidth="1"/>
    <col min="14599" max="14599" width="3.42578125" customWidth="1"/>
    <col min="14600" max="14600" width="0.85546875" customWidth="1"/>
    <col min="14601" max="14601" width="3.5703125" customWidth="1"/>
    <col min="14602" max="14602" width="5.7109375" customWidth="1"/>
    <col min="14603" max="14603" width="0.42578125" customWidth="1"/>
    <col min="14604" max="14618" width="0" hidden="1" customWidth="1"/>
    <col min="14619" max="14619" width="13.85546875" customWidth="1"/>
    <col min="14620" max="14620" width="17" customWidth="1"/>
    <col min="14833" max="14833" width="1.5703125" customWidth="1"/>
    <col min="14834" max="14834" width="0.5703125" customWidth="1"/>
    <col min="14835" max="14835" width="1.85546875" customWidth="1"/>
    <col min="14836" max="14836" width="2.140625" customWidth="1"/>
    <col min="14837" max="14838" width="1.28515625" customWidth="1"/>
    <col min="14839" max="14839" width="4.28515625" customWidth="1"/>
    <col min="14840" max="14840" width="4.5703125" customWidth="1"/>
    <col min="14841" max="14841" width="1.42578125" customWidth="1"/>
    <col min="14842" max="14842" width="0.28515625" customWidth="1"/>
    <col min="14843" max="14843" width="1.140625" customWidth="1"/>
    <col min="14844" max="14844" width="6" customWidth="1"/>
    <col min="14845" max="14845" width="2.7109375" customWidth="1"/>
    <col min="14846" max="14846" width="1.28515625" customWidth="1"/>
    <col min="14847" max="14847" width="0.85546875" customWidth="1"/>
    <col min="14848" max="14848" width="1.7109375" customWidth="1"/>
    <col min="14849" max="14849" width="2.140625" customWidth="1"/>
    <col min="14850" max="14851" width="4.42578125" customWidth="1"/>
    <col min="14852" max="14852" width="5" customWidth="1"/>
    <col min="14853" max="14853" width="3.85546875" customWidth="1"/>
    <col min="14854" max="14854" width="1" customWidth="1"/>
    <col min="14855" max="14855" width="3.42578125" customWidth="1"/>
    <col min="14856" max="14856" width="0.85546875" customWidth="1"/>
    <col min="14857" max="14857" width="3.5703125" customWidth="1"/>
    <col min="14858" max="14858" width="5.7109375" customWidth="1"/>
    <col min="14859" max="14859" width="0.42578125" customWidth="1"/>
    <col min="14860" max="14874" width="0" hidden="1" customWidth="1"/>
    <col min="14875" max="14875" width="13.85546875" customWidth="1"/>
    <col min="14876" max="14876" width="17" customWidth="1"/>
    <col min="15089" max="15089" width="1.5703125" customWidth="1"/>
    <col min="15090" max="15090" width="0.5703125" customWidth="1"/>
    <col min="15091" max="15091" width="1.85546875" customWidth="1"/>
    <col min="15092" max="15092" width="2.140625" customWidth="1"/>
    <col min="15093" max="15094" width="1.28515625" customWidth="1"/>
    <col min="15095" max="15095" width="4.28515625" customWidth="1"/>
    <col min="15096" max="15096" width="4.5703125" customWidth="1"/>
    <col min="15097" max="15097" width="1.42578125" customWidth="1"/>
    <col min="15098" max="15098" width="0.28515625" customWidth="1"/>
    <col min="15099" max="15099" width="1.140625" customWidth="1"/>
    <col min="15100" max="15100" width="6" customWidth="1"/>
    <col min="15101" max="15101" width="2.7109375" customWidth="1"/>
    <col min="15102" max="15102" width="1.28515625" customWidth="1"/>
    <col min="15103" max="15103" width="0.85546875" customWidth="1"/>
    <col min="15104" max="15104" width="1.7109375" customWidth="1"/>
    <col min="15105" max="15105" width="2.140625" customWidth="1"/>
    <col min="15106" max="15107" width="4.42578125" customWidth="1"/>
    <col min="15108" max="15108" width="5" customWidth="1"/>
    <col min="15109" max="15109" width="3.85546875" customWidth="1"/>
    <col min="15110" max="15110" width="1" customWidth="1"/>
    <col min="15111" max="15111" width="3.42578125" customWidth="1"/>
    <col min="15112" max="15112" width="0.85546875" customWidth="1"/>
    <col min="15113" max="15113" width="3.5703125" customWidth="1"/>
    <col min="15114" max="15114" width="5.7109375" customWidth="1"/>
    <col min="15115" max="15115" width="0.42578125" customWidth="1"/>
    <col min="15116" max="15130" width="0" hidden="1" customWidth="1"/>
    <col min="15131" max="15131" width="13.85546875" customWidth="1"/>
    <col min="15132" max="15132" width="17" customWidth="1"/>
    <col min="15345" max="15345" width="1.5703125" customWidth="1"/>
    <col min="15346" max="15346" width="0.5703125" customWidth="1"/>
    <col min="15347" max="15347" width="1.85546875" customWidth="1"/>
    <col min="15348" max="15348" width="2.140625" customWidth="1"/>
    <col min="15349" max="15350" width="1.28515625" customWidth="1"/>
    <col min="15351" max="15351" width="4.28515625" customWidth="1"/>
    <col min="15352" max="15352" width="4.5703125" customWidth="1"/>
    <col min="15353" max="15353" width="1.42578125" customWidth="1"/>
    <col min="15354" max="15354" width="0.28515625" customWidth="1"/>
    <col min="15355" max="15355" width="1.140625" customWidth="1"/>
    <col min="15356" max="15356" width="6" customWidth="1"/>
    <col min="15357" max="15357" width="2.7109375" customWidth="1"/>
    <col min="15358" max="15358" width="1.28515625" customWidth="1"/>
    <col min="15359" max="15359" width="0.85546875" customWidth="1"/>
    <col min="15360" max="15360" width="1.7109375" customWidth="1"/>
    <col min="15361" max="15361" width="2.140625" customWidth="1"/>
    <col min="15362" max="15363" width="4.42578125" customWidth="1"/>
    <col min="15364" max="15364" width="5" customWidth="1"/>
    <col min="15365" max="15365" width="3.85546875" customWidth="1"/>
    <col min="15366" max="15366" width="1" customWidth="1"/>
    <col min="15367" max="15367" width="3.42578125" customWidth="1"/>
    <col min="15368" max="15368" width="0.85546875" customWidth="1"/>
    <col min="15369" max="15369" width="3.5703125" customWidth="1"/>
    <col min="15370" max="15370" width="5.7109375" customWidth="1"/>
    <col min="15371" max="15371" width="0.42578125" customWidth="1"/>
    <col min="15372" max="15386" width="0" hidden="1" customWidth="1"/>
    <col min="15387" max="15387" width="13.85546875" customWidth="1"/>
    <col min="15388" max="15388" width="17" customWidth="1"/>
    <col min="15601" max="15601" width="1.5703125" customWidth="1"/>
    <col min="15602" max="15602" width="0.5703125" customWidth="1"/>
    <col min="15603" max="15603" width="1.85546875" customWidth="1"/>
    <col min="15604" max="15604" width="2.140625" customWidth="1"/>
    <col min="15605" max="15606" width="1.28515625" customWidth="1"/>
    <col min="15607" max="15607" width="4.28515625" customWidth="1"/>
    <col min="15608" max="15608" width="4.5703125" customWidth="1"/>
    <col min="15609" max="15609" width="1.42578125" customWidth="1"/>
    <col min="15610" max="15610" width="0.28515625" customWidth="1"/>
    <col min="15611" max="15611" width="1.140625" customWidth="1"/>
    <col min="15612" max="15612" width="6" customWidth="1"/>
    <col min="15613" max="15613" width="2.7109375" customWidth="1"/>
    <col min="15614" max="15614" width="1.28515625" customWidth="1"/>
    <col min="15615" max="15615" width="0.85546875" customWidth="1"/>
    <col min="15616" max="15616" width="1.7109375" customWidth="1"/>
    <col min="15617" max="15617" width="2.140625" customWidth="1"/>
    <col min="15618" max="15619" width="4.42578125" customWidth="1"/>
    <col min="15620" max="15620" width="5" customWidth="1"/>
    <col min="15621" max="15621" width="3.85546875" customWidth="1"/>
    <col min="15622" max="15622" width="1" customWidth="1"/>
    <col min="15623" max="15623" width="3.42578125" customWidth="1"/>
    <col min="15624" max="15624" width="0.85546875" customWidth="1"/>
    <col min="15625" max="15625" width="3.5703125" customWidth="1"/>
    <col min="15626" max="15626" width="5.7109375" customWidth="1"/>
    <col min="15627" max="15627" width="0.42578125" customWidth="1"/>
    <col min="15628" max="15642" width="0" hidden="1" customWidth="1"/>
    <col min="15643" max="15643" width="13.85546875" customWidth="1"/>
    <col min="15644" max="15644" width="17" customWidth="1"/>
    <col min="15857" max="15857" width="1.5703125" customWidth="1"/>
    <col min="15858" max="15858" width="0.5703125" customWidth="1"/>
    <col min="15859" max="15859" width="1.85546875" customWidth="1"/>
    <col min="15860" max="15860" width="2.140625" customWidth="1"/>
    <col min="15861" max="15862" width="1.28515625" customWidth="1"/>
    <col min="15863" max="15863" width="4.28515625" customWidth="1"/>
    <col min="15864" max="15864" width="4.5703125" customWidth="1"/>
    <col min="15865" max="15865" width="1.42578125" customWidth="1"/>
    <col min="15866" max="15866" width="0.28515625" customWidth="1"/>
    <col min="15867" max="15867" width="1.140625" customWidth="1"/>
    <col min="15868" max="15868" width="6" customWidth="1"/>
    <col min="15869" max="15869" width="2.7109375" customWidth="1"/>
    <col min="15870" max="15870" width="1.28515625" customWidth="1"/>
    <col min="15871" max="15871" width="0.85546875" customWidth="1"/>
    <col min="15872" max="15872" width="1.7109375" customWidth="1"/>
    <col min="15873" max="15873" width="2.140625" customWidth="1"/>
    <col min="15874" max="15875" width="4.42578125" customWidth="1"/>
    <col min="15876" max="15876" width="5" customWidth="1"/>
    <col min="15877" max="15877" width="3.85546875" customWidth="1"/>
    <col min="15878" max="15878" width="1" customWidth="1"/>
    <col min="15879" max="15879" width="3.42578125" customWidth="1"/>
    <col min="15880" max="15880" width="0.85546875" customWidth="1"/>
    <col min="15881" max="15881" width="3.5703125" customWidth="1"/>
    <col min="15882" max="15882" width="5.7109375" customWidth="1"/>
    <col min="15883" max="15883" width="0.42578125" customWidth="1"/>
    <col min="15884" max="15898" width="0" hidden="1" customWidth="1"/>
    <col min="15899" max="15899" width="13.85546875" customWidth="1"/>
    <col min="15900" max="15900" width="17" customWidth="1"/>
    <col min="16113" max="16113" width="1.5703125" customWidth="1"/>
    <col min="16114" max="16114" width="0.5703125" customWidth="1"/>
    <col min="16115" max="16115" width="1.85546875" customWidth="1"/>
    <col min="16116" max="16116" width="2.140625" customWidth="1"/>
    <col min="16117" max="16118" width="1.28515625" customWidth="1"/>
    <col min="16119" max="16119" width="4.28515625" customWidth="1"/>
    <col min="16120" max="16120" width="4.5703125" customWidth="1"/>
    <col min="16121" max="16121" width="1.42578125" customWidth="1"/>
    <col min="16122" max="16122" width="0.28515625" customWidth="1"/>
    <col min="16123" max="16123" width="1.140625" customWidth="1"/>
    <col min="16124" max="16124" width="6" customWidth="1"/>
    <col min="16125" max="16125" width="2.7109375" customWidth="1"/>
    <col min="16126" max="16126" width="1.28515625" customWidth="1"/>
    <col min="16127" max="16127" width="0.85546875" customWidth="1"/>
    <col min="16128" max="16128" width="1.7109375" customWidth="1"/>
    <col min="16129" max="16129" width="2.140625" customWidth="1"/>
    <col min="16130" max="16131" width="4.42578125" customWidth="1"/>
    <col min="16132" max="16132" width="5" customWidth="1"/>
    <col min="16133" max="16133" width="3.85546875" customWidth="1"/>
    <col min="16134" max="16134" width="1" customWidth="1"/>
    <col min="16135" max="16135" width="3.42578125" customWidth="1"/>
    <col min="16136" max="16136" width="0.85546875" customWidth="1"/>
    <col min="16137" max="16137" width="3.5703125" customWidth="1"/>
    <col min="16138" max="16138" width="5.7109375" customWidth="1"/>
    <col min="16139" max="16139" width="0.42578125" customWidth="1"/>
    <col min="16140" max="16154" width="0" hidden="1" customWidth="1"/>
    <col min="16155" max="16155" width="13.85546875" customWidth="1"/>
    <col min="16156" max="16156" width="17" customWidth="1"/>
  </cols>
  <sheetData>
    <row r="1" spans="1:39" ht="15" customHeight="1"/>
    <row r="2" spans="1:39" ht="48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AA2" s="197"/>
      <c r="AB2" s="197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</row>
    <row r="3" spans="1:39" s="85" customFormat="1" ht="44.1" hidden="1" customHeight="1">
      <c r="V3" s="198" t="s">
        <v>85</v>
      </c>
      <c r="W3" s="198"/>
      <c r="X3" s="198"/>
      <c r="Y3" s="198"/>
      <c r="Z3" s="198"/>
      <c r="AA3" s="86"/>
      <c r="AB3" s="86"/>
    </row>
    <row r="4" spans="1:39" s="85" customFormat="1" ht="15" customHeight="1">
      <c r="AA4" s="86"/>
      <c r="AB4" s="86"/>
    </row>
    <row r="5" spans="1:39" s="85" customFormat="1" ht="12.6" customHeight="1">
      <c r="B5" s="89" t="s">
        <v>32</v>
      </c>
      <c r="C5" s="89"/>
      <c r="D5" s="89"/>
      <c r="E5" s="89"/>
      <c r="O5" s="203" t="s">
        <v>61</v>
      </c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86"/>
      <c r="AB5" s="86"/>
    </row>
    <row r="6" spans="1:39" s="85" customFormat="1" ht="8.25" customHeight="1">
      <c r="AA6" s="86"/>
      <c r="AB6" s="86"/>
    </row>
    <row r="7" spans="1:39" s="85" customFormat="1" ht="17.25" customHeight="1">
      <c r="K7" s="90" t="s">
        <v>149</v>
      </c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86"/>
      <c r="AB7" s="86"/>
    </row>
    <row r="8" spans="1:39" s="85" customFormat="1" ht="12.75" customHeight="1">
      <c r="B8" s="199" t="s">
        <v>154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86"/>
      <c r="AB8" s="86"/>
    </row>
    <row r="9" spans="1:39" s="85" customFormat="1" ht="11.25" customHeight="1">
      <c r="AA9" s="86"/>
      <c r="AB9" s="86"/>
    </row>
    <row r="10" spans="1:39" s="85" customFormat="1" ht="11.25" customHeight="1">
      <c r="AA10" s="200" t="s">
        <v>148</v>
      </c>
      <c r="AB10" s="200"/>
    </row>
    <row r="11" spans="1:39" s="85" customFormat="1" ht="36.75" customHeight="1">
      <c r="C11" s="195" t="s">
        <v>33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87" t="s">
        <v>34</v>
      </c>
      <c r="Z11" s="188"/>
      <c r="AA11" s="91" t="s">
        <v>86</v>
      </c>
      <c r="AB11" s="91" t="s">
        <v>87</v>
      </c>
    </row>
    <row r="12" spans="1:39" s="85" customFormat="1" ht="11.25" customHeight="1">
      <c r="C12" s="174">
        <v>1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4">
        <v>2</v>
      </c>
      <c r="Z12" s="175"/>
      <c r="AA12" s="92"/>
      <c r="AB12" s="92"/>
    </row>
    <row r="13" spans="1:39" s="85" customFormat="1" ht="14.25" customHeight="1">
      <c r="C13" s="176" t="s">
        <v>88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92"/>
      <c r="AB13" s="92"/>
    </row>
    <row r="14" spans="1:39" s="85" customFormat="1" ht="12" customHeight="1">
      <c r="C14" s="178" t="s">
        <v>89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80"/>
      <c r="Y14" s="172">
        <v>10</v>
      </c>
      <c r="Z14" s="173"/>
      <c r="AA14" s="93">
        <f>SUM(AA16:AA21)</f>
        <v>2910003</v>
      </c>
      <c r="AB14" s="93">
        <f>SUM(AB15:AB21)</f>
        <v>1833651</v>
      </c>
    </row>
    <row r="15" spans="1:39" s="85" customFormat="1" ht="12" customHeight="1">
      <c r="C15" s="167" t="s">
        <v>90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92">
        <v>0</v>
      </c>
      <c r="AB15" s="92">
        <v>0</v>
      </c>
    </row>
    <row r="16" spans="1:39" s="85" customFormat="1" ht="12" customHeight="1">
      <c r="C16" s="162" t="s">
        <v>91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4"/>
      <c r="Y16" s="172">
        <v>11</v>
      </c>
      <c r="Z16" s="173"/>
      <c r="AA16" s="92">
        <v>497353</v>
      </c>
      <c r="AB16" s="92">
        <v>243913</v>
      </c>
    </row>
    <row r="17" spans="3:28" s="85" customFormat="1" ht="12" customHeight="1">
      <c r="C17" s="162" t="s">
        <v>92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4"/>
      <c r="Y17" s="172">
        <v>12</v>
      </c>
      <c r="Z17" s="173"/>
      <c r="AA17" s="92">
        <v>96</v>
      </c>
      <c r="AB17" s="92">
        <v>107</v>
      </c>
    </row>
    <row r="18" spans="3:28" s="85" customFormat="1" ht="12" customHeight="1">
      <c r="C18" s="162" t="s">
        <v>93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4"/>
      <c r="Y18" s="172">
        <v>13</v>
      </c>
      <c r="Z18" s="173"/>
      <c r="AA18" s="92">
        <v>2398569</v>
      </c>
      <c r="AB18" s="92">
        <v>1551258</v>
      </c>
    </row>
    <row r="19" spans="3:28" s="85" customFormat="1" ht="12" customHeight="1">
      <c r="C19" s="162" t="s">
        <v>94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4"/>
      <c r="Y19" s="172">
        <v>14</v>
      </c>
      <c r="Z19" s="173"/>
      <c r="AA19" s="92">
        <v>0</v>
      </c>
      <c r="AB19" s="92">
        <v>0</v>
      </c>
    </row>
    <row r="20" spans="3:28" s="85" customFormat="1" ht="12" customHeight="1">
      <c r="C20" s="162" t="s">
        <v>95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4"/>
      <c r="Y20" s="172">
        <v>15</v>
      </c>
      <c r="Z20" s="173"/>
      <c r="AA20" s="92">
        <v>0</v>
      </c>
      <c r="AB20" s="92">
        <v>0</v>
      </c>
    </row>
    <row r="21" spans="3:28" s="85" customFormat="1" ht="12" customHeight="1">
      <c r="C21" s="162" t="s">
        <v>96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4"/>
      <c r="Y21" s="172">
        <v>16</v>
      </c>
      <c r="Z21" s="173"/>
      <c r="AA21" s="92">
        <v>13985</v>
      </c>
      <c r="AB21" s="92">
        <v>38373</v>
      </c>
    </row>
    <row r="22" spans="3:28" s="85" customFormat="1" ht="12" customHeight="1">
      <c r="C22" s="162" t="s">
        <v>97</v>
      </c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4"/>
      <c r="Y22" s="94"/>
      <c r="Z22" s="95"/>
      <c r="AA22" s="93">
        <f>SUM(AA23:AA30)</f>
        <v>2353423</v>
      </c>
      <c r="AB22" s="93">
        <f>SUM(AB23:AB30)</f>
        <v>1453199</v>
      </c>
    </row>
    <row r="23" spans="3:28" s="85" customFormat="1" ht="12.75" customHeight="1">
      <c r="C23" s="167" t="s">
        <v>90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9"/>
      <c r="Y23" s="96"/>
      <c r="Z23" s="97"/>
      <c r="AA23" s="92">
        <v>0</v>
      </c>
      <c r="AB23" s="92">
        <v>0</v>
      </c>
    </row>
    <row r="24" spans="3:28" s="85" customFormat="1" ht="12" customHeight="1">
      <c r="C24" s="162" t="s">
        <v>98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4"/>
      <c r="Y24" s="172">
        <v>21</v>
      </c>
      <c r="Z24" s="173"/>
      <c r="AA24" s="92">
        <v>760639</v>
      </c>
      <c r="AB24" s="92">
        <v>432217</v>
      </c>
    </row>
    <row r="25" spans="3:28" s="85" customFormat="1" ht="12" customHeight="1">
      <c r="C25" s="162" t="s">
        <v>99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4"/>
      <c r="Y25" s="172">
        <v>22</v>
      </c>
      <c r="Z25" s="173"/>
      <c r="AA25" s="92">
        <v>710250</v>
      </c>
      <c r="AB25" s="92">
        <v>446266</v>
      </c>
    </row>
    <row r="26" spans="3:28" s="85" customFormat="1" ht="12" customHeight="1">
      <c r="C26" s="162" t="s">
        <v>100</v>
      </c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4"/>
      <c r="Y26" s="172">
        <v>23</v>
      </c>
      <c r="Z26" s="173"/>
      <c r="AA26" s="92">
        <v>420193</v>
      </c>
      <c r="AB26" s="92">
        <v>289790</v>
      </c>
    </row>
    <row r="27" spans="3:28" s="85" customFormat="1" ht="12" customHeight="1">
      <c r="C27" s="162" t="s">
        <v>101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4"/>
      <c r="Y27" s="170">
        <v>24</v>
      </c>
      <c r="Z27" s="171"/>
      <c r="AA27" s="92">
        <v>7850</v>
      </c>
      <c r="AB27" s="92">
        <v>26300</v>
      </c>
    </row>
    <row r="28" spans="3:28" s="85" customFormat="1" ht="12" customHeight="1">
      <c r="C28" s="162" t="s">
        <v>102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4"/>
      <c r="Y28" s="172">
        <v>25</v>
      </c>
      <c r="Z28" s="173"/>
      <c r="AA28" s="92">
        <v>680</v>
      </c>
      <c r="AB28" s="92">
        <v>777</v>
      </c>
    </row>
    <row r="29" spans="3:28" s="85" customFormat="1" ht="12" customHeight="1">
      <c r="C29" s="162" t="s">
        <v>103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4"/>
      <c r="Y29" s="193">
        <v>26</v>
      </c>
      <c r="Z29" s="194"/>
      <c r="AA29" s="92">
        <v>226831</v>
      </c>
      <c r="AB29" s="92">
        <v>114991</v>
      </c>
    </row>
    <row r="30" spans="3:28" s="85" customFormat="1" ht="12" customHeight="1">
      <c r="C30" s="162" t="s">
        <v>104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4"/>
      <c r="Y30" s="193">
        <v>27</v>
      </c>
      <c r="Z30" s="194"/>
      <c r="AA30" s="92">
        <v>226980</v>
      </c>
      <c r="AB30" s="92">
        <v>142858</v>
      </c>
    </row>
    <row r="31" spans="3:28" s="85" customFormat="1" ht="23.85" customHeight="1">
      <c r="C31" s="159" t="s">
        <v>105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1"/>
      <c r="Y31" s="183">
        <v>30</v>
      </c>
      <c r="Z31" s="184"/>
      <c r="AA31" s="93">
        <f>AA14-AA22</f>
        <v>556580</v>
      </c>
      <c r="AB31" s="93">
        <f>AB14-AB22</f>
        <v>380452</v>
      </c>
    </row>
    <row r="32" spans="3:28" s="85" customFormat="1" ht="15.75" customHeight="1">
      <c r="C32" s="176" t="s">
        <v>106</v>
      </c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92">
        <v>0</v>
      </c>
      <c r="AB32" s="92">
        <v>0</v>
      </c>
    </row>
    <row r="33" spans="3:28" s="85" customFormat="1" ht="11.25" customHeight="1">
      <c r="C33" s="178" t="s">
        <v>107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80"/>
      <c r="Y33" s="181">
        <v>40</v>
      </c>
      <c r="Z33" s="182"/>
      <c r="AA33" s="92">
        <v>0</v>
      </c>
      <c r="AB33" s="92">
        <v>0</v>
      </c>
    </row>
    <row r="34" spans="3:28" s="85" customFormat="1" ht="12" customHeight="1">
      <c r="C34" s="167" t="s">
        <v>90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9"/>
      <c r="Y34" s="96"/>
      <c r="Z34" s="97"/>
      <c r="AA34" s="92">
        <v>0</v>
      </c>
      <c r="AB34" s="92">
        <v>0</v>
      </c>
    </row>
    <row r="35" spans="3:28" s="98" customFormat="1" ht="12" customHeight="1">
      <c r="C35" s="162" t="s">
        <v>108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4"/>
      <c r="Y35" s="170">
        <v>41</v>
      </c>
      <c r="Z35" s="171"/>
      <c r="AA35" s="92">
        <v>0</v>
      </c>
      <c r="AB35" s="92">
        <v>0</v>
      </c>
    </row>
    <row r="36" spans="3:28" s="85" customFormat="1" ht="12" customHeight="1">
      <c r="C36" s="162" t="s">
        <v>109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4"/>
      <c r="Y36" s="170">
        <v>42</v>
      </c>
      <c r="Z36" s="171"/>
      <c r="AA36" s="92">
        <v>0</v>
      </c>
      <c r="AB36" s="92">
        <v>0</v>
      </c>
    </row>
    <row r="37" spans="3:28" s="85" customFormat="1" ht="12" customHeight="1">
      <c r="C37" s="162" t="s">
        <v>110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4"/>
      <c r="Y37" s="193">
        <v>43</v>
      </c>
      <c r="Z37" s="194"/>
      <c r="AA37" s="92">
        <v>0</v>
      </c>
      <c r="AB37" s="92">
        <v>0</v>
      </c>
    </row>
    <row r="38" spans="3:28" s="85" customFormat="1" ht="23.85" customHeight="1">
      <c r="C38" s="159" t="s">
        <v>111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1"/>
      <c r="Y38" s="172">
        <v>44</v>
      </c>
      <c r="Z38" s="173"/>
      <c r="AA38" s="92">
        <v>0</v>
      </c>
      <c r="AB38" s="92">
        <v>0</v>
      </c>
    </row>
    <row r="39" spans="3:28" s="85" customFormat="1" ht="12.6" customHeight="1">
      <c r="C39" s="159" t="s">
        <v>112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1"/>
      <c r="Y39" s="193">
        <v>45</v>
      </c>
      <c r="Z39" s="194"/>
      <c r="AA39" s="92">
        <v>0</v>
      </c>
      <c r="AB39" s="92">
        <v>0</v>
      </c>
    </row>
    <row r="40" spans="3:28" s="85" customFormat="1" ht="23.85" customHeight="1">
      <c r="C40" s="159" t="s">
        <v>113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93">
        <v>46</v>
      </c>
      <c r="Z40" s="194"/>
      <c r="AA40" s="92">
        <v>0</v>
      </c>
      <c r="AB40" s="92">
        <v>0</v>
      </c>
    </row>
    <row r="41" spans="3:28" s="85" customFormat="1" ht="12.6" customHeight="1">
      <c r="C41" s="159" t="s">
        <v>114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93">
        <v>47</v>
      </c>
      <c r="Z41" s="194"/>
      <c r="AA41" s="92">
        <v>0</v>
      </c>
      <c r="AB41" s="92">
        <v>0</v>
      </c>
    </row>
    <row r="42" spans="3:28" s="85" customFormat="1" ht="12.6" customHeight="1">
      <c r="C42" s="159" t="s">
        <v>115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93">
        <v>48</v>
      </c>
      <c r="Z42" s="194"/>
      <c r="AA42" s="92">
        <v>0</v>
      </c>
      <c r="AB42" s="92">
        <v>0</v>
      </c>
    </row>
    <row r="43" spans="3:28" s="85" customFormat="1" ht="12.6" customHeight="1">
      <c r="C43" s="159" t="s">
        <v>116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93">
        <v>49</v>
      </c>
      <c r="Z43" s="194"/>
      <c r="AA43" s="92">
        <v>0</v>
      </c>
      <c r="AB43" s="92">
        <v>0</v>
      </c>
    </row>
    <row r="44" spans="3:28" s="85" customFormat="1" ht="12.6" customHeight="1">
      <c r="C44" s="159" t="s">
        <v>95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1"/>
      <c r="Y44" s="193">
        <v>50</v>
      </c>
      <c r="Z44" s="194"/>
      <c r="AA44" s="92">
        <v>0</v>
      </c>
      <c r="AB44" s="92">
        <v>0</v>
      </c>
    </row>
    <row r="45" spans="3:28" s="85" customFormat="1" ht="12" customHeight="1">
      <c r="C45" s="162" t="s">
        <v>96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4"/>
      <c r="Y45" s="193">
        <v>51</v>
      </c>
      <c r="Z45" s="194"/>
      <c r="AA45" s="92">
        <v>0</v>
      </c>
      <c r="AB45" s="92">
        <v>0</v>
      </c>
    </row>
    <row r="46" spans="3:28" s="85" customFormat="1" ht="15" customHeight="1">
      <c r="C46" s="162" t="s">
        <v>117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4"/>
      <c r="Y46" s="183">
        <v>60</v>
      </c>
      <c r="Z46" s="184"/>
      <c r="AA46" s="92">
        <f>SUM(AA48:AA58)</f>
        <v>78094</v>
      </c>
      <c r="AB46" s="92">
        <v>19525</v>
      </c>
    </row>
    <row r="47" spans="3:28" s="85" customFormat="1" ht="13.5" customHeight="1">
      <c r="C47" s="167" t="s">
        <v>90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9"/>
      <c r="Y47" s="96"/>
      <c r="Z47" s="97"/>
      <c r="AA47" s="92">
        <v>0</v>
      </c>
      <c r="AB47" s="92">
        <v>0</v>
      </c>
    </row>
    <row r="48" spans="3:28" s="85" customFormat="1" ht="12" customHeight="1">
      <c r="C48" s="162" t="s">
        <v>118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4"/>
      <c r="Y48" s="193">
        <v>61</v>
      </c>
      <c r="Z48" s="194"/>
      <c r="AA48" s="92">
        <v>77588</v>
      </c>
      <c r="AB48" s="92">
        <v>19525</v>
      </c>
    </row>
    <row r="49" spans="3:28" s="85" customFormat="1" ht="12" customHeight="1">
      <c r="C49" s="162" t="s">
        <v>119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4"/>
      <c r="Y49" s="193">
        <v>62</v>
      </c>
      <c r="Z49" s="194"/>
      <c r="AA49" s="92">
        <v>0</v>
      </c>
      <c r="AB49" s="92"/>
    </row>
    <row r="50" spans="3:28" s="85" customFormat="1" ht="12" customHeight="1">
      <c r="C50" s="189" t="s">
        <v>120</v>
      </c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72">
        <v>63</v>
      </c>
      <c r="Z50" s="173"/>
      <c r="AA50" s="92">
        <v>0</v>
      </c>
      <c r="AB50" s="92">
        <v>0</v>
      </c>
    </row>
    <row r="51" spans="3:28" s="85" customFormat="1" ht="35.1" customHeight="1">
      <c r="C51" s="191" t="s">
        <v>121</v>
      </c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72">
        <v>64</v>
      </c>
      <c r="Z51" s="173"/>
      <c r="AA51" s="92">
        <v>0</v>
      </c>
      <c r="AB51" s="92">
        <v>0</v>
      </c>
    </row>
    <row r="52" spans="3:28" s="85" customFormat="1" ht="12" customHeight="1">
      <c r="C52" s="189" t="s">
        <v>122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72">
        <v>65</v>
      </c>
      <c r="Z52" s="173"/>
      <c r="AA52" s="92">
        <v>0</v>
      </c>
      <c r="AB52" s="92">
        <v>0</v>
      </c>
    </row>
    <row r="53" spans="3:28" s="85" customFormat="1" ht="12" customHeight="1">
      <c r="C53" s="189" t="s">
        <v>123</v>
      </c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72">
        <v>66</v>
      </c>
      <c r="Z53" s="173"/>
      <c r="AA53" s="92">
        <v>0</v>
      </c>
      <c r="AB53" s="92">
        <v>0</v>
      </c>
    </row>
    <row r="54" spans="3:28" s="85" customFormat="1" ht="12" customHeight="1">
      <c r="C54" s="189" t="s">
        <v>124</v>
      </c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72">
        <v>67</v>
      </c>
      <c r="Z54" s="173"/>
      <c r="AA54" s="92">
        <v>0</v>
      </c>
      <c r="AB54" s="92">
        <v>0</v>
      </c>
    </row>
    <row r="55" spans="3:28" s="85" customFormat="1" ht="12" customHeight="1">
      <c r="C55" s="189" t="s">
        <v>125</v>
      </c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72">
        <v>68</v>
      </c>
      <c r="Z55" s="173"/>
      <c r="AA55" s="92"/>
      <c r="AB55" s="92">
        <v>0</v>
      </c>
    </row>
    <row r="56" spans="3:28" s="85" customFormat="1" ht="12" customHeight="1">
      <c r="C56" s="162" t="s">
        <v>115</v>
      </c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4"/>
      <c r="Y56" s="172">
        <v>69</v>
      </c>
      <c r="Z56" s="173"/>
      <c r="AA56" s="92">
        <v>0</v>
      </c>
      <c r="AB56" s="92">
        <v>0</v>
      </c>
    </row>
    <row r="57" spans="3:28" s="85" customFormat="1" ht="12" customHeight="1">
      <c r="C57" s="162" t="s">
        <v>126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4"/>
      <c r="Y57" s="172">
        <v>70</v>
      </c>
      <c r="Z57" s="173"/>
      <c r="AA57" s="92">
        <v>0</v>
      </c>
      <c r="AB57" s="92">
        <v>0</v>
      </c>
    </row>
    <row r="58" spans="3:28" s="85" customFormat="1" ht="12.6" customHeight="1">
      <c r="C58" s="159" t="s">
        <v>104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1"/>
      <c r="Y58" s="172">
        <v>71</v>
      </c>
      <c r="Z58" s="173"/>
      <c r="AA58" s="92">
        <v>506</v>
      </c>
      <c r="AB58" s="92"/>
    </row>
    <row r="59" spans="3:28" s="85" customFormat="1" ht="23.85" customHeight="1">
      <c r="C59" s="154" t="s">
        <v>127</v>
      </c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6"/>
      <c r="Y59" s="183">
        <v>80</v>
      </c>
      <c r="Z59" s="184"/>
      <c r="AA59" s="92">
        <f>-AA46</f>
        <v>-78094</v>
      </c>
      <c r="AB59" s="92">
        <f>-AB46</f>
        <v>-19525</v>
      </c>
    </row>
    <row r="60" spans="3:28" ht="15" customHeight="1">
      <c r="AA60" s="92">
        <v>0</v>
      </c>
      <c r="AB60" s="92">
        <v>0</v>
      </c>
    </row>
    <row r="61" spans="3:28" s="85" customFormat="1" ht="23.85" customHeight="1">
      <c r="C61" s="185" t="s">
        <v>33</v>
      </c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7" t="s">
        <v>34</v>
      </c>
      <c r="Z61" s="188"/>
      <c r="AA61" s="92"/>
      <c r="AB61" s="92"/>
    </row>
    <row r="62" spans="3:28" s="85" customFormat="1" ht="11.25" customHeight="1">
      <c r="C62" s="174">
        <v>1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4">
        <v>2</v>
      </c>
      <c r="Z62" s="175"/>
      <c r="AA62" s="92"/>
      <c r="AB62" s="92"/>
    </row>
    <row r="63" spans="3:28" s="85" customFormat="1" ht="22.5" customHeight="1">
      <c r="C63" s="176" t="s">
        <v>128</v>
      </c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92">
        <v>0</v>
      </c>
      <c r="AB63" s="92">
        <v>0</v>
      </c>
    </row>
    <row r="64" spans="3:28" s="85" customFormat="1" ht="12" customHeight="1">
      <c r="C64" s="178" t="s">
        <v>129</v>
      </c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80"/>
      <c r="Y64" s="181">
        <v>90</v>
      </c>
      <c r="Z64" s="182"/>
      <c r="AA64" s="93">
        <f>AA68</f>
        <v>10841</v>
      </c>
      <c r="AB64" s="93">
        <f>SUM(AB66:AB69)</f>
        <v>59</v>
      </c>
    </row>
    <row r="65" spans="3:28" s="85" customFormat="1" ht="12" customHeight="1">
      <c r="C65" s="167" t="s">
        <v>90</v>
      </c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9"/>
      <c r="Y65" s="96"/>
      <c r="Z65" s="97"/>
      <c r="AA65" s="92">
        <v>0</v>
      </c>
      <c r="AB65" s="92">
        <v>0</v>
      </c>
    </row>
    <row r="66" spans="3:28" s="85" customFormat="1" ht="12" customHeight="1">
      <c r="C66" s="162" t="s">
        <v>130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4"/>
      <c r="Y66" s="172">
        <v>91</v>
      </c>
      <c r="Z66" s="173"/>
      <c r="AA66" s="92">
        <v>0</v>
      </c>
      <c r="AB66" s="92">
        <v>0</v>
      </c>
    </row>
    <row r="67" spans="3:28" s="85" customFormat="1" ht="12" customHeight="1">
      <c r="C67" s="162" t="s">
        <v>131</v>
      </c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4"/>
      <c r="Y67" s="172">
        <v>92</v>
      </c>
      <c r="Z67" s="173"/>
      <c r="AA67" s="92">
        <v>0</v>
      </c>
      <c r="AB67" s="92"/>
    </row>
    <row r="68" spans="3:28" s="85" customFormat="1" ht="12" customHeight="1">
      <c r="C68" s="162" t="s">
        <v>132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4"/>
      <c r="Y68" s="172">
        <v>93</v>
      </c>
      <c r="Z68" s="173"/>
      <c r="AA68" s="92">
        <v>10841</v>
      </c>
      <c r="AB68" s="92">
        <v>59</v>
      </c>
    </row>
    <row r="69" spans="3:28" s="85" customFormat="1" ht="12" customHeight="1">
      <c r="C69" s="162" t="s">
        <v>96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4"/>
      <c r="Y69" s="170">
        <v>94</v>
      </c>
      <c r="Z69" s="171"/>
      <c r="AA69" s="92">
        <v>0</v>
      </c>
      <c r="AB69" s="92">
        <v>0</v>
      </c>
    </row>
    <row r="70" spans="3:28" s="85" customFormat="1" ht="12" customHeight="1">
      <c r="C70" s="162" t="s">
        <v>133</v>
      </c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4"/>
      <c r="Y70" s="157">
        <v>100</v>
      </c>
      <c r="Z70" s="158"/>
      <c r="AA70" s="93">
        <v>1051816</v>
      </c>
      <c r="AB70" s="93">
        <f>SUM(AB71:AB76)</f>
        <v>1051816</v>
      </c>
    </row>
    <row r="71" spans="3:28" s="85" customFormat="1" ht="12" customHeight="1">
      <c r="C71" s="167" t="s">
        <v>90</v>
      </c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9"/>
      <c r="Y71" s="96"/>
      <c r="Z71" s="97"/>
      <c r="AA71" s="92">
        <v>0</v>
      </c>
      <c r="AB71" s="92">
        <v>0</v>
      </c>
    </row>
    <row r="72" spans="3:28" s="85" customFormat="1" ht="12.75" customHeight="1">
      <c r="C72" s="162" t="s">
        <v>134</v>
      </c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4"/>
      <c r="Y72" s="165">
        <v>101</v>
      </c>
      <c r="Z72" s="166"/>
      <c r="AA72" s="92">
        <v>50138</v>
      </c>
      <c r="AB72" s="92">
        <v>400138</v>
      </c>
    </row>
    <row r="73" spans="3:28" s="85" customFormat="1" ht="10.5" customHeight="1">
      <c r="C73" s="162" t="s">
        <v>135</v>
      </c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5">
        <v>102</v>
      </c>
      <c r="Z73" s="166"/>
      <c r="AA73" s="92">
        <v>0</v>
      </c>
      <c r="AB73" s="92">
        <v>0</v>
      </c>
    </row>
    <row r="74" spans="3:28" s="85" customFormat="1" ht="10.5" customHeight="1">
      <c r="C74" s="162" t="s">
        <v>136</v>
      </c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4"/>
      <c r="Y74" s="165">
        <v>103</v>
      </c>
      <c r="Z74" s="166"/>
      <c r="AA74" s="92"/>
      <c r="AB74" s="92"/>
    </row>
    <row r="75" spans="3:28" s="85" customFormat="1" ht="12" customHeight="1">
      <c r="C75" s="162" t="s">
        <v>137</v>
      </c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4"/>
      <c r="Y75" s="165">
        <v>104</v>
      </c>
      <c r="Z75" s="166"/>
      <c r="AA75" s="92">
        <v>0</v>
      </c>
      <c r="AB75" s="92">
        <v>0</v>
      </c>
    </row>
    <row r="76" spans="3:28" s="85" customFormat="1" ht="12" customHeight="1">
      <c r="C76" s="162" t="s">
        <v>138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4"/>
      <c r="Y76" s="165">
        <v>105</v>
      </c>
      <c r="Z76" s="166"/>
      <c r="AA76" s="92" t="s">
        <v>150</v>
      </c>
      <c r="AB76" s="92">
        <v>651678</v>
      </c>
    </row>
    <row r="77" spans="3:28" s="85" customFormat="1" ht="23.85" customHeight="1">
      <c r="C77" s="159" t="s">
        <v>139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1"/>
      <c r="Y77" s="157">
        <v>110</v>
      </c>
      <c r="Z77" s="158"/>
      <c r="AA77" s="92">
        <v>-39298</v>
      </c>
      <c r="AB77" s="92">
        <f>AB64-AB70</f>
        <v>-1051757</v>
      </c>
    </row>
    <row r="78" spans="3:28" s="85" customFormat="1" ht="12.6" customHeight="1">
      <c r="C78" s="159" t="s">
        <v>140</v>
      </c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57">
        <v>120</v>
      </c>
      <c r="Z78" s="158"/>
      <c r="AA78" s="92">
        <v>22597</v>
      </c>
      <c r="AB78" s="92">
        <v>34279</v>
      </c>
    </row>
    <row r="79" spans="3:28" s="85" customFormat="1" ht="23.85" customHeight="1">
      <c r="C79" s="159" t="s">
        <v>141</v>
      </c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57">
        <v>130</v>
      </c>
      <c r="Z79" s="158"/>
      <c r="AA79" s="93">
        <f>AA77+AA59+AA31</f>
        <v>439188</v>
      </c>
      <c r="AB79" s="93">
        <f>AB77+AB59+AB31</f>
        <v>-690830</v>
      </c>
    </row>
    <row r="80" spans="3:28" s="85" customFormat="1" ht="23.85" customHeight="1">
      <c r="C80" s="159" t="s">
        <v>142</v>
      </c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57">
        <v>140</v>
      </c>
      <c r="Z80" s="158"/>
      <c r="AA80" s="93">
        <v>1912172</v>
      </c>
      <c r="AB80" s="93">
        <v>869604</v>
      </c>
    </row>
    <row r="81" spans="3:28" s="85" customFormat="1" ht="12.6" customHeight="1">
      <c r="C81" s="154" t="s">
        <v>143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6"/>
      <c r="Y81" s="157">
        <v>150</v>
      </c>
      <c r="Z81" s="158"/>
      <c r="AA81" s="93">
        <f>1912172+AA79+AA78</f>
        <v>2373957</v>
      </c>
      <c r="AB81" s="93">
        <f>869604+AB79+AB78+1</f>
        <v>213054</v>
      </c>
    </row>
    <row r="82" spans="3:28" s="85" customFormat="1" ht="12.75" customHeight="1">
      <c r="AA82" s="86"/>
      <c r="AB82" s="86"/>
    </row>
    <row r="83" spans="3:28" ht="15" customHeight="1"/>
    <row r="84" spans="3:28" ht="15" customHeight="1"/>
    <row r="85" spans="3:28" s="85" customFormat="1" ht="12.6" customHeight="1">
      <c r="C85" s="99" t="s">
        <v>144</v>
      </c>
      <c r="D85" s="99"/>
      <c r="E85" s="99"/>
      <c r="F85" s="99"/>
      <c r="G85" s="99"/>
      <c r="H85" s="99"/>
      <c r="I85" s="99"/>
      <c r="L85" s="203" t="s">
        <v>156</v>
      </c>
      <c r="M85" s="203"/>
      <c r="N85" s="203"/>
      <c r="O85" s="203"/>
      <c r="P85" s="203"/>
      <c r="Q85" s="203"/>
      <c r="R85" s="203"/>
      <c r="S85" s="203"/>
      <c r="T85" s="203"/>
      <c r="W85" s="100"/>
      <c r="X85" s="100"/>
      <c r="Y85" s="100"/>
      <c r="Z85" s="100"/>
      <c r="AA85" s="86"/>
      <c r="AB85" s="86"/>
    </row>
    <row r="86" spans="3:28" s="85" customFormat="1" ht="11.25" customHeight="1">
      <c r="L86" s="153" t="s">
        <v>145</v>
      </c>
      <c r="M86" s="153"/>
      <c r="N86" s="153"/>
      <c r="O86" s="153"/>
      <c r="P86" s="153"/>
      <c r="Q86" s="153"/>
      <c r="R86" s="153"/>
      <c r="S86" s="153"/>
      <c r="T86" s="153"/>
      <c r="W86" s="101" t="s">
        <v>146</v>
      </c>
      <c r="X86" s="101"/>
      <c r="Y86" s="101"/>
      <c r="Z86" s="101"/>
      <c r="AA86" s="86"/>
      <c r="AB86" s="86"/>
    </row>
    <row r="87" spans="3:28" s="85" customFormat="1" ht="11.25" customHeight="1">
      <c r="AA87" s="86"/>
      <c r="AB87" s="86"/>
    </row>
    <row r="88" spans="3:28" s="85" customFormat="1" ht="11.25" customHeight="1">
      <c r="AA88" s="86"/>
      <c r="AB88" s="86"/>
    </row>
    <row r="89" spans="3:28" s="85" customFormat="1" ht="12.6" customHeight="1">
      <c r="C89" s="102"/>
      <c r="D89" s="102"/>
      <c r="E89" s="102"/>
      <c r="F89" s="102"/>
      <c r="G89" s="102"/>
      <c r="H89" s="102"/>
      <c r="I89" s="102" t="s">
        <v>75</v>
      </c>
      <c r="L89" s="203" t="s">
        <v>76</v>
      </c>
      <c r="M89" s="203"/>
      <c r="N89" s="203"/>
      <c r="O89" s="203"/>
      <c r="P89" s="203"/>
      <c r="Q89" s="203"/>
      <c r="R89" s="203"/>
      <c r="S89" s="203"/>
      <c r="T89" s="203"/>
      <c r="W89" s="100"/>
      <c r="X89" s="100"/>
      <c r="Y89" s="100"/>
      <c r="Z89" s="100"/>
      <c r="AA89" s="86"/>
      <c r="AB89" s="86"/>
    </row>
    <row r="90" spans="3:28" s="85" customFormat="1" ht="11.25" customHeight="1">
      <c r="L90" s="153" t="s">
        <v>145</v>
      </c>
      <c r="M90" s="153"/>
      <c r="N90" s="153"/>
      <c r="O90" s="153"/>
      <c r="P90" s="153"/>
      <c r="Q90" s="153"/>
      <c r="R90" s="153"/>
      <c r="S90" s="153"/>
      <c r="T90" s="153"/>
      <c r="W90" s="101" t="s">
        <v>146</v>
      </c>
      <c r="X90" s="101"/>
      <c r="Y90" s="101"/>
      <c r="Z90" s="101"/>
      <c r="AA90" s="86"/>
      <c r="AB90" s="86"/>
    </row>
    <row r="91" spans="3:28" ht="15" customHeight="1"/>
    <row r="92" spans="3:28" ht="15" customHeight="1"/>
    <row r="93" spans="3:28" ht="15" customHeight="1"/>
    <row r="94" spans="3:28" ht="15" customHeight="1">
      <c r="G94" s="85" t="s">
        <v>147</v>
      </c>
    </row>
  </sheetData>
  <mergeCells count="139">
    <mergeCell ref="C13:Z13"/>
    <mergeCell ref="C14:X14"/>
    <mergeCell ref="Y14:Z14"/>
    <mergeCell ref="C15:Z15"/>
    <mergeCell ref="C11:X11"/>
    <mergeCell ref="Y11:Z11"/>
    <mergeCell ref="C12:X12"/>
    <mergeCell ref="Y12:Z12"/>
    <mergeCell ref="AA2:AB2"/>
    <mergeCell ref="V3:Z3"/>
    <mergeCell ref="O5:Z5"/>
    <mergeCell ref="B8:Z8"/>
    <mergeCell ref="AA10:AB10"/>
    <mergeCell ref="C20:X20"/>
    <mergeCell ref="Y20:Z20"/>
    <mergeCell ref="C21:X21"/>
    <mergeCell ref="Y21:Z21"/>
    <mergeCell ref="C18:X18"/>
    <mergeCell ref="Y18:Z18"/>
    <mergeCell ref="C19:X19"/>
    <mergeCell ref="Y19:Z19"/>
    <mergeCell ref="C16:X16"/>
    <mergeCell ref="Y16:Z16"/>
    <mergeCell ref="C17:X17"/>
    <mergeCell ref="Y17:Z17"/>
    <mergeCell ref="C27:X27"/>
    <mergeCell ref="Y27:Z27"/>
    <mergeCell ref="C28:X28"/>
    <mergeCell ref="Y28:Z28"/>
    <mergeCell ref="C25:X25"/>
    <mergeCell ref="Y25:Z25"/>
    <mergeCell ref="C26:X26"/>
    <mergeCell ref="Y26:Z26"/>
    <mergeCell ref="C22:X22"/>
    <mergeCell ref="C23:X23"/>
    <mergeCell ref="C24:X24"/>
    <mergeCell ref="Y24:Z24"/>
    <mergeCell ref="C31:X31"/>
    <mergeCell ref="Y31:Z31"/>
    <mergeCell ref="C32:Z32"/>
    <mergeCell ref="C33:X33"/>
    <mergeCell ref="Y33:Z33"/>
    <mergeCell ref="C29:X29"/>
    <mergeCell ref="Y29:Z29"/>
    <mergeCell ref="C30:X30"/>
    <mergeCell ref="Y30:Z30"/>
    <mergeCell ref="C39:X39"/>
    <mergeCell ref="Y39:Z39"/>
    <mergeCell ref="C40:X40"/>
    <mergeCell ref="Y40:Z40"/>
    <mergeCell ref="C37:X37"/>
    <mergeCell ref="Y37:Z37"/>
    <mergeCell ref="C38:X38"/>
    <mergeCell ref="Y38:Z38"/>
    <mergeCell ref="C34:X34"/>
    <mergeCell ref="C35:X35"/>
    <mergeCell ref="Y35:Z35"/>
    <mergeCell ref="C36:X36"/>
    <mergeCell ref="Y36:Z36"/>
    <mergeCell ref="C45:X45"/>
    <mergeCell ref="Y45:Z45"/>
    <mergeCell ref="C46:X46"/>
    <mergeCell ref="Y46:Z46"/>
    <mergeCell ref="C43:X43"/>
    <mergeCell ref="Y43:Z43"/>
    <mergeCell ref="C44:X44"/>
    <mergeCell ref="Y44:Z44"/>
    <mergeCell ref="C41:X41"/>
    <mergeCell ref="Y41:Z41"/>
    <mergeCell ref="C42:X42"/>
    <mergeCell ref="Y42:Z42"/>
    <mergeCell ref="C51:X51"/>
    <mergeCell ref="Y51:Z51"/>
    <mergeCell ref="C52:X52"/>
    <mergeCell ref="Y52:Z52"/>
    <mergeCell ref="C49:X49"/>
    <mergeCell ref="Y49:Z49"/>
    <mergeCell ref="C50:X50"/>
    <mergeCell ref="Y50:Z50"/>
    <mergeCell ref="C47:X47"/>
    <mergeCell ref="C48:X48"/>
    <mergeCell ref="Y48:Z48"/>
    <mergeCell ref="C57:X57"/>
    <mergeCell ref="Y57:Z57"/>
    <mergeCell ref="C58:X58"/>
    <mergeCell ref="Y58:Z58"/>
    <mergeCell ref="C55:X55"/>
    <mergeCell ref="Y55:Z55"/>
    <mergeCell ref="C56:X56"/>
    <mergeCell ref="Y56:Z56"/>
    <mergeCell ref="C53:X53"/>
    <mergeCell ref="Y53:Z53"/>
    <mergeCell ref="C54:X54"/>
    <mergeCell ref="Y54:Z54"/>
    <mergeCell ref="C65:X65"/>
    <mergeCell ref="C66:X66"/>
    <mergeCell ref="Y66:Z66"/>
    <mergeCell ref="C62:X62"/>
    <mergeCell ref="Y62:Z62"/>
    <mergeCell ref="C63:Z63"/>
    <mergeCell ref="C64:X64"/>
    <mergeCell ref="Y64:Z64"/>
    <mergeCell ref="C59:X59"/>
    <mergeCell ref="Y59:Z59"/>
    <mergeCell ref="C61:X61"/>
    <mergeCell ref="Y61:Z61"/>
    <mergeCell ref="C71:X71"/>
    <mergeCell ref="C72:X72"/>
    <mergeCell ref="Y72:Z72"/>
    <mergeCell ref="C69:X69"/>
    <mergeCell ref="Y69:Z69"/>
    <mergeCell ref="C70:X70"/>
    <mergeCell ref="Y70:Z70"/>
    <mergeCell ref="C67:X67"/>
    <mergeCell ref="Y67:Z67"/>
    <mergeCell ref="C68:X68"/>
    <mergeCell ref="Y68:Z68"/>
    <mergeCell ref="C77:X77"/>
    <mergeCell ref="Y77:Z77"/>
    <mergeCell ref="C78:X78"/>
    <mergeCell ref="Y78:Z78"/>
    <mergeCell ref="C75:X75"/>
    <mergeCell ref="Y75:Z75"/>
    <mergeCell ref="C76:X76"/>
    <mergeCell ref="Y76:Z76"/>
    <mergeCell ref="C73:X73"/>
    <mergeCell ref="Y73:Z73"/>
    <mergeCell ref="C74:X74"/>
    <mergeCell ref="Y74:Z74"/>
    <mergeCell ref="L89:T89"/>
    <mergeCell ref="L90:T90"/>
    <mergeCell ref="C81:X81"/>
    <mergeCell ref="Y81:Z81"/>
    <mergeCell ref="L85:T85"/>
    <mergeCell ref="L86:T86"/>
    <mergeCell ref="C79:X79"/>
    <mergeCell ref="Y79:Z79"/>
    <mergeCell ref="C80:X80"/>
    <mergeCell ref="Y80:Z80"/>
  </mergeCells>
  <phoneticPr fontId="28" type="noConversion"/>
  <pageMargins left="0.94" right="0.70866141732283472" top="0.74803149606299213" bottom="0.24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topLeftCell="A10" workbookViewId="0">
      <selection activeCell="A21" sqref="A21"/>
    </sheetView>
  </sheetViews>
  <sheetFormatPr defaultRowHeight="12.75"/>
  <cols>
    <col min="1" max="1" width="42" style="15" customWidth="1"/>
    <col min="2" max="2" width="2.42578125" style="15" customWidth="1"/>
    <col min="3" max="3" width="14" style="15" customWidth="1"/>
    <col min="4" max="4" width="3.7109375" style="15" customWidth="1"/>
    <col min="5" max="5" width="12.28515625" style="15" customWidth="1"/>
    <col min="6" max="6" width="3.7109375" style="15" customWidth="1"/>
    <col min="7" max="7" width="16.5703125" style="15" customWidth="1"/>
    <col min="8" max="8" width="5.140625" style="13" customWidth="1"/>
    <col min="9" max="9" width="14" style="13" customWidth="1"/>
    <col min="10" max="10" width="9.140625" style="13"/>
    <col min="11" max="11" width="14" style="13" bestFit="1" customWidth="1"/>
    <col min="12" max="12" width="10.5703125" style="13" bestFit="1" customWidth="1"/>
    <col min="13" max="16384" width="9.140625" style="13"/>
  </cols>
  <sheetData>
    <row r="1" spans="1:21">
      <c r="A1" s="201" t="s">
        <v>61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3" spans="1:21" ht="15">
      <c r="A3" s="103" t="s">
        <v>155</v>
      </c>
      <c r="B3" s="103"/>
      <c r="C3" s="103"/>
      <c r="D3" s="103"/>
      <c r="E3" s="103"/>
      <c r="F3" s="103"/>
      <c r="G3" s="103"/>
    </row>
    <row r="4" spans="1:21">
      <c r="I4" s="204" t="s">
        <v>162</v>
      </c>
    </row>
    <row r="5" spans="1:21" ht="51">
      <c r="A5" s="50"/>
      <c r="B5" s="51"/>
      <c r="C5" s="53" t="s">
        <v>73</v>
      </c>
      <c r="D5" s="52"/>
      <c r="E5" s="53" t="s">
        <v>69</v>
      </c>
      <c r="F5" s="52"/>
      <c r="G5" s="52" t="s">
        <v>39</v>
      </c>
      <c r="H5" s="52"/>
      <c r="I5" s="52" t="s">
        <v>41</v>
      </c>
    </row>
    <row r="6" spans="1:21">
      <c r="A6" s="50"/>
      <c r="B6" s="51"/>
      <c r="C6" s="52" t="s">
        <v>38</v>
      </c>
      <c r="D6" s="52"/>
      <c r="E6" s="52" t="s">
        <v>68</v>
      </c>
      <c r="F6" s="52"/>
      <c r="G6" s="52" t="s">
        <v>40</v>
      </c>
      <c r="H6" s="52"/>
      <c r="I6" s="52" t="s">
        <v>38</v>
      </c>
    </row>
    <row r="7" spans="1:21" ht="23.25" customHeight="1">
      <c r="A7" s="54"/>
      <c r="B7" s="55"/>
      <c r="C7" s="56"/>
      <c r="D7" s="56"/>
      <c r="E7" s="56"/>
      <c r="F7" s="56"/>
      <c r="G7" s="56"/>
      <c r="H7" s="56"/>
      <c r="I7" s="56"/>
    </row>
    <row r="8" spans="1:21">
      <c r="A8" s="57" t="s">
        <v>160</v>
      </c>
      <c r="B8" s="58"/>
      <c r="C8" s="59">
        <v>1519620</v>
      </c>
      <c r="D8" s="59"/>
      <c r="E8" s="59"/>
      <c r="F8" s="59"/>
      <c r="G8" s="60">
        <v>2305055</v>
      </c>
      <c r="H8" s="59"/>
      <c r="I8" s="60">
        <f>C8+G8</f>
        <v>3824675</v>
      </c>
    </row>
    <row r="9" spans="1:21">
      <c r="A9" s="61" t="s">
        <v>71</v>
      </c>
      <c r="B9" s="58"/>
      <c r="C9" s="62"/>
      <c r="D9" s="62"/>
      <c r="E9" s="62"/>
      <c r="F9" s="62"/>
      <c r="G9" s="63">
        <v>2179957</v>
      </c>
      <c r="H9" s="63"/>
      <c r="I9" s="64"/>
    </row>
    <row r="10" spans="1:21">
      <c r="A10" s="50" t="s">
        <v>65</v>
      </c>
      <c r="B10" s="58"/>
      <c r="C10" s="62"/>
      <c r="D10" s="62"/>
      <c r="E10" s="62"/>
      <c r="F10" s="62"/>
      <c r="G10" s="62"/>
      <c r="H10" s="62"/>
      <c r="I10" s="65"/>
    </row>
    <row r="11" spans="1:21" ht="30" customHeight="1">
      <c r="A11" s="66" t="s">
        <v>67</v>
      </c>
      <c r="B11" s="58"/>
      <c r="C11" s="63"/>
      <c r="D11" s="63"/>
      <c r="E11" s="63"/>
      <c r="F11" s="63"/>
      <c r="G11" s="63"/>
      <c r="H11" s="63"/>
      <c r="I11" s="64">
        <f>SUM(C11:G11)</f>
        <v>0</v>
      </c>
    </row>
    <row r="12" spans="1:21" ht="23.25" customHeight="1">
      <c r="A12" s="67" t="s">
        <v>70</v>
      </c>
      <c r="B12" s="58"/>
      <c r="C12" s="59"/>
      <c r="D12" s="59"/>
      <c r="E12" s="59">
        <f>SUM(E11)</f>
        <v>0</v>
      </c>
      <c r="F12" s="59"/>
      <c r="G12" s="59">
        <f>SUM(G9:G11)</f>
        <v>2179957</v>
      </c>
      <c r="H12" s="59"/>
      <c r="I12" s="60">
        <f>SUM(I9:I11)</f>
        <v>0</v>
      </c>
    </row>
    <row r="13" spans="1:21" ht="33.75" customHeight="1">
      <c r="A13" s="68" t="s">
        <v>42</v>
      </c>
      <c r="B13" s="58"/>
      <c r="C13" s="63"/>
      <c r="D13" s="63"/>
      <c r="E13" s="63"/>
      <c r="F13" s="63"/>
      <c r="G13" s="63"/>
      <c r="H13" s="63"/>
      <c r="I13" s="63"/>
    </row>
    <row r="14" spans="1:21">
      <c r="A14" s="61" t="s">
        <v>43</v>
      </c>
      <c r="B14" s="58"/>
      <c r="C14" s="63"/>
      <c r="D14" s="63"/>
      <c r="E14" s="63"/>
      <c r="F14" s="63"/>
      <c r="G14" s="63"/>
      <c r="H14" s="63"/>
      <c r="I14" s="63">
        <f>G14</f>
        <v>0</v>
      </c>
    </row>
    <row r="15" spans="1:21">
      <c r="A15" s="57" t="s">
        <v>44</v>
      </c>
      <c r="B15" s="58"/>
      <c r="C15" s="59">
        <v>0</v>
      </c>
      <c r="D15" s="59"/>
      <c r="E15" s="59"/>
      <c r="F15" s="59"/>
      <c r="G15" s="59">
        <f>G14</f>
        <v>0</v>
      </c>
      <c r="H15" s="59"/>
      <c r="I15" s="59">
        <f>I14</f>
        <v>0</v>
      </c>
    </row>
    <row r="16" spans="1:21">
      <c r="A16" s="57" t="s">
        <v>157</v>
      </c>
      <c r="B16" s="69"/>
      <c r="C16" s="59">
        <v>1519620</v>
      </c>
      <c r="D16" s="59"/>
      <c r="E16" s="59"/>
      <c r="F16" s="59"/>
      <c r="G16" s="59">
        <f>Ф1!C27</f>
        <v>4485012</v>
      </c>
      <c r="H16" s="59"/>
      <c r="I16" s="59">
        <f>SUM(C16:G16)</f>
        <v>6004632</v>
      </c>
    </row>
    <row r="17" spans="1:12">
      <c r="A17" s="50"/>
      <c r="B17" s="55"/>
      <c r="C17" s="70"/>
      <c r="D17" s="71"/>
      <c r="E17" s="71"/>
      <c r="F17" s="71"/>
      <c r="G17" s="70"/>
      <c r="H17" s="71"/>
      <c r="I17" s="70"/>
    </row>
    <row r="18" spans="1:12">
      <c r="A18" s="50"/>
      <c r="B18" s="55"/>
      <c r="C18" s="70"/>
      <c r="D18" s="71"/>
      <c r="E18" s="71"/>
      <c r="F18" s="71"/>
      <c r="G18" s="70"/>
      <c r="H18" s="71"/>
      <c r="I18" s="70"/>
    </row>
    <row r="19" spans="1:12">
      <c r="A19" s="54" t="s">
        <v>158</v>
      </c>
      <c r="B19" s="55"/>
      <c r="C19" s="72">
        <v>0</v>
      </c>
      <c r="D19" s="56"/>
      <c r="E19" s="56"/>
      <c r="F19" s="56"/>
      <c r="G19" s="72">
        <f>Ф2!AA30/1000</f>
        <v>213845</v>
      </c>
      <c r="H19" s="56"/>
      <c r="I19" s="72">
        <f>SUM(C19:H19)</f>
        <v>213845</v>
      </c>
    </row>
    <row r="20" spans="1:12">
      <c r="A20" s="50" t="s">
        <v>65</v>
      </c>
      <c r="B20" s="55"/>
      <c r="C20" s="72"/>
      <c r="D20" s="56"/>
      <c r="E20" s="56"/>
      <c r="F20" s="56"/>
      <c r="G20" s="72"/>
      <c r="H20" s="56"/>
      <c r="I20" s="72"/>
    </row>
    <row r="21" spans="1:12" ht="36.75" customHeight="1">
      <c r="A21" s="66" t="s">
        <v>67</v>
      </c>
      <c r="B21" s="55"/>
      <c r="C21" s="72"/>
      <c r="D21" s="56"/>
      <c r="E21" s="56"/>
      <c r="F21" s="56"/>
      <c r="G21" s="72"/>
      <c r="H21" s="56"/>
      <c r="I21" s="72">
        <f>SUM(E21:H21)</f>
        <v>0</v>
      </c>
    </row>
    <row r="22" spans="1:12" ht="24" customHeight="1">
      <c r="A22" s="67" t="s">
        <v>70</v>
      </c>
      <c r="B22" s="55"/>
      <c r="C22" s="72"/>
      <c r="D22" s="56"/>
      <c r="E22" s="73">
        <f>SUM(E21)</f>
        <v>0</v>
      </c>
      <c r="F22" s="56"/>
      <c r="G22" s="74">
        <f>SUM(G19:G21)</f>
        <v>213845</v>
      </c>
      <c r="H22" s="56"/>
      <c r="I22" s="74">
        <f>SUM(I19:I21)</f>
        <v>213845</v>
      </c>
    </row>
    <row r="23" spans="1:12" ht="27.75" customHeight="1">
      <c r="A23" s="75" t="s">
        <v>42</v>
      </c>
      <c r="B23" s="55"/>
      <c r="C23" s="72"/>
      <c r="D23" s="56"/>
      <c r="E23" s="56"/>
      <c r="F23" s="56"/>
      <c r="G23" s="72"/>
      <c r="H23" s="76"/>
      <c r="I23" s="72"/>
    </row>
    <row r="24" spans="1:12" ht="14.25" customHeight="1">
      <c r="A24" s="77" t="s">
        <v>63</v>
      </c>
      <c r="B24" s="55"/>
      <c r="C24" s="72"/>
      <c r="D24" s="56"/>
      <c r="E24" s="56"/>
      <c r="F24" s="56"/>
      <c r="G24" s="72"/>
      <c r="H24" s="76"/>
      <c r="I24" s="72">
        <f>SUM(C24:G24)</f>
        <v>0</v>
      </c>
    </row>
    <row r="25" spans="1:12">
      <c r="A25" s="54" t="s">
        <v>64</v>
      </c>
      <c r="B25" s="55"/>
      <c r="C25" s="72">
        <v>0</v>
      </c>
      <c r="D25" s="56"/>
      <c r="E25" s="56"/>
      <c r="F25" s="56"/>
      <c r="G25" s="78"/>
      <c r="H25" s="56"/>
      <c r="I25" s="72">
        <f>SUM(C25:H25)</f>
        <v>0</v>
      </c>
      <c r="K25" s="14"/>
      <c r="L25" s="14"/>
    </row>
    <row r="26" spans="1:12">
      <c r="A26" s="50" t="s">
        <v>44</v>
      </c>
      <c r="B26" s="55"/>
      <c r="C26" s="74">
        <f>SUM(C24:C25)</f>
        <v>0</v>
      </c>
      <c r="D26" s="73"/>
      <c r="E26" s="73">
        <f>SUM(E25)</f>
        <v>0</v>
      </c>
      <c r="F26" s="73"/>
      <c r="G26" s="74">
        <f>SUM(G24:G25)</f>
        <v>0</v>
      </c>
      <c r="H26" s="73"/>
      <c r="I26" s="74">
        <f>SUM(I24:I25)</f>
        <v>0</v>
      </c>
    </row>
    <row r="27" spans="1:12">
      <c r="A27" s="50" t="s">
        <v>159</v>
      </c>
      <c r="B27" s="55"/>
      <c r="C27" s="74">
        <f>C16+C24</f>
        <v>1519620</v>
      </c>
      <c r="D27" s="73"/>
      <c r="E27" s="73">
        <f>E16+E22+E26</f>
        <v>0</v>
      </c>
      <c r="F27" s="73"/>
      <c r="G27" s="74">
        <f>G16+G22+G26</f>
        <v>4698857</v>
      </c>
      <c r="H27" s="73"/>
      <c r="I27" s="74">
        <f>I16+I22+I26</f>
        <v>6218477</v>
      </c>
      <c r="K27" s="16"/>
      <c r="L27" s="14"/>
    </row>
    <row r="29" spans="1:12">
      <c r="A29" s="5" t="s">
        <v>74</v>
      </c>
      <c r="B29" s="1" t="s">
        <v>156</v>
      </c>
      <c r="K29" s="17"/>
    </row>
    <row r="30" spans="1:12">
      <c r="A30" s="5"/>
      <c r="B30" s="3"/>
      <c r="C30" s="18"/>
      <c r="D30" s="18"/>
      <c r="E30" s="18"/>
      <c r="F30" s="18"/>
      <c r="G30" s="25"/>
      <c r="I30" s="14"/>
    </row>
    <row r="31" spans="1:12">
      <c r="A31" s="5" t="s">
        <v>75</v>
      </c>
      <c r="B31" s="1" t="s">
        <v>76</v>
      </c>
      <c r="G31" s="26"/>
    </row>
    <row r="32" spans="1:12">
      <c r="A32" s="18"/>
      <c r="B32" s="18"/>
      <c r="C32" s="18"/>
      <c r="D32" s="18"/>
      <c r="E32" s="18"/>
      <c r="F32" s="18"/>
      <c r="G32" s="18"/>
    </row>
    <row r="33" spans="9:9">
      <c r="I33" s="14"/>
    </row>
  </sheetData>
  <mergeCells count="1">
    <mergeCell ref="A1:U1"/>
  </mergeCells>
  <phoneticPr fontId="28" type="noConversion"/>
  <pageMargins left="0.27559055118110237" right="0.1968503937007874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Sevostyanova</dc:creator>
  <cp:lastModifiedBy>Жадра Сатаева</cp:lastModifiedBy>
  <cp:lastPrinted>2015-05-14T10:15:56Z</cp:lastPrinted>
  <dcterms:created xsi:type="dcterms:W3CDTF">2013-07-10T08:38:23Z</dcterms:created>
  <dcterms:modified xsi:type="dcterms:W3CDTF">2015-05-14T11:24:23Z</dcterms:modified>
</cp:coreProperties>
</file>