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120" yWindow="-120" windowWidth="24270" windowHeight="12540"/>
  </bookViews>
  <sheets>
    <sheet name="Ф1" sheetId="1" r:id="rId1"/>
    <sheet name="Ф2" sheetId="2" r:id="rId2"/>
    <sheet name="Ф3" sheetId="3" r:id="rId3"/>
    <sheet name="Ф4" sheetId="4" r:id="rId4"/>
  </sheets>
  <definedNames>
    <definedName name="_Hlk31968479" localSheetId="0">Ф1!#REF!</definedName>
    <definedName name="_Hlk31971137" localSheetId="0">Ф1!#REF!</definedName>
    <definedName name="_Hlk32235699" localSheetId="0">Ф1!#REF!</definedName>
    <definedName name="_Hlk33473736" localSheetId="1">Ф2!#REF!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4" l="1"/>
  <c r="H25" i="4"/>
  <c r="G25" i="4"/>
  <c r="F25" i="4"/>
  <c r="E25" i="4"/>
  <c r="D25" i="4"/>
  <c r="C25" i="4"/>
  <c r="B25" i="4"/>
  <c r="I12" i="4"/>
  <c r="H12" i="4"/>
  <c r="G12" i="4"/>
  <c r="F12" i="4"/>
  <c r="E12" i="4"/>
  <c r="D12" i="4"/>
  <c r="C12" i="4"/>
  <c r="B12" i="4"/>
  <c r="F50" i="2"/>
  <c r="E50" i="2"/>
  <c r="D50" i="2"/>
  <c r="C50" i="2"/>
  <c r="F46" i="2"/>
  <c r="E46" i="2"/>
  <c r="D46" i="2"/>
  <c r="C46" i="2"/>
  <c r="E16" i="2"/>
  <c r="C16" i="2"/>
  <c r="F13" i="2"/>
  <c r="F16" i="2" s="1"/>
  <c r="E13" i="2"/>
  <c r="D13" i="2"/>
  <c r="D16" i="2" s="1"/>
  <c r="C13" i="2"/>
  <c r="G32" i="4" l="1"/>
  <c r="C29" i="4"/>
  <c r="D29" i="4"/>
  <c r="D32" i="4" s="1"/>
  <c r="E29" i="4"/>
  <c r="E32" i="4" s="1"/>
  <c r="F29" i="4"/>
  <c r="F32" i="4" s="1"/>
  <c r="G29" i="4"/>
  <c r="H29" i="4"/>
  <c r="H32" i="4" s="1"/>
  <c r="I29" i="4"/>
  <c r="I32" i="4" s="1"/>
  <c r="B29" i="4"/>
  <c r="C32" i="4"/>
  <c r="B32" i="4"/>
  <c r="C16" i="4"/>
  <c r="C20" i="4" s="1"/>
  <c r="D16" i="4"/>
  <c r="D20" i="4" s="1"/>
  <c r="E16" i="4"/>
  <c r="E20" i="4" s="1"/>
  <c r="F16" i="4"/>
  <c r="F20" i="4" s="1"/>
  <c r="G16" i="4"/>
  <c r="G20" i="4" s="1"/>
  <c r="H16" i="4"/>
  <c r="H20" i="4" s="1"/>
  <c r="I16" i="4"/>
  <c r="I20" i="4" s="1"/>
  <c r="B16" i="4"/>
  <c r="B20" i="4" s="1"/>
  <c r="D68" i="3"/>
  <c r="C68" i="3"/>
  <c r="C59" i="3"/>
  <c r="D59" i="3"/>
  <c r="D26" i="3"/>
  <c r="D37" i="3" s="1"/>
  <c r="D42" i="3" s="1"/>
  <c r="C26" i="3"/>
  <c r="D51" i="2"/>
  <c r="E51" i="2"/>
  <c r="F51" i="2"/>
  <c r="C51" i="2"/>
  <c r="F57" i="2"/>
  <c r="E57" i="2"/>
  <c r="D57" i="2"/>
  <c r="C57" i="2"/>
  <c r="D41" i="2"/>
  <c r="F41" i="2"/>
  <c r="E41" i="2"/>
  <c r="C41" i="2"/>
  <c r="F23" i="2"/>
  <c r="F33" i="2" s="1"/>
  <c r="F36" i="2" s="1"/>
  <c r="E23" i="2"/>
  <c r="E33" i="2" s="1"/>
  <c r="E36" i="2" s="1"/>
  <c r="D23" i="2"/>
  <c r="D33" i="2" s="1"/>
  <c r="D36" i="2" s="1"/>
  <c r="C23" i="2"/>
  <c r="C33" i="2" s="1"/>
  <c r="C36" i="2" s="1"/>
  <c r="D72" i="3" l="1"/>
  <c r="D75" i="3" s="1"/>
  <c r="E52" i="2"/>
  <c r="D52" i="2"/>
  <c r="C37" i="3"/>
  <c r="C42" i="3" s="1"/>
  <c r="C72" i="3" s="1"/>
  <c r="C75" i="3" s="1"/>
  <c r="F52" i="2"/>
  <c r="C52" i="2"/>
  <c r="C74" i="1" l="1"/>
  <c r="C77" i="1" s="1"/>
  <c r="D74" i="1"/>
  <c r="D77" i="1" s="1"/>
  <c r="C63" i="1"/>
  <c r="D63" i="1"/>
  <c r="C49" i="1"/>
  <c r="C52" i="1" s="1"/>
  <c r="D49" i="1"/>
  <c r="D52" i="1" s="1"/>
  <c r="D78" i="1" l="1"/>
  <c r="D79" i="1" s="1"/>
  <c r="C78" i="1"/>
  <c r="C79" i="1" s="1"/>
  <c r="D36" i="1"/>
  <c r="D39" i="1" s="1"/>
  <c r="C36" i="1"/>
  <c r="C39" i="1" s="1"/>
  <c r="D22" i="1"/>
  <c r="C22" i="1"/>
  <c r="D40" i="1" l="1"/>
  <c r="C40" i="1"/>
</calcChain>
</file>

<file path=xl/sharedStrings.xml><?xml version="1.0" encoding="utf-8"?>
<sst xmlns="http://schemas.openxmlformats.org/spreadsheetml/2006/main" count="266" uniqueCount="204">
  <si>
    <t xml:space="preserve"> </t>
  </si>
  <si>
    <t>5, 10</t>
  </si>
  <si>
    <t>Interim condensed consolidated financial statements (unaudited)</t>
  </si>
  <si>
    <t>Kazakhtelecom JSC</t>
  </si>
  <si>
    <t xml:space="preserve">INTERIM CONDENSED CONSOLIDATED STATEMENT OF FINANCIAL POSITION </t>
  </si>
  <si>
    <t>In thousands of tenge</t>
  </si>
  <si>
    <t>Note</t>
  </si>
  <si>
    <t>31 December 2019* (audited)</t>
  </si>
  <si>
    <t>Assets</t>
  </si>
  <si>
    <t>Non-current assets</t>
  </si>
  <si>
    <t>Property and equipment</t>
  </si>
  <si>
    <t>Right-of-use assets</t>
  </si>
  <si>
    <t>Intangible assets</t>
  </si>
  <si>
    <t>Goodwill</t>
  </si>
  <si>
    <t>Advances paid for non-current assets</t>
  </si>
  <si>
    <t>Investments in associates</t>
  </si>
  <si>
    <t>Deferred tax assets</t>
  </si>
  <si>
    <t>Cost to obtain contracts</t>
  </si>
  <si>
    <t>Cost to fulfil contracts</t>
  </si>
  <si>
    <t>Other non-current non-financial assets</t>
  </si>
  <si>
    <t>Other non-current financial assets</t>
  </si>
  <si>
    <t>Total non-current assets</t>
  </si>
  <si>
    <t>Current assets</t>
  </si>
  <si>
    <t>Inventories</t>
  </si>
  <si>
    <t>Trade receivables</t>
  </si>
  <si>
    <t>Advances paid</t>
  </si>
  <si>
    <t>Corporate income tax prepaid</t>
  </si>
  <si>
    <t xml:space="preserve">Cost to obtain contracts </t>
  </si>
  <si>
    <t>Other current non-financial assets</t>
  </si>
  <si>
    <t xml:space="preserve">Other current financial assets </t>
  </si>
  <si>
    <t xml:space="preserve">Financial assets at amortized cost </t>
  </si>
  <si>
    <t>Financial assets at fair value through other comprehensive income</t>
  </si>
  <si>
    <t xml:space="preserve">Cash and cash equivalents </t>
  </si>
  <si>
    <t>Assets held for sale</t>
  </si>
  <si>
    <t>Total current assets</t>
  </si>
  <si>
    <t>Total assets</t>
  </si>
  <si>
    <t xml:space="preserve">Equity </t>
  </si>
  <si>
    <t>Share capital</t>
  </si>
  <si>
    <t>Treasury shares</t>
  </si>
  <si>
    <t>Foreign currency translation reserve</t>
  </si>
  <si>
    <t>Other reserves</t>
  </si>
  <si>
    <t>Retained earnings</t>
  </si>
  <si>
    <t>Non-controlling interests</t>
  </si>
  <si>
    <t>Total equity</t>
  </si>
  <si>
    <t>Non-current liabilities</t>
  </si>
  <si>
    <t xml:space="preserve">Borrowings: non-current portion </t>
  </si>
  <si>
    <t>Lease liabilities: non-current portion</t>
  </si>
  <si>
    <t>Other non-current financial liabilities</t>
  </si>
  <si>
    <t>Deferred tax liabilities</t>
  </si>
  <si>
    <t>Employee benefit obligations</t>
  </si>
  <si>
    <t>Debt component of preferred shares</t>
  </si>
  <si>
    <t xml:space="preserve">Non-current contract liabilities </t>
  </si>
  <si>
    <t>Asset retirement obligations</t>
  </si>
  <si>
    <t>Total non-current liabilities</t>
  </si>
  <si>
    <t>Current liabilities</t>
  </si>
  <si>
    <t>Borrowings: current portion</t>
  </si>
  <si>
    <t>Lease liabilities: current portion</t>
  </si>
  <si>
    <t>Other current financial liabilities</t>
  </si>
  <si>
    <t>Employee benefit obligations: current portion</t>
  </si>
  <si>
    <t>Trade payables</t>
  </si>
  <si>
    <t>Current corporate income tax payable</t>
  </si>
  <si>
    <r>
      <t>Current</t>
    </r>
    <r>
      <rPr>
        <sz val="9"/>
        <color theme="1"/>
        <rFont val="Arial"/>
        <family val="2"/>
        <charset val="204"/>
      </rPr>
      <t xml:space="preserve"> contract liabilities</t>
    </r>
    <r>
      <rPr>
        <sz val="9"/>
        <color rgb="FF000000"/>
        <rFont val="Arial"/>
        <family val="2"/>
        <charset val="204"/>
      </rPr>
      <t xml:space="preserve"> </t>
    </r>
  </si>
  <si>
    <t>Other current non-financial liabilities</t>
  </si>
  <si>
    <t>Liabilities directly associated with the assets held for sale</t>
  </si>
  <si>
    <t>Total current liabilities</t>
  </si>
  <si>
    <t>Total liabilities</t>
  </si>
  <si>
    <r>
      <t>Total equity and liabilities</t>
    </r>
    <r>
      <rPr>
        <sz val="9"/>
        <color theme="1"/>
        <rFont val="Arial"/>
        <family val="2"/>
        <charset val="204"/>
      </rPr>
      <t xml:space="preserve"> </t>
    </r>
  </si>
  <si>
    <t>Chief financial officer</t>
  </si>
  <si>
    <t>Uzbekov A.A.</t>
  </si>
  <si>
    <t>INTERIM CONDENSED CONSOLIDATED STATEMENT OF COMPREHENSIVE INCOME</t>
  </si>
  <si>
    <t>2020 (unaudited)</t>
  </si>
  <si>
    <t>2019* (unaudited)</t>
  </si>
  <si>
    <t>Revenue from contracts with customers</t>
  </si>
  <si>
    <t>Cost of sales</t>
  </si>
  <si>
    <t>Gross profit</t>
  </si>
  <si>
    <t>General and administrative expenses</t>
  </si>
  <si>
    <t>Impairment losses on financial assets</t>
  </si>
  <si>
    <t>Impairment losses on non-financial assets</t>
  </si>
  <si>
    <t>Selling expenses</t>
  </si>
  <si>
    <t>Reversal of tax and related fines and penalties provision</t>
  </si>
  <si>
    <t>Operating profit</t>
  </si>
  <si>
    <t>Share in profits/(loss)of associates</t>
  </si>
  <si>
    <t>Finance costs</t>
  </si>
  <si>
    <t>Finance income</t>
  </si>
  <si>
    <t>Net foreign exchange income/(loss)</t>
  </si>
  <si>
    <t>(Loss)/gain on disposal of property and equipment</t>
  </si>
  <si>
    <t>Income from re-measurement of previously held interest in the associate</t>
  </si>
  <si>
    <t>Other income</t>
  </si>
  <si>
    <t>Other expenses</t>
  </si>
  <si>
    <t xml:space="preserve">Profit before tax </t>
  </si>
  <si>
    <t>Income tax expenses</t>
  </si>
  <si>
    <t>Profit for the period</t>
  </si>
  <si>
    <t>Attributable to:</t>
  </si>
  <si>
    <t>Equity holders of the Parent</t>
  </si>
  <si>
    <t>Earnings per share</t>
  </si>
  <si>
    <t>Basic, net profit for the period, tenge</t>
  </si>
  <si>
    <t>Diluted, net profit for the period, tenge</t>
  </si>
  <si>
    <t>Other comprehensive (loss)/income</t>
  </si>
  <si>
    <t>Foreign exchange differences from translation of financial statements of foreign subsidiaries</t>
  </si>
  <si>
    <t>Other comprehensive (loss)/ income to be reclassified to profit or loss in subsequent periods (net of tax)</t>
  </si>
  <si>
    <t>Net other comprehensive (loss)/income to be reclassified to profit or loss in subsequent periods</t>
  </si>
  <si>
    <t>Other comprehensive income/(loss) not to be reclassified to profit or loss in subsequent periods (net of tax)</t>
  </si>
  <si>
    <t>Actuarial profit/(loss) on defined benefits plans, net of tax</t>
  </si>
  <si>
    <t>Net other comprehensive income/(loss) not to be reclassified to profit or loss in subsequent periods</t>
  </si>
  <si>
    <t>Other comprehensive income/(loss) for the period, net of tax</t>
  </si>
  <si>
    <t>Total comprehensive income for the period, net of tax</t>
  </si>
  <si>
    <t>INTERIM CONDENSED CONSOLIDATED STATEMENT OF CASH FLOWS</t>
  </si>
  <si>
    <t>Operating activities</t>
  </si>
  <si>
    <t>Profit before tax for the period</t>
  </si>
  <si>
    <t>Adjustment for:</t>
  </si>
  <si>
    <t>Depreciation of property and equipment and right of use assets</t>
  </si>
  <si>
    <t xml:space="preserve">Amortisation of intangible assets </t>
  </si>
  <si>
    <t xml:space="preserve">Impairment loss on non-financial assets </t>
  </si>
  <si>
    <t>Impairment loss on financial assets</t>
  </si>
  <si>
    <t>Unrealised foreign exchange (gain)/loss, net</t>
  </si>
  <si>
    <t xml:space="preserve">Changes in employee benefit obligations </t>
  </si>
  <si>
    <t xml:space="preserve">Write-down of inventories to net realizable value </t>
  </si>
  <si>
    <t>Share in profits of associates</t>
  </si>
  <si>
    <t xml:space="preserve">Finance costs </t>
  </si>
  <si>
    <t xml:space="preserve">Finance income </t>
  </si>
  <si>
    <t>Operating cash flows before changes in operating assets and liabilities</t>
  </si>
  <si>
    <t>Changes in operating assets and liabilities</t>
  </si>
  <si>
    <t>Change in trade receivables</t>
  </si>
  <si>
    <t>Change in inventories</t>
  </si>
  <si>
    <t>Change in other current assets</t>
  </si>
  <si>
    <t>Change in advances paid</t>
  </si>
  <si>
    <t>Change in trade payables</t>
  </si>
  <si>
    <t>Change in cost to obtain contracts and cost to fulfil contracts</t>
  </si>
  <si>
    <t>Change in contract liabilities</t>
  </si>
  <si>
    <t>Changes in other current liabilities</t>
  </si>
  <si>
    <t>Cash flows from operating activities</t>
  </si>
  <si>
    <t>Income tax paid</t>
  </si>
  <si>
    <t>Interest paid</t>
  </si>
  <si>
    <t>Interest received</t>
  </si>
  <si>
    <t>Net cash flows received from operating activities</t>
  </si>
  <si>
    <t>Investing activities</t>
  </si>
  <si>
    <t xml:space="preserve">Purchase of property and equipment </t>
  </si>
  <si>
    <t>Purchase of intangible assets</t>
  </si>
  <si>
    <t>Proceeds from sale of property and equipment</t>
  </si>
  <si>
    <t>Return of cash on deposits</t>
  </si>
  <si>
    <t>Payment for acquisition of subsidiary, net of cash acquired</t>
  </si>
  <si>
    <t xml:space="preserve">Placement of cash to restricted cash accounts </t>
  </si>
  <si>
    <t>Return of cash on restricted cash accounts</t>
  </si>
  <si>
    <t>Purchase of financial assets at amortized cost</t>
  </si>
  <si>
    <t>Issue of long-term loans to employees</t>
  </si>
  <si>
    <t>Repayment of loans to employees</t>
  </si>
  <si>
    <t>Net cash flows used in investing activities</t>
  </si>
  <si>
    <t>Financing activities</t>
  </si>
  <si>
    <t>Borrowings received</t>
  </si>
  <si>
    <t>Borrowings repaid</t>
  </si>
  <si>
    <t>Dividends paid to equity holders of the Parent</t>
  </si>
  <si>
    <t>Dividends paid to non-controlling interests</t>
  </si>
  <si>
    <t>Repayment of principal portion of lease liabilities</t>
  </si>
  <si>
    <t>Proceeds from sale of securities</t>
  </si>
  <si>
    <t>Net cash flows received from financing activities</t>
  </si>
  <si>
    <t>Effect of exchange rate changes on cash and cash equivalents</t>
  </si>
  <si>
    <t>Effect of changes in expected credit losses</t>
  </si>
  <si>
    <t>Net change in cash and cash equivalents</t>
  </si>
  <si>
    <t>Cash and cash equivalents, as at 1 January</t>
  </si>
  <si>
    <t>Attributable to equity holders of the Parent</t>
  </si>
  <si>
    <t>INTERIM CONDENSED CONSOLIDATED STATEMENT OF CHANGES IN EQUITY</t>
  </si>
  <si>
    <t>For six months period ended 30 June 2020</t>
  </si>
  <si>
    <t>Shares outstanding (Note 17)</t>
  </si>
  <si>
    <t>Treasury shares (Note 17)</t>
  </si>
  <si>
    <t>Foreign currency translation reserve (Note 17)</t>
  </si>
  <si>
    <t>Total</t>
  </si>
  <si>
    <t>Other reserves (Note 17)</t>
  </si>
  <si>
    <t>At 1 January 2019 (audited)</t>
  </si>
  <si>
    <t>Net profit for the period (unaudited)</t>
  </si>
  <si>
    <t>Other comprehensive loss (unaudited)</t>
  </si>
  <si>
    <t>Total comprehensive income (unaudited)</t>
  </si>
  <si>
    <r>
      <t xml:space="preserve">Dividends (unaudited) </t>
    </r>
    <r>
      <rPr>
        <i/>
        <sz val="7"/>
        <color theme="1"/>
        <rFont val="Arial"/>
        <family val="2"/>
        <charset val="204"/>
      </rPr>
      <t>(Note 17)</t>
    </r>
  </si>
  <si>
    <r>
      <t xml:space="preserve">Own repurchased shares </t>
    </r>
    <r>
      <rPr>
        <i/>
        <sz val="7"/>
        <color theme="1"/>
        <rFont val="Arial"/>
        <family val="2"/>
        <charset val="204"/>
      </rPr>
      <t>(Note 17)</t>
    </r>
  </si>
  <si>
    <t>At 30 June 2019 (unaudited)</t>
  </si>
  <si>
    <t>At 1 January 2020 (audited)</t>
  </si>
  <si>
    <t>Net profit for the period (unaudited)</t>
  </si>
  <si>
    <t>Other comprehensive income (unaudited)</t>
  </si>
  <si>
    <t>At 30 June 2020 (unaudited)</t>
  </si>
  <si>
    <t>As at 30 September 2020</t>
  </si>
  <si>
    <t>30 September 2020 (unaudited)</t>
  </si>
  <si>
    <t>* Certain amounts shown here do not correspond to the consolidated financial statements for the year ended 31 December 2019, as they reflect the adjustments made as detailed in Note 4,5.</t>
  </si>
  <si>
    <t>Chief accountant</t>
  </si>
  <si>
    <t>Suleimanov Y.E.</t>
  </si>
  <si>
    <t>Compensation for provision of universal services in rural areas</t>
  </si>
  <si>
    <t>For three months ended 30 September</t>
  </si>
  <si>
    <t>For three and nine months period ended 30 September 2020</t>
  </si>
  <si>
    <t>For nine months ended 30 September</t>
  </si>
  <si>
    <t>* Certain amounts shown here do not correspond to the consolidated financial statements for the three and nine months ended 30 September 2019, as they reflect the adjustments made as detailed in Note 4,5</t>
  </si>
  <si>
    <t>For nine months ended</t>
  </si>
  <si>
    <t>For nine months period ended 30 September</t>
  </si>
  <si>
    <t>30 September 2019* (unaudited)</t>
  </si>
  <si>
    <t>Cash and cash equivalents, as at 30 September</t>
  </si>
  <si>
    <t>* Certain amounts shown here do not correspond to the interim condensed consolidated financial statements for the nine months ended 30 September 2019, due to corrections made, for details refer to Note 4.</t>
  </si>
  <si>
    <t>7 19</t>
  </si>
  <si>
    <t>Purchase of treasury</t>
  </si>
  <si>
    <t>Proceeds from repayment of financial assets at amortized cost</t>
  </si>
  <si>
    <t>Proceeds from repayment of financial assets at fair value through other comprehensive income</t>
  </si>
  <si>
    <r>
      <t xml:space="preserve">Effect of changes in accounting policy </t>
    </r>
    <r>
      <rPr>
        <i/>
        <sz val="7"/>
        <color theme="1"/>
        <rFont val="Arial"/>
        <family val="2"/>
        <charset val="204"/>
      </rPr>
      <t>(Note 4)</t>
    </r>
  </si>
  <si>
    <t>Effect of changes in accounting policy (Note 4)</t>
  </si>
  <si>
    <t>At 1 January 2019 (restated)*</t>
  </si>
  <si>
    <t>At 1 January 2020 (restated)*</t>
  </si>
  <si>
    <r>
      <t xml:space="preserve">Сompletion of initial accounting </t>
    </r>
    <r>
      <rPr>
        <i/>
        <sz val="7"/>
        <color theme="1"/>
        <rFont val="Arial"/>
        <family val="2"/>
        <charset val="204"/>
      </rPr>
      <t>(Note 5)</t>
    </r>
  </si>
  <si>
    <t>* Certain amounts shown here do not correspond to the consolidated financial statements for the three and nine months ended 30 September 2019, as they reflect the adjustments made as detailed in Note 4,5.</t>
  </si>
  <si>
    <t>Loss on disposal of property and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</si>
</sst>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_(* #,##0.00_);_(* \(#,##0.00\);_(* &quot;-&quot;_);_(@_)"/>
  </numFmts>
  <fonts count="24">
    <font>
      <sz val="11"/>
      <color theme="1"/>
      <name val="Calibri"/>
      <family val="2"/>
      <scheme val="minor"/>
    </font>
    <font>
      <sz val="10"/>
      <color theme="1"/>
      <name val="Times New Roman"/>
      <family val="1"/>
      <charset val="204"/>
    </font>
    <font>
      <b/>
      <sz val="10"/>
      <color theme="1"/>
      <name val="Times New Roman"/>
      <family val="1"/>
      <charset val="204"/>
    </font>
    <font>
      <sz val="10"/>
      <color theme="1"/>
      <name val="Times New Roman Bold"/>
    </font>
    <font>
      <b/>
      <sz val="12"/>
      <color theme="1"/>
      <name val="Times New Roman"/>
      <family val="1"/>
      <charset val="204"/>
    </font>
    <font>
      <i/>
      <sz val="8"/>
      <color theme="1"/>
      <name val="Arial"/>
      <family val="2"/>
      <charset val="204"/>
    </font>
    <font>
      <b/>
      <sz val="9"/>
      <color theme="1"/>
      <name val="Arial"/>
      <family val="2"/>
      <charset val="204"/>
    </font>
    <font>
      <sz val="9"/>
      <color theme="1"/>
      <name val="Arial"/>
      <family val="2"/>
      <charset val="204"/>
    </font>
    <font>
      <sz val="9"/>
      <color rgb="FF000000"/>
      <name val="Arial"/>
      <family val="2"/>
      <charset val="204"/>
    </font>
    <font>
      <b/>
      <sz val="9"/>
      <color rgb="FF000000"/>
      <name val="Arial"/>
      <family val="2"/>
      <charset val="204"/>
    </font>
    <font>
      <i/>
      <sz val="10"/>
      <color theme="1"/>
      <name val="Times New Roman"/>
      <family val="1"/>
      <charset val="204"/>
    </font>
    <font>
      <i/>
      <sz val="7"/>
      <color theme="1"/>
      <name val="Arial"/>
      <family val="2"/>
      <charset val="204"/>
    </font>
    <font>
      <b/>
      <sz val="7"/>
      <color theme="1"/>
      <name val="Arial"/>
      <family val="2"/>
      <charset val="204"/>
    </font>
    <font>
      <sz val="7"/>
      <color theme="1"/>
      <name val="Arial"/>
      <family val="2"/>
      <charset val="204"/>
    </font>
    <font>
      <sz val="7"/>
      <color rgb="FF000000"/>
      <name val="Arial"/>
      <family val="2"/>
      <charset val="204"/>
    </font>
    <font>
      <b/>
      <sz val="7"/>
      <color rgb="FF000000"/>
      <name val="Arial"/>
      <family val="2"/>
      <charset val="204"/>
    </font>
    <font>
      <i/>
      <sz val="8.5"/>
      <color theme="1"/>
      <name val="Arial"/>
      <family val="2"/>
      <charset val="204"/>
    </font>
    <font>
      <b/>
      <sz val="8.5"/>
      <color theme="1"/>
      <name val="Arial"/>
      <family val="2"/>
      <charset val="204"/>
    </font>
    <font>
      <sz val="8.5"/>
      <color theme="1"/>
      <name val="Arial"/>
      <family val="2"/>
      <charset val="204"/>
    </font>
    <font>
      <sz val="8.5"/>
      <color rgb="FF000000"/>
      <name val="Arial"/>
      <family val="2"/>
      <charset val="204"/>
    </font>
    <font>
      <b/>
      <sz val="8.5"/>
      <color rgb="FF000000"/>
      <name val="Arial"/>
      <family val="2"/>
      <charset val="204"/>
    </font>
    <font>
      <i/>
      <sz val="8"/>
      <color theme="1"/>
      <name val="Times New Roman"/>
      <family val="1"/>
      <charset val="204"/>
    </font>
    <font>
      <i/>
      <sz val="6"/>
      <color theme="1"/>
      <name val="Arial"/>
      <family val="2"/>
      <charset val="204"/>
    </font>
    <font>
      <sz val="8.5"/>
      <color theme="1"/>
      <name val="Calibri"/>
      <family val="2"/>
      <scheme val="minor"/>
    </font>
  </fonts>
  <fills count="2">
    <fill>
      <patternFill patternType="none"/>
    </fill>
    <fill>
      <patternFill patternType="gray125"/>
    </fill>
  </fills>
  <borders count="7">
    <border>
      <left/>
      <right/>
      <top/>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medium">
        <color indexed="64"/>
      </top>
      <bottom style="medium">
        <color indexed="64"/>
      </bottom>
      <diagonal/>
    </border>
    <border>
      <left/>
      <right/>
      <top style="medium">
        <color indexed="64"/>
      </top>
      <bottom style="thick">
        <color indexed="64"/>
      </bottom>
      <diagonal/>
    </border>
    <border>
      <left/>
      <right/>
      <top/>
      <bottom style="thick">
        <color rgb="FF0D0D0D"/>
      </bottom>
      <diagonal/>
    </border>
  </borders>
  <cellStyleXfs count="1">
    <xf numFmtId="0" fontId="0" fillId="0" borderId="0"/>
  </cellStyleXfs>
  <cellXfs count="165">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xf>
    <xf numFmtId="0" fontId="7"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right" vertical="center"/>
    </xf>
    <xf numFmtId="164" fontId="7" fillId="0" borderId="0" xfId="0" applyNumberFormat="1" applyFont="1" applyAlignment="1">
      <alignment horizontal="right" vertical="center"/>
    </xf>
    <xf numFmtId="164" fontId="6" fillId="0" borderId="0" xfId="0" applyNumberFormat="1" applyFont="1" applyAlignment="1">
      <alignment horizontal="right" vertical="center"/>
    </xf>
    <xf numFmtId="0" fontId="0" fillId="0" borderId="0" xfId="0" applyAlignment="1">
      <alignment wrapText="1"/>
    </xf>
    <xf numFmtId="164" fontId="0" fillId="0" borderId="0" xfId="0" applyNumberFormat="1"/>
    <xf numFmtId="0" fontId="7" fillId="0" borderId="0" xfId="0" applyFont="1" applyAlignment="1">
      <alignment horizontal="left" vertical="center" wrapText="1"/>
    </xf>
    <xf numFmtId="0" fontId="0" fillId="0" borderId="0" xfId="0" applyAlignment="1"/>
    <xf numFmtId="0" fontId="4" fillId="0" borderId="0" xfId="0" applyFont="1" applyAlignment="1">
      <alignment vertical="center"/>
    </xf>
    <xf numFmtId="0" fontId="2" fillId="0" borderId="0" xfId="0" applyFont="1"/>
    <xf numFmtId="0" fontId="4" fillId="0" borderId="0" xfId="0" applyFont="1"/>
    <xf numFmtId="0" fontId="6" fillId="0" borderId="1" xfId="0" applyFont="1" applyBorder="1" applyAlignment="1">
      <alignment horizontal="center" vertical="center" wrapText="1"/>
    </xf>
    <xf numFmtId="0" fontId="7" fillId="0" borderId="1" xfId="0" applyFont="1" applyBorder="1" applyAlignment="1">
      <alignment horizontal="right" vertical="center" wrapText="1"/>
    </xf>
    <xf numFmtId="0" fontId="12" fillId="0" borderId="1" xfId="0" applyFont="1" applyBorder="1" applyAlignment="1">
      <alignment horizontal="left" vertical="center" wrapText="1"/>
    </xf>
    <xf numFmtId="0" fontId="13"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1" xfId="0" applyFont="1" applyBorder="1" applyAlignment="1">
      <alignment horizontal="center" vertical="center" wrapText="1"/>
    </xf>
    <xf numFmtId="0" fontId="7" fillId="0" borderId="0" xfId="0" applyFont="1" applyAlignment="1">
      <alignment horizontal="center" vertical="center" wrapText="1"/>
    </xf>
    <xf numFmtId="0" fontId="6" fillId="0" borderId="2" xfId="0" applyFont="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center" vertical="center"/>
    </xf>
    <xf numFmtId="0" fontId="12" fillId="0" borderId="0" xfId="0" applyFont="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8" fillId="0" borderId="0" xfId="0" applyFont="1" applyAlignment="1">
      <alignment horizontal="left" vertical="center" wrapText="1"/>
    </xf>
    <xf numFmtId="0" fontId="9" fillId="0" borderId="2" xfId="0" applyFont="1" applyBorder="1" applyAlignment="1">
      <alignment horizontal="center" vertical="center" wrapText="1"/>
    </xf>
    <xf numFmtId="0" fontId="7" fillId="0" borderId="2" xfId="0" applyFont="1" applyBorder="1" applyAlignment="1">
      <alignment horizontal="left" vertical="center" wrapText="1"/>
    </xf>
    <xf numFmtId="0" fontId="9"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5" fillId="0" borderId="1" xfId="0" applyFont="1" applyBorder="1" applyAlignment="1">
      <alignment vertical="center" wrapText="1"/>
    </xf>
    <xf numFmtId="0" fontId="0" fillId="0" borderId="1" xfId="0" applyBorder="1" applyAlignment="1">
      <alignment horizontal="right" wrapText="1"/>
    </xf>
    <xf numFmtId="0" fontId="6" fillId="0" borderId="1" xfId="0" applyFont="1" applyBorder="1" applyAlignment="1">
      <alignment horizontal="right" wrapText="1"/>
    </xf>
    <xf numFmtId="3" fontId="6" fillId="0" borderId="0" xfId="0" applyNumberFormat="1" applyFont="1" applyAlignment="1">
      <alignment horizontal="right" vertical="center" wrapText="1"/>
    </xf>
    <xf numFmtId="3" fontId="7" fillId="0" borderId="0" xfId="0" applyNumberFormat="1" applyFont="1" applyAlignment="1">
      <alignment horizontal="right" vertical="center" wrapText="1"/>
    </xf>
    <xf numFmtId="3" fontId="6" fillId="0" borderId="2"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164" fontId="6" fillId="0" borderId="0" xfId="0" applyNumberFormat="1" applyFont="1" applyAlignment="1">
      <alignment horizontal="left" vertical="center" wrapText="1"/>
    </xf>
    <xf numFmtId="164" fontId="7" fillId="0" borderId="0" xfId="0" applyNumberFormat="1" applyFont="1" applyAlignment="1">
      <alignment horizontal="left" vertical="center" wrapText="1"/>
    </xf>
    <xf numFmtId="164" fontId="6" fillId="0" borderId="1" xfId="0" applyNumberFormat="1" applyFont="1" applyBorder="1" applyAlignment="1">
      <alignment horizontal="left" vertical="center" wrapText="1"/>
    </xf>
    <xf numFmtId="164" fontId="7" fillId="0" borderId="1" xfId="0" applyNumberFormat="1" applyFont="1" applyBorder="1" applyAlignment="1">
      <alignment horizontal="left" vertical="center" wrapText="1"/>
    </xf>
    <xf numFmtId="164" fontId="6" fillId="0" borderId="3" xfId="0" applyNumberFormat="1" applyFont="1" applyBorder="1" applyAlignment="1">
      <alignment horizontal="left" vertical="center" wrapText="1"/>
    </xf>
    <xf numFmtId="164" fontId="7" fillId="0" borderId="3" xfId="0" applyNumberFormat="1" applyFont="1" applyBorder="1" applyAlignment="1">
      <alignment horizontal="left" vertical="center" wrapText="1"/>
    </xf>
    <xf numFmtId="0" fontId="8" fillId="0" borderId="3" xfId="0" applyFont="1" applyBorder="1" applyAlignment="1">
      <alignment horizontal="center" vertical="center" wrapText="1"/>
    </xf>
    <xf numFmtId="164" fontId="7" fillId="0" borderId="2" xfId="0" applyNumberFormat="1" applyFont="1" applyBorder="1" applyAlignment="1">
      <alignment horizontal="left" vertical="center" wrapText="1"/>
    </xf>
    <xf numFmtId="164" fontId="6" fillId="0" borderId="2" xfId="0" applyNumberFormat="1" applyFont="1" applyBorder="1" applyAlignment="1">
      <alignment horizontal="left" vertical="center" wrapText="1"/>
    </xf>
    <xf numFmtId="0" fontId="16" fillId="0" borderId="0" xfId="0" applyFont="1" applyAlignment="1">
      <alignment horizontal="left" vertical="center" wrapText="1"/>
    </xf>
    <xf numFmtId="0" fontId="18" fillId="0" borderId="1" xfId="0" applyFont="1" applyBorder="1" applyAlignment="1">
      <alignment horizontal="right" vertical="center" wrapText="1"/>
    </xf>
    <xf numFmtId="0" fontId="17" fillId="0" borderId="0" xfId="0" applyFont="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horizontal="center" vertical="center" wrapText="1"/>
    </xf>
    <xf numFmtId="0" fontId="18" fillId="0" borderId="1" xfId="0" applyFont="1" applyBorder="1" applyAlignment="1">
      <alignment horizontal="left" vertical="center" wrapText="1"/>
    </xf>
    <xf numFmtId="0" fontId="19" fillId="0" borderId="1" xfId="0" applyFont="1" applyBorder="1" applyAlignment="1">
      <alignment horizontal="center" vertical="center" wrapText="1"/>
    </xf>
    <xf numFmtId="0" fontId="17" fillId="0" borderId="1" xfId="0" applyFont="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8" fillId="0" borderId="3" xfId="0" applyFont="1" applyBorder="1" applyAlignment="1">
      <alignment horizontal="left"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164" fontId="17" fillId="0" borderId="0" xfId="0" applyNumberFormat="1" applyFont="1" applyAlignment="1">
      <alignment horizontal="left" vertical="center" wrapText="1"/>
    </xf>
    <xf numFmtId="164" fontId="18" fillId="0" borderId="0" xfId="0" applyNumberFormat="1" applyFont="1" applyAlignment="1">
      <alignment horizontal="left" vertical="center" wrapText="1"/>
    </xf>
    <xf numFmtId="164" fontId="17" fillId="0" borderId="1" xfId="0" applyNumberFormat="1" applyFont="1" applyBorder="1" applyAlignment="1">
      <alignment horizontal="left" vertical="center" wrapText="1"/>
    </xf>
    <xf numFmtId="164" fontId="18" fillId="0" borderId="1" xfId="0" applyNumberFormat="1" applyFont="1" applyBorder="1" applyAlignment="1">
      <alignment horizontal="left" vertical="center" wrapText="1"/>
    </xf>
    <xf numFmtId="164" fontId="20" fillId="0" borderId="0" xfId="0" applyNumberFormat="1" applyFont="1" applyAlignment="1">
      <alignment horizontal="left" vertical="center" wrapText="1"/>
    </xf>
    <xf numFmtId="164" fontId="17" fillId="0" borderId="3" xfId="0" applyNumberFormat="1" applyFont="1" applyBorder="1" applyAlignment="1">
      <alignment horizontal="left" vertical="center" wrapText="1"/>
    </xf>
    <xf numFmtId="164" fontId="18" fillId="0" borderId="3" xfId="0" applyNumberFormat="1" applyFont="1" applyBorder="1" applyAlignment="1">
      <alignment horizontal="left" vertical="center" wrapText="1"/>
    </xf>
    <xf numFmtId="164" fontId="17" fillId="0" borderId="0" xfId="0" applyNumberFormat="1" applyFont="1" applyAlignment="1">
      <alignment horizontal="right" vertical="center" wrapText="1"/>
    </xf>
    <xf numFmtId="164" fontId="18" fillId="0" borderId="0" xfId="0" applyNumberFormat="1" applyFont="1" applyAlignment="1">
      <alignment horizontal="right" vertical="center" wrapText="1"/>
    </xf>
    <xf numFmtId="165" fontId="17" fillId="0" borderId="1" xfId="0" applyNumberFormat="1" applyFont="1" applyBorder="1" applyAlignment="1">
      <alignment horizontal="right" vertical="center" wrapText="1"/>
    </xf>
    <xf numFmtId="165" fontId="18" fillId="0" borderId="1" xfId="0" applyNumberFormat="1" applyFont="1" applyBorder="1" applyAlignment="1">
      <alignment horizontal="right" vertical="center" wrapText="1"/>
    </xf>
    <xf numFmtId="165" fontId="17" fillId="0" borderId="3" xfId="0" applyNumberFormat="1" applyFont="1" applyBorder="1" applyAlignment="1">
      <alignment horizontal="right" vertical="center" wrapText="1"/>
    </xf>
    <xf numFmtId="165" fontId="18" fillId="0" borderId="3" xfId="0" applyNumberFormat="1" applyFont="1" applyBorder="1" applyAlignment="1">
      <alignment horizontal="right" vertical="center" wrapText="1"/>
    </xf>
    <xf numFmtId="0" fontId="19" fillId="0" borderId="0" xfId="0" applyFont="1" applyAlignment="1">
      <alignment horizontal="left" vertical="center" wrapText="1"/>
    </xf>
    <xf numFmtId="0" fontId="17" fillId="0" borderId="4" xfId="0" applyFont="1" applyBorder="1" applyAlignment="1">
      <alignment horizontal="left" vertical="center" wrapText="1"/>
    </xf>
    <xf numFmtId="0" fontId="18" fillId="0" borderId="4" xfId="0" applyFont="1" applyBorder="1" applyAlignment="1">
      <alignment horizontal="center" vertical="center" wrapText="1"/>
    </xf>
    <xf numFmtId="164" fontId="17" fillId="0" borderId="4" xfId="0" applyNumberFormat="1" applyFont="1" applyBorder="1" applyAlignment="1">
      <alignment horizontal="left" vertical="center" wrapText="1"/>
    </xf>
    <xf numFmtId="164" fontId="18" fillId="0" borderId="4" xfId="0" applyNumberFormat="1" applyFont="1" applyBorder="1" applyAlignment="1">
      <alignment horizontal="left" vertical="center" wrapText="1"/>
    </xf>
    <xf numFmtId="0" fontId="18" fillId="0" borderId="1" xfId="0" applyFont="1" applyBorder="1" applyAlignment="1">
      <alignment vertical="center" wrapText="1"/>
    </xf>
    <xf numFmtId="164" fontId="17" fillId="0" borderId="1" xfId="0" applyNumberFormat="1" applyFont="1" applyBorder="1" applyAlignment="1">
      <alignment vertical="center" wrapText="1"/>
    </xf>
    <xf numFmtId="164" fontId="18" fillId="0" borderId="1" xfId="0" applyNumberFormat="1" applyFont="1" applyBorder="1" applyAlignment="1">
      <alignment vertical="center" wrapText="1"/>
    </xf>
    <xf numFmtId="0" fontId="18" fillId="0" borderId="0" xfId="0" applyFont="1" applyAlignment="1">
      <alignment vertical="center" wrapText="1"/>
    </xf>
    <xf numFmtId="164" fontId="17" fillId="0" borderId="0" xfId="0" applyNumberFormat="1" applyFont="1" applyAlignment="1">
      <alignment vertical="center" wrapText="1"/>
    </xf>
    <xf numFmtId="164" fontId="18" fillId="0" borderId="0" xfId="0" applyNumberFormat="1" applyFont="1" applyAlignment="1">
      <alignment vertical="center" wrapText="1"/>
    </xf>
    <xf numFmtId="0" fontId="6" fillId="0" borderId="1" xfId="0" applyFont="1" applyBorder="1" applyAlignment="1">
      <alignment horizontal="center" vertical="center"/>
    </xf>
    <xf numFmtId="0" fontId="5" fillId="0" borderId="1" xfId="0" applyFont="1" applyBorder="1" applyAlignment="1">
      <alignment horizontal="left"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justify" vertical="center" wrapText="1"/>
    </xf>
    <xf numFmtId="164" fontId="9" fillId="0" borderId="0" xfId="0" applyNumberFormat="1" applyFont="1" applyAlignment="1">
      <alignment horizontal="left" vertical="center" wrapText="1"/>
    </xf>
    <xf numFmtId="164" fontId="8" fillId="0" borderId="0" xfId="0" applyNumberFormat="1" applyFont="1" applyAlignment="1">
      <alignment horizontal="left" vertical="center" wrapText="1"/>
    </xf>
    <xf numFmtId="164" fontId="9" fillId="0" borderId="2" xfId="0" applyNumberFormat="1" applyFont="1" applyBorder="1" applyAlignment="1">
      <alignment horizontal="left" vertical="center" wrapText="1"/>
    </xf>
    <xf numFmtId="164" fontId="9" fillId="0" borderId="1" xfId="0" applyNumberFormat="1" applyFont="1" applyBorder="1" applyAlignment="1">
      <alignment horizontal="left" vertical="center" wrapText="1"/>
    </xf>
    <xf numFmtId="164" fontId="8" fillId="0" borderId="1" xfId="0" applyNumberFormat="1" applyFont="1" applyBorder="1" applyAlignment="1">
      <alignment horizontal="left" vertical="center" wrapText="1"/>
    </xf>
    <xf numFmtId="164" fontId="9" fillId="0" borderId="4" xfId="0" applyNumberFormat="1" applyFont="1" applyBorder="1" applyAlignment="1">
      <alignment horizontal="left" vertical="center" wrapText="1"/>
    </xf>
    <xf numFmtId="164" fontId="8" fillId="0" borderId="4" xfId="0" applyNumberFormat="1" applyFont="1" applyBorder="1" applyAlignment="1">
      <alignment horizontal="left" vertical="center" wrapText="1"/>
    </xf>
    <xf numFmtId="164" fontId="9" fillId="0" borderId="3" xfId="0" applyNumberFormat="1" applyFont="1" applyBorder="1" applyAlignment="1">
      <alignment horizontal="left" vertical="center" wrapText="1"/>
    </xf>
    <xf numFmtId="164" fontId="8" fillId="0" borderId="3" xfId="0" applyNumberFormat="1" applyFont="1" applyBorder="1" applyAlignment="1">
      <alignment horizontal="left" vertical="center" wrapText="1"/>
    </xf>
    <xf numFmtId="164" fontId="9" fillId="0" borderId="0" xfId="0" applyNumberFormat="1" applyFont="1" applyAlignment="1">
      <alignment vertical="center" wrapText="1"/>
    </xf>
    <xf numFmtId="164" fontId="8" fillId="0" borderId="0" xfId="0" applyNumberFormat="1" applyFont="1" applyAlignment="1">
      <alignment vertical="center" wrapText="1"/>
    </xf>
    <xf numFmtId="164" fontId="9" fillId="0" borderId="1" xfId="0" applyNumberFormat="1" applyFont="1" applyBorder="1" applyAlignment="1">
      <alignment vertical="center" wrapText="1"/>
    </xf>
    <xf numFmtId="164" fontId="8" fillId="0" borderId="1" xfId="0" applyNumberFormat="1" applyFont="1" applyBorder="1" applyAlignment="1">
      <alignment vertical="center" wrapText="1"/>
    </xf>
    <xf numFmtId="0" fontId="7" fillId="0" borderId="0" xfId="0" applyFont="1" applyAlignment="1">
      <alignment vertical="center" wrapText="1"/>
    </xf>
    <xf numFmtId="0" fontId="14" fillId="0" borderId="0" xfId="0" applyFont="1" applyAlignment="1">
      <alignment horizontal="left" vertical="center" wrapText="1"/>
    </xf>
    <xf numFmtId="164" fontId="14" fillId="0" borderId="1" xfId="0" applyNumberFormat="1" applyFont="1" applyBorder="1" applyAlignment="1">
      <alignment horizontal="left" vertical="center" wrapText="1"/>
    </xf>
    <xf numFmtId="164" fontId="14" fillId="0" borderId="0" xfId="0" applyNumberFormat="1" applyFont="1" applyAlignment="1">
      <alignment horizontal="left" vertical="center" wrapText="1"/>
    </xf>
    <xf numFmtId="164" fontId="14" fillId="0" borderId="5" xfId="0" applyNumberFormat="1" applyFont="1" applyBorder="1" applyAlignment="1">
      <alignment horizontal="left" vertical="center" wrapText="1"/>
    </xf>
    <xf numFmtId="164" fontId="15" fillId="0" borderId="0" xfId="0" applyNumberFormat="1" applyFont="1" applyAlignment="1">
      <alignment horizontal="left" vertical="center" wrapText="1"/>
    </xf>
    <xf numFmtId="164" fontId="15" fillId="0" borderId="1" xfId="0" applyNumberFormat="1" applyFont="1" applyBorder="1" applyAlignment="1">
      <alignment horizontal="left" vertical="center" wrapText="1"/>
    </xf>
    <xf numFmtId="164" fontId="15" fillId="0" borderId="3" xfId="0" applyNumberFormat="1" applyFont="1" applyBorder="1" applyAlignment="1">
      <alignment horizontal="left" vertical="center" wrapText="1"/>
    </xf>
    <xf numFmtId="0" fontId="12" fillId="0" borderId="1" xfId="0" applyFont="1" applyBorder="1" applyAlignment="1">
      <alignment wrapText="1"/>
    </xf>
    <xf numFmtId="0" fontId="12" fillId="0" borderId="1" xfId="0" applyFont="1" applyBorder="1" applyAlignment="1">
      <alignment horizontal="left" wrapText="1"/>
    </xf>
    <xf numFmtId="0" fontId="22" fillId="0" borderId="1" xfId="0" applyFont="1" applyBorder="1" applyAlignment="1">
      <alignment wrapText="1"/>
    </xf>
    <xf numFmtId="0" fontId="17" fillId="0" borderId="1" xfId="0" applyFont="1" applyBorder="1" applyAlignment="1">
      <alignment horizontal="center" vertical="center" wrapText="1"/>
    </xf>
    <xf numFmtId="0" fontId="12" fillId="0" borderId="0" xfId="0" applyFont="1" applyAlignment="1">
      <alignment horizontal="left" vertical="center" wrapText="1"/>
    </xf>
    <xf numFmtId="0" fontId="6" fillId="0" borderId="2" xfId="0" applyFont="1" applyBorder="1" applyAlignment="1">
      <alignment horizontal="left" vertical="center"/>
    </xf>
    <xf numFmtId="0" fontId="7" fillId="0" borderId="1" xfId="0" applyFont="1" applyBorder="1" applyAlignment="1">
      <alignment horizontal="left"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left" vertical="center"/>
    </xf>
    <xf numFmtId="0" fontId="17" fillId="0" borderId="1" xfId="0" applyFont="1" applyBorder="1" applyAlignment="1">
      <alignment horizontal="right" vertical="center" wrapText="1"/>
    </xf>
    <xf numFmtId="0" fontId="18" fillId="0" borderId="1"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7" fillId="0" borderId="3" xfId="0" applyFont="1" applyBorder="1" applyAlignment="1">
      <alignment horizontal="left" vertical="center"/>
    </xf>
    <xf numFmtId="0" fontId="18" fillId="0" borderId="3" xfId="0" applyFont="1" applyBorder="1" applyAlignment="1">
      <alignment horizontal="left" vertical="center"/>
    </xf>
    <xf numFmtId="0" fontId="23" fillId="0" borderId="0" xfId="0" applyFont="1" applyAlignment="1">
      <alignment wrapText="1"/>
    </xf>
    <xf numFmtId="0" fontId="23" fillId="0" borderId="0" xfId="0" applyFont="1"/>
    <xf numFmtId="0" fontId="17" fillId="0" borderId="0" xfId="0" applyFont="1"/>
    <xf numFmtId="0" fontId="6" fillId="0" borderId="4" xfId="0" applyFont="1" applyBorder="1" applyAlignment="1">
      <alignment horizontal="left" vertical="center"/>
    </xf>
    <xf numFmtId="0" fontId="6" fillId="0" borderId="6" xfId="0" applyFont="1" applyBorder="1" applyAlignment="1">
      <alignment horizontal="left" vertical="center"/>
    </xf>
    <xf numFmtId="0" fontId="13" fillId="0" borderId="0" xfId="0" applyFont="1" applyAlignment="1">
      <alignment horizontal="left" vertical="center"/>
    </xf>
    <xf numFmtId="0" fontId="13" fillId="0" borderId="2" xfId="0" applyFont="1" applyBorder="1" applyAlignment="1">
      <alignment horizontal="left" vertical="center"/>
    </xf>
    <xf numFmtId="0" fontId="13" fillId="0" borderId="1" xfId="0" applyFont="1" applyBorder="1" applyAlignment="1">
      <alignment horizontal="left"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5" xfId="0" applyFont="1" applyBorder="1" applyAlignment="1">
      <alignment horizontal="left" vertical="center"/>
    </xf>
    <xf numFmtId="0" fontId="13" fillId="0" borderId="0" xfId="0" applyFont="1" applyBorder="1" applyAlignment="1">
      <alignment horizontal="left" vertical="center"/>
    </xf>
    <xf numFmtId="164" fontId="14" fillId="0" borderId="0" xfId="0" applyNumberFormat="1" applyFont="1" applyBorder="1" applyAlignment="1">
      <alignment horizontal="left" vertical="center" wrapText="1"/>
    </xf>
    <xf numFmtId="0" fontId="1" fillId="0" borderId="0" xfId="0" applyFont="1" applyAlignment="1">
      <alignment horizontal="right" vertical="center" wrapText="1"/>
    </xf>
    <xf numFmtId="0" fontId="4" fillId="0" borderId="0" xfId="0" applyFont="1" applyAlignment="1">
      <alignment horizontal="left" vertical="center" wrapText="1"/>
    </xf>
    <xf numFmtId="0" fontId="1" fillId="0" borderId="0" xfId="0" applyFont="1" applyAlignment="1">
      <alignment horizontal="justify" vertical="center"/>
    </xf>
    <xf numFmtId="0" fontId="1" fillId="0" borderId="1" xfId="0" applyFont="1" applyBorder="1" applyAlignment="1">
      <alignment horizontal="justify" vertical="center"/>
    </xf>
    <xf numFmtId="0" fontId="10" fillId="0" borderId="2" xfId="0" applyFont="1" applyBorder="1" applyAlignment="1">
      <alignment horizontal="center" vertical="center"/>
    </xf>
    <xf numFmtId="0" fontId="21" fillId="0" borderId="0" xfId="0" applyFont="1" applyAlignment="1">
      <alignment horizontal="left" vertical="center" wrapText="1"/>
    </xf>
    <xf numFmtId="0" fontId="4" fillId="0" borderId="0" xfId="0" applyFont="1" applyAlignment="1">
      <alignment horizontal="left"/>
    </xf>
    <xf numFmtId="0" fontId="17" fillId="0" borderId="1" xfId="0" applyFont="1" applyBorder="1" applyAlignment="1">
      <alignment horizontal="center" vertical="center" wrapText="1"/>
    </xf>
    <xf numFmtId="0" fontId="4" fillId="0" borderId="0" xfId="0" applyFont="1" applyAlignment="1">
      <alignment horizontal="left" wrapText="1"/>
    </xf>
    <xf numFmtId="0" fontId="6" fillId="0" borderId="1" xfId="0" applyFont="1" applyBorder="1" applyAlignment="1">
      <alignment horizontal="center" vertical="center"/>
    </xf>
    <xf numFmtId="0" fontId="21" fillId="0" borderId="0" xfId="0" applyFont="1" applyFill="1" applyBorder="1" applyAlignment="1">
      <alignment horizontal="left" vertical="center" wrapText="1"/>
    </xf>
    <xf numFmtId="0" fontId="21" fillId="0" borderId="0" xfId="0" applyFont="1" applyAlignment="1">
      <alignment horizontal="left" wrapText="1"/>
    </xf>
    <xf numFmtId="0" fontId="12" fillId="0" borderId="0" xfId="0" applyFont="1" applyAlignment="1">
      <alignment horizontal="left" vertical="center" wrapText="1"/>
    </xf>
    <xf numFmtId="0" fontId="1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tabSelected="1" zoomScaleNormal="100" workbookViewId="0"/>
  </sheetViews>
  <sheetFormatPr defaultRowHeight="15"/>
  <cols>
    <col min="1" max="1" width="53.42578125" customWidth="1"/>
    <col min="2" max="2" width="9.28515625" customWidth="1"/>
    <col min="3" max="4" width="15.7109375" customWidth="1"/>
  </cols>
  <sheetData>
    <row r="1" spans="1:4" ht="42" customHeight="1">
      <c r="A1" s="14" t="s">
        <v>3</v>
      </c>
      <c r="B1" s="151" t="s">
        <v>2</v>
      </c>
      <c r="C1" s="151"/>
      <c r="D1" s="151"/>
    </row>
    <row r="2" spans="1:4">
      <c r="A2" s="1"/>
      <c r="B2" s="2"/>
    </row>
    <row r="3" spans="1:4" ht="30.75" customHeight="1">
      <c r="A3" s="152" t="s">
        <v>4</v>
      </c>
      <c r="B3" s="152"/>
      <c r="C3" s="152"/>
      <c r="D3" s="152"/>
    </row>
    <row r="4" spans="1:4" ht="15.75">
      <c r="A4" s="3"/>
    </row>
    <row r="5" spans="1:4">
      <c r="A5" s="1" t="s">
        <v>178</v>
      </c>
    </row>
    <row r="7" spans="1:4" ht="30.75" thickBot="1">
      <c r="A7" s="37" t="s">
        <v>5</v>
      </c>
      <c r="B7" s="95" t="s">
        <v>6</v>
      </c>
      <c r="C7" s="39" t="s">
        <v>179</v>
      </c>
      <c r="D7" s="38" t="s">
        <v>7</v>
      </c>
    </row>
    <row r="8" spans="1:4">
      <c r="A8" s="25" t="s">
        <v>0</v>
      </c>
      <c r="B8" s="23"/>
      <c r="C8" s="25"/>
      <c r="D8" s="31"/>
    </row>
    <row r="9" spans="1:4">
      <c r="A9" s="5" t="s">
        <v>8</v>
      </c>
      <c r="B9" s="23"/>
      <c r="C9" s="25"/>
      <c r="D9" s="31"/>
    </row>
    <row r="10" spans="1:4">
      <c r="A10" s="5" t="s">
        <v>9</v>
      </c>
      <c r="B10" s="29"/>
      <c r="C10" s="25"/>
      <c r="D10" s="11"/>
    </row>
    <row r="11" spans="1:4">
      <c r="A11" s="4" t="s">
        <v>10</v>
      </c>
      <c r="B11" s="20">
        <v>7</v>
      </c>
      <c r="C11" s="40">
        <v>423596276</v>
      </c>
      <c r="D11" s="41">
        <v>438122294</v>
      </c>
    </row>
    <row r="12" spans="1:4">
      <c r="A12" s="4" t="s">
        <v>11</v>
      </c>
      <c r="B12" s="20">
        <v>19</v>
      </c>
      <c r="C12" s="40">
        <v>82755842</v>
      </c>
      <c r="D12" s="41">
        <v>92097436</v>
      </c>
    </row>
    <row r="13" spans="1:4">
      <c r="A13" s="4" t="s">
        <v>12</v>
      </c>
      <c r="B13" s="20">
        <v>8</v>
      </c>
      <c r="C13" s="40">
        <v>214695581</v>
      </c>
      <c r="D13" s="41">
        <v>231114114</v>
      </c>
    </row>
    <row r="14" spans="1:4">
      <c r="A14" s="4" t="s">
        <v>13</v>
      </c>
      <c r="B14" s="20" t="s">
        <v>1</v>
      </c>
      <c r="C14" s="40">
        <v>154492495</v>
      </c>
      <c r="D14" s="41">
        <v>154492495</v>
      </c>
    </row>
    <row r="15" spans="1:4">
      <c r="A15" s="4" t="s">
        <v>14</v>
      </c>
      <c r="B15" s="20">
        <v>7</v>
      </c>
      <c r="C15" s="40">
        <v>24885138</v>
      </c>
      <c r="D15" s="41">
        <v>8998288</v>
      </c>
    </row>
    <row r="16" spans="1:4">
      <c r="A16" s="4" t="s">
        <v>15</v>
      </c>
      <c r="B16" s="20">
        <v>9</v>
      </c>
      <c r="C16" s="40">
        <v>2598441</v>
      </c>
      <c r="D16" s="41">
        <v>2218889</v>
      </c>
    </row>
    <row r="17" spans="1:4">
      <c r="A17" s="4" t="s">
        <v>16</v>
      </c>
      <c r="B17" s="20"/>
      <c r="C17" s="40">
        <v>1910561</v>
      </c>
      <c r="D17" s="41">
        <v>1818401</v>
      </c>
    </row>
    <row r="18" spans="1:4">
      <c r="A18" s="4" t="s">
        <v>17</v>
      </c>
      <c r="B18" s="20"/>
      <c r="C18" s="40">
        <v>1116021</v>
      </c>
      <c r="D18" s="41">
        <v>977279</v>
      </c>
    </row>
    <row r="19" spans="1:4">
      <c r="A19" s="4" t="s">
        <v>18</v>
      </c>
      <c r="B19" s="20"/>
      <c r="C19" s="40">
        <v>409902</v>
      </c>
      <c r="D19" s="41">
        <v>574012</v>
      </c>
    </row>
    <row r="20" spans="1:4">
      <c r="A20" s="4" t="s">
        <v>19</v>
      </c>
      <c r="B20" s="21"/>
      <c r="C20" s="40">
        <v>2012397</v>
      </c>
      <c r="D20" s="41">
        <v>2798316</v>
      </c>
    </row>
    <row r="21" spans="1:4" ht="15.75" thickBot="1">
      <c r="A21" s="4" t="s">
        <v>20</v>
      </c>
      <c r="B21" s="20">
        <v>11</v>
      </c>
      <c r="C21" s="40">
        <v>4812427</v>
      </c>
      <c r="D21" s="41">
        <v>4170159</v>
      </c>
    </row>
    <row r="22" spans="1:4" ht="15.75" thickBot="1">
      <c r="A22" s="126" t="s">
        <v>21</v>
      </c>
      <c r="B22" s="32"/>
      <c r="C22" s="42">
        <f>SUM(C11:C21)</f>
        <v>913285081</v>
      </c>
      <c r="D22" s="43">
        <f>SUM(D11:D21)</f>
        <v>937381683</v>
      </c>
    </row>
    <row r="23" spans="1:4">
      <c r="A23" s="33" t="s">
        <v>0</v>
      </c>
      <c r="B23" s="32"/>
      <c r="C23" s="24"/>
      <c r="D23" s="33"/>
    </row>
    <row r="24" spans="1:4">
      <c r="A24" s="5" t="s">
        <v>22</v>
      </c>
      <c r="B24" s="23"/>
      <c r="C24" s="25"/>
      <c r="D24" s="11"/>
    </row>
    <row r="25" spans="1:4">
      <c r="A25" s="4" t="s">
        <v>23</v>
      </c>
      <c r="B25" s="20"/>
      <c r="C25" s="8">
        <v>14274382</v>
      </c>
      <c r="D25" s="7">
        <v>10565074</v>
      </c>
    </row>
    <row r="26" spans="1:4">
      <c r="A26" s="4" t="s">
        <v>24</v>
      </c>
      <c r="B26" s="20">
        <v>12</v>
      </c>
      <c r="C26" s="44">
        <v>40726161</v>
      </c>
      <c r="D26" s="45">
        <v>37255772</v>
      </c>
    </row>
    <row r="27" spans="1:4">
      <c r="A27" s="4" t="s">
        <v>25</v>
      </c>
      <c r="B27" s="20"/>
      <c r="C27" s="44">
        <v>5503484</v>
      </c>
      <c r="D27" s="45">
        <v>5696515</v>
      </c>
    </row>
    <row r="28" spans="1:4">
      <c r="A28" s="4" t="s">
        <v>26</v>
      </c>
      <c r="B28" s="20"/>
      <c r="C28" s="44">
        <v>30364</v>
      </c>
      <c r="D28" s="45">
        <v>4237313</v>
      </c>
    </row>
    <row r="29" spans="1:4">
      <c r="A29" s="4" t="s">
        <v>27</v>
      </c>
      <c r="B29" s="20"/>
      <c r="C29" s="44">
        <v>508451</v>
      </c>
      <c r="D29" s="45">
        <v>457366</v>
      </c>
    </row>
    <row r="30" spans="1:4">
      <c r="A30" s="4" t="s">
        <v>18</v>
      </c>
      <c r="B30" s="20"/>
      <c r="C30" s="44">
        <v>864998</v>
      </c>
      <c r="D30" s="45">
        <v>859495</v>
      </c>
    </row>
    <row r="31" spans="1:4">
      <c r="A31" s="4" t="s">
        <v>28</v>
      </c>
      <c r="B31" s="20"/>
      <c r="C31" s="44">
        <v>4386907</v>
      </c>
      <c r="D31" s="45">
        <v>6072482</v>
      </c>
    </row>
    <row r="32" spans="1:4">
      <c r="A32" s="4" t="s">
        <v>29</v>
      </c>
      <c r="B32" s="20">
        <v>13</v>
      </c>
      <c r="C32" s="44">
        <v>4404666</v>
      </c>
      <c r="D32" s="45">
        <v>5227326</v>
      </c>
    </row>
    <row r="33" spans="1:4">
      <c r="A33" s="4" t="s">
        <v>30</v>
      </c>
      <c r="B33" s="20">
        <v>14</v>
      </c>
      <c r="C33" s="44">
        <v>0</v>
      </c>
      <c r="D33" s="45">
        <v>4964633</v>
      </c>
    </row>
    <row r="34" spans="1:4">
      <c r="A34" s="4" t="s">
        <v>31</v>
      </c>
      <c r="B34" s="20">
        <v>15</v>
      </c>
      <c r="C34" s="44">
        <v>18456640</v>
      </c>
      <c r="D34" s="45">
        <v>0</v>
      </c>
    </row>
    <row r="35" spans="1:4" ht="15.75" thickBot="1">
      <c r="A35" s="127" t="s">
        <v>32</v>
      </c>
      <c r="B35" s="22">
        <v>16</v>
      </c>
      <c r="C35" s="46">
        <v>120854212</v>
      </c>
      <c r="D35" s="47">
        <v>71321822</v>
      </c>
    </row>
    <row r="36" spans="1:4">
      <c r="A36" s="25"/>
      <c r="B36" s="34"/>
      <c r="C36" s="44">
        <f>SUM(C25:C35)</f>
        <v>210010265</v>
      </c>
      <c r="D36" s="45">
        <f>SUM(D25:D35)</f>
        <v>146657798</v>
      </c>
    </row>
    <row r="37" spans="1:4">
      <c r="A37" s="25" t="s">
        <v>0</v>
      </c>
      <c r="B37" s="34"/>
      <c r="C37" s="25"/>
      <c r="D37" s="11"/>
    </row>
    <row r="38" spans="1:4" ht="15.75" thickBot="1">
      <c r="A38" s="127" t="s">
        <v>33</v>
      </c>
      <c r="B38" s="22">
        <v>28</v>
      </c>
      <c r="C38" s="46">
        <v>1963311</v>
      </c>
      <c r="D38" s="47">
        <v>1878033</v>
      </c>
    </row>
    <row r="39" spans="1:4" ht="15.75" thickBot="1">
      <c r="A39" s="128" t="s">
        <v>34</v>
      </c>
      <c r="B39" s="35"/>
      <c r="C39" s="46">
        <f>C36+C38</f>
        <v>211973576</v>
      </c>
      <c r="D39" s="47">
        <f>D36+D38</f>
        <v>148535831</v>
      </c>
    </row>
    <row r="40" spans="1:4" ht="15.75" thickBot="1">
      <c r="A40" s="129" t="s">
        <v>35</v>
      </c>
      <c r="B40" s="36"/>
      <c r="C40" s="48">
        <f>C22+C39</f>
        <v>1125258657</v>
      </c>
      <c r="D40" s="49">
        <f>D22+D39</f>
        <v>1085917514</v>
      </c>
    </row>
    <row r="41" spans="1:4" ht="15.75" thickTop="1"/>
    <row r="42" spans="1:4">
      <c r="A42" s="25" t="s">
        <v>0</v>
      </c>
      <c r="B42" s="23"/>
      <c r="C42" s="25"/>
      <c r="D42" s="11"/>
    </row>
    <row r="43" spans="1:4">
      <c r="A43" s="5" t="s">
        <v>36</v>
      </c>
      <c r="B43" s="23"/>
      <c r="C43" s="25"/>
      <c r="D43" s="11"/>
    </row>
    <row r="44" spans="1:4">
      <c r="A44" s="4" t="s">
        <v>37</v>
      </c>
      <c r="B44" s="20">
        <v>17</v>
      </c>
      <c r="C44" s="44">
        <v>12136529</v>
      </c>
      <c r="D44" s="45">
        <v>12136529</v>
      </c>
    </row>
    <row r="45" spans="1:4">
      <c r="A45" s="4" t="s">
        <v>38</v>
      </c>
      <c r="B45" s="20">
        <v>17</v>
      </c>
      <c r="C45" s="44">
        <v>-7065614</v>
      </c>
      <c r="D45" s="45">
        <v>-7065614</v>
      </c>
    </row>
    <row r="46" spans="1:4">
      <c r="A46" s="4" t="s">
        <v>39</v>
      </c>
      <c r="B46" s="20">
        <v>17</v>
      </c>
      <c r="C46" s="44">
        <v>-12831</v>
      </c>
      <c r="D46" s="45">
        <v>-3292</v>
      </c>
    </row>
    <row r="47" spans="1:4">
      <c r="A47" s="4" t="s">
        <v>40</v>
      </c>
      <c r="B47" s="20">
        <v>17</v>
      </c>
      <c r="C47" s="44">
        <v>1820479</v>
      </c>
      <c r="D47" s="45">
        <v>1820479</v>
      </c>
    </row>
    <row r="48" spans="1:4" ht="15.75" thickBot="1">
      <c r="A48" s="127" t="s">
        <v>41</v>
      </c>
      <c r="B48" s="22"/>
      <c r="C48" s="46">
        <v>472881659</v>
      </c>
      <c r="D48" s="47">
        <v>420370835</v>
      </c>
    </row>
    <row r="49" spans="1:4">
      <c r="A49" s="11"/>
      <c r="B49" s="34"/>
      <c r="C49" s="44">
        <f>SUM(C44:C48)</f>
        <v>479760222</v>
      </c>
      <c r="D49" s="45">
        <f>SUM(D44:D48)</f>
        <v>427258937</v>
      </c>
    </row>
    <row r="50" spans="1:4">
      <c r="A50" s="5"/>
      <c r="B50" s="34"/>
      <c r="C50" s="25"/>
      <c r="D50" s="11"/>
    </row>
    <row r="51" spans="1:4" ht="15.75" thickBot="1">
      <c r="A51" s="127" t="s">
        <v>42</v>
      </c>
      <c r="B51" s="35"/>
      <c r="C51" s="46">
        <v>35639372</v>
      </c>
      <c r="D51" s="47">
        <v>35442582</v>
      </c>
    </row>
    <row r="52" spans="1:4" ht="15.75" thickBot="1">
      <c r="A52" s="128" t="s">
        <v>43</v>
      </c>
      <c r="B52" s="35"/>
      <c r="C52" s="46">
        <f>C49+C51</f>
        <v>515399594</v>
      </c>
      <c r="D52" s="47">
        <f>D49+D51</f>
        <v>462701519</v>
      </c>
    </row>
    <row r="53" spans="1:4">
      <c r="A53" s="126"/>
      <c r="B53" s="23"/>
      <c r="C53" s="25"/>
      <c r="D53" s="11"/>
    </row>
    <row r="54" spans="1:4">
      <c r="A54" s="5" t="s">
        <v>44</v>
      </c>
      <c r="B54" s="23"/>
      <c r="C54" s="25"/>
      <c r="D54" s="11"/>
    </row>
    <row r="55" spans="1:4">
      <c r="A55" s="4" t="s">
        <v>45</v>
      </c>
      <c r="B55" s="20">
        <v>18</v>
      </c>
      <c r="C55" s="44">
        <v>346147062</v>
      </c>
      <c r="D55" s="45">
        <v>339138061</v>
      </c>
    </row>
    <row r="56" spans="1:4">
      <c r="A56" s="4" t="s">
        <v>46</v>
      </c>
      <c r="B56" s="20">
        <v>19</v>
      </c>
      <c r="C56" s="44">
        <v>45522897</v>
      </c>
      <c r="D56" s="45">
        <v>57781449</v>
      </c>
    </row>
    <row r="57" spans="1:4">
      <c r="A57" s="4" t="s">
        <v>47</v>
      </c>
      <c r="B57" s="20">
        <v>20</v>
      </c>
      <c r="C57" s="44">
        <v>1074</v>
      </c>
      <c r="D57" s="45">
        <v>1862608</v>
      </c>
    </row>
    <row r="58" spans="1:4">
      <c r="A58" s="130" t="s">
        <v>48</v>
      </c>
      <c r="B58" s="20"/>
      <c r="C58" s="44">
        <v>37536966</v>
      </c>
      <c r="D58" s="45">
        <v>43608409</v>
      </c>
    </row>
    <row r="59" spans="1:4">
      <c r="A59" s="4" t="s">
        <v>49</v>
      </c>
      <c r="B59" s="20"/>
      <c r="C59" s="44">
        <v>16482654</v>
      </c>
      <c r="D59" s="45">
        <v>16315828</v>
      </c>
    </row>
    <row r="60" spans="1:4">
      <c r="A60" s="4" t="s">
        <v>50</v>
      </c>
      <c r="B60" s="20">
        <v>17</v>
      </c>
      <c r="C60" s="44">
        <v>814868</v>
      </c>
      <c r="D60" s="45">
        <v>814868</v>
      </c>
    </row>
    <row r="61" spans="1:4">
      <c r="A61" s="4" t="s">
        <v>51</v>
      </c>
      <c r="B61" s="20">
        <v>21</v>
      </c>
      <c r="C61" s="44">
        <v>6275967</v>
      </c>
      <c r="D61" s="45">
        <v>6878309</v>
      </c>
    </row>
    <row r="62" spans="1:4" ht="15.75" thickBot="1">
      <c r="A62" s="127" t="s">
        <v>52</v>
      </c>
      <c r="B62" s="20"/>
      <c r="C62" s="44">
        <v>7445334</v>
      </c>
      <c r="D62" s="45">
        <v>6875583</v>
      </c>
    </row>
    <row r="63" spans="1:4" ht="15.75" thickBot="1">
      <c r="A63" s="5" t="s">
        <v>53</v>
      </c>
      <c r="B63" s="32"/>
      <c r="C63" s="52">
        <f>SUM(C55:C62)</f>
        <v>460226822</v>
      </c>
      <c r="D63" s="51">
        <f>SUM(D55:D62)</f>
        <v>473275115</v>
      </c>
    </row>
    <row r="64" spans="1:4">
      <c r="A64" s="33" t="s">
        <v>0</v>
      </c>
      <c r="B64" s="32"/>
      <c r="C64" s="24"/>
      <c r="D64" s="33"/>
    </row>
    <row r="65" spans="1:4">
      <c r="A65" s="5" t="s">
        <v>54</v>
      </c>
      <c r="B65" s="23"/>
      <c r="C65" s="25"/>
      <c r="D65" s="11"/>
    </row>
    <row r="66" spans="1:4">
      <c r="A66" s="130" t="s">
        <v>55</v>
      </c>
      <c r="B66" s="20">
        <v>18</v>
      </c>
      <c r="C66" s="44">
        <v>46312468</v>
      </c>
      <c r="D66" s="45">
        <v>28477663</v>
      </c>
    </row>
    <row r="67" spans="1:4">
      <c r="A67" s="130" t="s">
        <v>56</v>
      </c>
      <c r="B67" s="20">
        <v>19</v>
      </c>
      <c r="C67" s="44">
        <v>16962259</v>
      </c>
      <c r="D67" s="45">
        <v>15435140</v>
      </c>
    </row>
    <row r="68" spans="1:4">
      <c r="A68" s="130" t="s">
        <v>57</v>
      </c>
      <c r="B68" s="20">
        <v>20</v>
      </c>
      <c r="C68" s="44">
        <v>17211683</v>
      </c>
      <c r="D68" s="45">
        <v>22239053</v>
      </c>
    </row>
    <row r="69" spans="1:4">
      <c r="A69" s="130" t="s">
        <v>58</v>
      </c>
      <c r="B69" s="20"/>
      <c r="C69" s="44">
        <v>1282156</v>
      </c>
      <c r="D69" s="45">
        <v>1147812</v>
      </c>
    </row>
    <row r="70" spans="1:4">
      <c r="A70" s="130" t="s">
        <v>59</v>
      </c>
      <c r="B70" s="20"/>
      <c r="C70" s="44">
        <v>33114584</v>
      </c>
      <c r="D70" s="45">
        <v>58632660</v>
      </c>
    </row>
    <row r="71" spans="1:4">
      <c r="A71" s="130" t="s">
        <v>60</v>
      </c>
      <c r="B71" s="20"/>
      <c r="C71" s="44">
        <v>11291912</v>
      </c>
      <c r="D71" s="45">
        <v>1345601</v>
      </c>
    </row>
    <row r="72" spans="1:4">
      <c r="A72" s="130" t="s">
        <v>61</v>
      </c>
      <c r="B72" s="20">
        <v>21</v>
      </c>
      <c r="C72" s="44">
        <v>17253661</v>
      </c>
      <c r="D72" s="45">
        <v>18971934</v>
      </c>
    </row>
    <row r="73" spans="1:4" ht="15.75" thickBot="1">
      <c r="A73" s="127" t="s">
        <v>62</v>
      </c>
      <c r="B73" s="22">
        <v>22</v>
      </c>
      <c r="C73" s="46">
        <v>5548282</v>
      </c>
      <c r="D73" s="47">
        <v>3247984</v>
      </c>
    </row>
    <row r="74" spans="1:4">
      <c r="A74" s="11"/>
      <c r="B74" s="34"/>
      <c r="C74" s="44">
        <f>SUM(C66:C73)</f>
        <v>148977005</v>
      </c>
      <c r="D74" s="45">
        <f>SUM(D66:D73)</f>
        <v>149497847</v>
      </c>
    </row>
    <row r="75" spans="1:4">
      <c r="A75" s="4"/>
      <c r="B75" s="20"/>
      <c r="C75" s="25"/>
      <c r="D75" s="11"/>
    </row>
    <row r="76" spans="1:4" ht="15.75" thickBot="1">
      <c r="A76" s="127" t="s">
        <v>63</v>
      </c>
      <c r="B76" s="22">
        <v>28</v>
      </c>
      <c r="C76" s="46">
        <v>655236</v>
      </c>
      <c r="D76" s="47">
        <v>443033</v>
      </c>
    </row>
    <row r="77" spans="1:4" ht="15.75" thickBot="1">
      <c r="A77" s="128" t="s">
        <v>64</v>
      </c>
      <c r="B77" s="22"/>
      <c r="C77" s="46">
        <f>C74+C76</f>
        <v>149632241</v>
      </c>
      <c r="D77" s="47">
        <f>D74+D76</f>
        <v>149940880</v>
      </c>
    </row>
    <row r="78" spans="1:4" ht="15.75" thickBot="1">
      <c r="A78" s="128" t="s">
        <v>65</v>
      </c>
      <c r="B78" s="22"/>
      <c r="C78" s="46">
        <f>C63+C77</f>
        <v>609859063</v>
      </c>
      <c r="D78" s="47">
        <f>D63+D77</f>
        <v>623215995</v>
      </c>
    </row>
    <row r="79" spans="1:4" ht="15.75" thickBot="1">
      <c r="A79" s="129" t="s">
        <v>66</v>
      </c>
      <c r="B79" s="50"/>
      <c r="C79" s="48">
        <f>C52+C78</f>
        <v>1125258657</v>
      </c>
      <c r="D79" s="49">
        <f>D52+D78</f>
        <v>1085917514</v>
      </c>
    </row>
    <row r="80" spans="1:4" ht="15.75" thickTop="1"/>
    <row r="81" spans="1:4" ht="29.25" customHeight="1">
      <c r="A81" s="156" t="s">
        <v>180</v>
      </c>
      <c r="B81" s="156"/>
      <c r="C81" s="156"/>
      <c r="D81" s="156"/>
    </row>
    <row r="83" spans="1:4" ht="15.75" thickBot="1">
      <c r="A83" s="153" t="s">
        <v>67</v>
      </c>
      <c r="B83" s="153"/>
      <c r="C83" s="154"/>
      <c r="D83" s="154"/>
    </row>
    <row r="84" spans="1:4">
      <c r="A84" s="153"/>
      <c r="B84" s="153"/>
      <c r="C84" s="155" t="s">
        <v>68</v>
      </c>
      <c r="D84" s="155"/>
    </row>
    <row r="85" spans="1:4">
      <c r="A85" s="153" t="s">
        <v>0</v>
      </c>
      <c r="B85" s="153"/>
      <c r="C85" s="153"/>
      <c r="D85" s="153"/>
    </row>
    <row r="86" spans="1:4">
      <c r="A86" s="153"/>
      <c r="B86" s="153"/>
      <c r="C86" s="153"/>
      <c r="D86" s="153"/>
    </row>
    <row r="87" spans="1:4" ht="15.75" thickBot="1">
      <c r="A87" s="153" t="s">
        <v>181</v>
      </c>
      <c r="B87" s="153"/>
      <c r="C87" s="154"/>
      <c r="D87" s="154"/>
    </row>
    <row r="88" spans="1:4">
      <c r="A88" s="153"/>
      <c r="B88" s="153"/>
      <c r="C88" s="155" t="s">
        <v>182</v>
      </c>
      <c r="D88" s="155"/>
    </row>
  </sheetData>
  <mergeCells count="15">
    <mergeCell ref="B1:D1"/>
    <mergeCell ref="A3:D3"/>
    <mergeCell ref="A87:B87"/>
    <mergeCell ref="C87:D87"/>
    <mergeCell ref="A88:B88"/>
    <mergeCell ref="C88:D88"/>
    <mergeCell ref="A81:D81"/>
    <mergeCell ref="A86:B86"/>
    <mergeCell ref="C86:D86"/>
    <mergeCell ref="A83:B83"/>
    <mergeCell ref="C83:D83"/>
    <mergeCell ref="A84:B84"/>
    <mergeCell ref="C84:D84"/>
    <mergeCell ref="A85:B85"/>
    <mergeCell ref="C85:D85"/>
  </mergeCells>
  <pageMargins left="0.7" right="0.7" top="0.75" bottom="0.75" header="0.3" footer="0.3"/>
  <pageSetup paperSize="9" scale="89" orientation="portrait" horizontalDpi="300" verticalDpi="300"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zoomScale="85" zoomScaleNormal="85" workbookViewId="0"/>
  </sheetViews>
  <sheetFormatPr defaultRowHeight="15"/>
  <cols>
    <col min="1" max="1" width="54.42578125" style="9" customWidth="1"/>
    <col min="2" max="2" width="9.7109375" bestFit="1" customWidth="1"/>
    <col min="3" max="6" width="17" customWidth="1"/>
  </cols>
  <sheetData>
    <row r="1" spans="1:6" ht="30" customHeight="1">
      <c r="A1" s="14" t="s">
        <v>3</v>
      </c>
      <c r="B1" s="151" t="s">
        <v>2</v>
      </c>
      <c r="C1" s="151"/>
      <c r="D1" s="151"/>
      <c r="E1" s="151"/>
      <c r="F1" s="151"/>
    </row>
    <row r="2" spans="1:6">
      <c r="A2" s="1"/>
      <c r="B2" s="2"/>
    </row>
    <row r="3" spans="1:6" ht="15.75">
      <c r="A3" s="157" t="s">
        <v>69</v>
      </c>
      <c r="B3" s="157"/>
      <c r="C3" s="157"/>
      <c r="D3" s="157"/>
      <c r="E3" s="157"/>
      <c r="F3" s="157"/>
    </row>
    <row r="4" spans="1:6" ht="15.75">
      <c r="A4" s="3"/>
    </row>
    <row r="5" spans="1:6">
      <c r="A5" s="1" t="s">
        <v>185</v>
      </c>
    </row>
    <row r="8" spans="1:6" ht="22.5" customHeight="1" thickBot="1">
      <c r="A8" s="69"/>
      <c r="B8" s="70"/>
      <c r="C8" s="158" t="s">
        <v>184</v>
      </c>
      <c r="D8" s="158"/>
      <c r="E8" s="158" t="s">
        <v>186</v>
      </c>
      <c r="F8" s="158"/>
    </row>
    <row r="9" spans="1:6" ht="21.75" customHeight="1" thickBot="1">
      <c r="A9" s="37" t="s">
        <v>5</v>
      </c>
      <c r="B9" s="124" t="s">
        <v>6</v>
      </c>
      <c r="C9" s="131" t="s">
        <v>70</v>
      </c>
      <c r="D9" s="54" t="s">
        <v>71</v>
      </c>
      <c r="E9" s="131" t="s">
        <v>70</v>
      </c>
      <c r="F9" s="54" t="s">
        <v>71</v>
      </c>
    </row>
    <row r="10" spans="1:6">
      <c r="A10" s="55" t="s">
        <v>0</v>
      </c>
      <c r="B10" s="56"/>
      <c r="C10" s="55"/>
      <c r="D10" s="57"/>
      <c r="E10" s="57"/>
      <c r="F10" s="57"/>
    </row>
    <row r="11" spans="1:6">
      <c r="A11" s="57" t="s">
        <v>72</v>
      </c>
      <c r="B11" s="58">
        <v>23</v>
      </c>
      <c r="C11" s="71">
        <v>134024695</v>
      </c>
      <c r="D11" s="72">
        <v>118575445</v>
      </c>
      <c r="E11" s="71">
        <v>378928895</v>
      </c>
      <c r="F11" s="72">
        <v>298574577</v>
      </c>
    </row>
    <row r="12" spans="1:6" ht="15.75" thickBot="1">
      <c r="A12" s="59" t="s">
        <v>183</v>
      </c>
      <c r="B12" s="60">
        <v>24</v>
      </c>
      <c r="C12" s="73">
        <v>4810148</v>
      </c>
      <c r="D12" s="74">
        <v>0</v>
      </c>
      <c r="E12" s="73">
        <v>4810148</v>
      </c>
      <c r="F12" s="74">
        <v>0</v>
      </c>
    </row>
    <row r="13" spans="1:6">
      <c r="A13" s="57"/>
      <c r="B13" s="58"/>
      <c r="C13" s="71">
        <f>SUM(C11:C12)</f>
        <v>138834843</v>
      </c>
      <c r="D13" s="72">
        <f t="shared" ref="D13:F13" si="0">SUM(D11:D12)</f>
        <v>118575445</v>
      </c>
      <c r="E13" s="71">
        <f t="shared" si="0"/>
        <v>383739043</v>
      </c>
      <c r="F13" s="72">
        <f t="shared" si="0"/>
        <v>298574577</v>
      </c>
    </row>
    <row r="14" spans="1:6">
      <c r="A14" s="57"/>
      <c r="B14" s="58"/>
      <c r="C14" s="71"/>
      <c r="D14" s="72"/>
      <c r="E14" s="71"/>
      <c r="F14" s="72"/>
    </row>
    <row r="15" spans="1:6" ht="15.75" thickBot="1">
      <c r="A15" s="132" t="s">
        <v>73</v>
      </c>
      <c r="B15" s="60">
        <v>25</v>
      </c>
      <c r="C15" s="73">
        <v>-82511547</v>
      </c>
      <c r="D15" s="74">
        <v>-73712047</v>
      </c>
      <c r="E15" s="73">
        <v>-239290467</v>
      </c>
      <c r="F15" s="74">
        <v>-204374805</v>
      </c>
    </row>
    <row r="16" spans="1:6">
      <c r="A16" s="133" t="s">
        <v>74</v>
      </c>
      <c r="B16" s="62"/>
      <c r="C16" s="71">
        <f>SUM(C13:C15)</f>
        <v>56323296</v>
      </c>
      <c r="D16" s="72">
        <f t="shared" ref="D16:F16" si="1">SUM(D13:D15)</f>
        <v>44863398</v>
      </c>
      <c r="E16" s="71">
        <f t="shared" si="1"/>
        <v>144448576</v>
      </c>
      <c r="F16" s="72">
        <f t="shared" si="1"/>
        <v>94199772</v>
      </c>
    </row>
    <row r="17" spans="1:6">
      <c r="A17" s="57" t="s">
        <v>0</v>
      </c>
      <c r="B17" s="58"/>
      <c r="C17" s="55"/>
      <c r="D17" s="57"/>
      <c r="E17" s="55"/>
      <c r="F17" s="57"/>
    </row>
    <row r="18" spans="1:6">
      <c r="A18" s="134" t="s">
        <v>75</v>
      </c>
      <c r="B18" s="58"/>
      <c r="C18" s="71">
        <v>-8194304</v>
      </c>
      <c r="D18" s="72">
        <v>-8948260</v>
      </c>
      <c r="E18" s="71">
        <v>-24784314</v>
      </c>
      <c r="F18" s="72">
        <v>-23602350</v>
      </c>
    </row>
    <row r="19" spans="1:6">
      <c r="A19" s="134" t="s">
        <v>76</v>
      </c>
      <c r="B19" s="58">
        <v>31</v>
      </c>
      <c r="C19" s="71">
        <v>-673822</v>
      </c>
      <c r="D19" s="72">
        <v>-424317</v>
      </c>
      <c r="E19" s="71">
        <v>-2225184</v>
      </c>
      <c r="F19" s="72">
        <v>-2789463</v>
      </c>
    </row>
    <row r="20" spans="1:6">
      <c r="A20" s="134" t="s">
        <v>77</v>
      </c>
      <c r="B20" s="58">
        <v>31</v>
      </c>
      <c r="C20" s="71">
        <v>-925212</v>
      </c>
      <c r="D20" s="72">
        <v>0</v>
      </c>
      <c r="E20" s="71">
        <v>-1786718</v>
      </c>
      <c r="F20" s="72">
        <v>-1844104</v>
      </c>
    </row>
    <row r="21" spans="1:6">
      <c r="A21" s="134" t="s">
        <v>78</v>
      </c>
      <c r="B21" s="58"/>
      <c r="C21" s="71">
        <v>-2643266</v>
      </c>
      <c r="D21" s="72">
        <v>-2998466</v>
      </c>
      <c r="E21" s="71">
        <v>-8281586</v>
      </c>
      <c r="F21" s="72">
        <v>-5945393</v>
      </c>
    </row>
    <row r="22" spans="1:6" ht="15.75" thickBot="1">
      <c r="A22" s="132" t="s">
        <v>79</v>
      </c>
      <c r="B22" s="60">
        <v>32</v>
      </c>
      <c r="C22" s="73">
        <v>0</v>
      </c>
      <c r="D22" s="74">
        <v>0</v>
      </c>
      <c r="E22" s="73">
        <v>501907</v>
      </c>
      <c r="F22" s="74">
        <v>5068826</v>
      </c>
    </row>
    <row r="23" spans="1:6">
      <c r="A23" s="133" t="s">
        <v>80</v>
      </c>
      <c r="B23" s="62"/>
      <c r="C23" s="71">
        <f>SUM(C16:C22)</f>
        <v>43886692</v>
      </c>
      <c r="D23" s="72">
        <f t="shared" ref="D23:F23" si="2">SUM(D16:D22)</f>
        <v>32492355</v>
      </c>
      <c r="E23" s="71">
        <f t="shared" si="2"/>
        <v>107872681</v>
      </c>
      <c r="F23" s="72">
        <f t="shared" si="2"/>
        <v>65087288</v>
      </c>
    </row>
    <row r="24" spans="1:6">
      <c r="A24" s="57" t="s">
        <v>0</v>
      </c>
      <c r="B24" s="58"/>
      <c r="C24" s="71"/>
      <c r="D24" s="72"/>
      <c r="E24" s="71"/>
      <c r="F24" s="72"/>
    </row>
    <row r="25" spans="1:6">
      <c r="A25" s="134" t="s">
        <v>81</v>
      </c>
      <c r="B25" s="58">
        <v>9</v>
      </c>
      <c r="C25" s="71">
        <v>230802</v>
      </c>
      <c r="D25" s="72">
        <v>48129</v>
      </c>
      <c r="E25" s="71">
        <v>379552</v>
      </c>
      <c r="F25" s="72">
        <v>6006668</v>
      </c>
    </row>
    <row r="26" spans="1:6">
      <c r="A26" s="134" t="s">
        <v>82</v>
      </c>
      <c r="B26" s="58">
        <v>26</v>
      </c>
      <c r="C26" s="71">
        <v>-13361119</v>
      </c>
      <c r="D26" s="72">
        <v>-13970819</v>
      </c>
      <c r="E26" s="71">
        <v>-38741024</v>
      </c>
      <c r="F26" s="72">
        <v>-30207260</v>
      </c>
    </row>
    <row r="27" spans="1:6">
      <c r="A27" s="134" t="s">
        <v>83</v>
      </c>
      <c r="B27" s="58"/>
      <c r="C27" s="71">
        <v>1341630</v>
      </c>
      <c r="D27" s="72">
        <v>564497</v>
      </c>
      <c r="E27" s="71">
        <v>3270080</v>
      </c>
      <c r="F27" s="72">
        <v>3713731</v>
      </c>
    </row>
    <row r="28" spans="1:6">
      <c r="A28" s="134" t="s">
        <v>84</v>
      </c>
      <c r="B28" s="58"/>
      <c r="C28" s="71">
        <v>5821875</v>
      </c>
      <c r="D28" s="72">
        <v>8426</v>
      </c>
      <c r="E28" s="71">
        <v>6704914</v>
      </c>
      <c r="F28" s="72">
        <v>-711105</v>
      </c>
    </row>
    <row r="29" spans="1:6">
      <c r="A29" s="134" t="s">
        <v>85</v>
      </c>
      <c r="B29" s="58"/>
      <c r="C29" s="71">
        <v>14080</v>
      </c>
      <c r="D29" s="72">
        <v>-56546</v>
      </c>
      <c r="E29" s="71">
        <v>-39372</v>
      </c>
      <c r="F29" s="72">
        <v>-3318</v>
      </c>
    </row>
    <row r="30" spans="1:6">
      <c r="A30" s="134" t="s">
        <v>86</v>
      </c>
      <c r="B30" s="58">
        <v>5</v>
      </c>
      <c r="C30" s="75">
        <v>0</v>
      </c>
      <c r="D30" s="72">
        <v>0</v>
      </c>
      <c r="E30" s="75">
        <v>0</v>
      </c>
      <c r="F30" s="72">
        <v>17042490</v>
      </c>
    </row>
    <row r="31" spans="1:6">
      <c r="A31" s="134" t="s">
        <v>87</v>
      </c>
      <c r="B31" s="58"/>
      <c r="C31" s="71">
        <v>1073731</v>
      </c>
      <c r="D31" s="72">
        <v>1166264</v>
      </c>
      <c r="E31" s="71">
        <v>2905670</v>
      </c>
      <c r="F31" s="72">
        <v>3152948</v>
      </c>
    </row>
    <row r="32" spans="1:6" ht="15.75" thickBot="1">
      <c r="A32" s="132" t="s">
        <v>88</v>
      </c>
      <c r="B32" s="60"/>
      <c r="C32" s="73">
        <v>-198266</v>
      </c>
      <c r="D32" s="74">
        <v>-1102445</v>
      </c>
      <c r="E32" s="73">
        <v>-462052</v>
      </c>
      <c r="F32" s="74">
        <v>-1373654</v>
      </c>
    </row>
    <row r="33" spans="1:6">
      <c r="A33" s="133" t="s">
        <v>89</v>
      </c>
      <c r="B33" s="62"/>
      <c r="C33" s="71">
        <f>SUM(C23:C32)</f>
        <v>38809425</v>
      </c>
      <c r="D33" s="72">
        <f t="shared" ref="D33:F33" si="3">SUM(D23:D32)</f>
        <v>19149861</v>
      </c>
      <c r="E33" s="71">
        <f t="shared" si="3"/>
        <v>81890449</v>
      </c>
      <c r="F33" s="72">
        <f t="shared" si="3"/>
        <v>62707788</v>
      </c>
    </row>
    <row r="34" spans="1:6">
      <c r="A34" s="57" t="s">
        <v>0</v>
      </c>
      <c r="B34" s="58"/>
      <c r="C34" s="71"/>
      <c r="D34" s="72"/>
      <c r="E34" s="71"/>
      <c r="F34" s="72"/>
    </row>
    <row r="35" spans="1:6" ht="15.75" thickBot="1">
      <c r="A35" s="132" t="s">
        <v>90</v>
      </c>
      <c r="B35" s="60">
        <v>27</v>
      </c>
      <c r="C35" s="73">
        <v>-6500125</v>
      </c>
      <c r="D35" s="74">
        <v>-4651187</v>
      </c>
      <c r="E35" s="73">
        <v>-18755320</v>
      </c>
      <c r="F35" s="74">
        <v>-11655821</v>
      </c>
    </row>
    <row r="36" spans="1:6" ht="15.75" thickBot="1">
      <c r="A36" s="135" t="s">
        <v>91</v>
      </c>
      <c r="B36" s="65"/>
      <c r="C36" s="76">
        <f>SUM(C33:C35)</f>
        <v>32309300</v>
      </c>
      <c r="D36" s="77">
        <f t="shared" ref="D36:F36" si="4">SUM(D33:D35)</f>
        <v>14498674</v>
      </c>
      <c r="E36" s="76">
        <f t="shared" si="4"/>
        <v>63135129</v>
      </c>
      <c r="F36" s="77">
        <f t="shared" si="4"/>
        <v>51051967</v>
      </c>
    </row>
    <row r="37" spans="1:6" ht="15.75" thickTop="1">
      <c r="A37" s="55" t="s">
        <v>0</v>
      </c>
      <c r="B37" s="56"/>
      <c r="C37" s="71"/>
      <c r="D37" s="72"/>
      <c r="E37" s="71"/>
      <c r="F37" s="72"/>
    </row>
    <row r="38" spans="1:6">
      <c r="A38" s="133" t="s">
        <v>92</v>
      </c>
      <c r="B38" s="56"/>
      <c r="C38" s="71"/>
      <c r="D38" s="72"/>
      <c r="E38" s="71"/>
      <c r="F38" s="72"/>
    </row>
    <row r="39" spans="1:6">
      <c r="A39" s="134" t="s">
        <v>93</v>
      </c>
      <c r="B39" s="56"/>
      <c r="C39" s="71">
        <v>30689173</v>
      </c>
      <c r="D39" s="72">
        <v>13593608</v>
      </c>
      <c r="E39" s="71">
        <v>60688339</v>
      </c>
      <c r="F39" s="72">
        <v>48769267</v>
      </c>
    </row>
    <row r="40" spans="1:6" ht="15.75" thickBot="1">
      <c r="A40" s="132" t="s">
        <v>42</v>
      </c>
      <c r="B40" s="67"/>
      <c r="C40" s="73">
        <v>1620127</v>
      </c>
      <c r="D40" s="74">
        <v>905066</v>
      </c>
      <c r="E40" s="73">
        <v>2446790</v>
      </c>
      <c r="F40" s="74">
        <v>2282700</v>
      </c>
    </row>
    <row r="41" spans="1:6" ht="15.75" thickBot="1">
      <c r="A41" s="66"/>
      <c r="B41" s="68"/>
      <c r="C41" s="76">
        <f>SUM(C39:C40)</f>
        <v>32309300</v>
      </c>
      <c r="D41" s="77">
        <f t="shared" ref="D41:F41" si="5">SUM(D39:D40)</f>
        <v>14498674</v>
      </c>
      <c r="E41" s="76">
        <f t="shared" si="5"/>
        <v>63135129</v>
      </c>
      <c r="F41" s="77">
        <f t="shared" si="5"/>
        <v>51051967</v>
      </c>
    </row>
    <row r="42" spans="1:6" ht="15.75" thickTop="1">
      <c r="A42" s="55"/>
      <c r="B42" s="56"/>
      <c r="C42" s="78"/>
      <c r="D42" s="79"/>
      <c r="E42" s="78"/>
      <c r="F42" s="79"/>
    </row>
    <row r="43" spans="1:6">
      <c r="A43" s="139" t="s">
        <v>97</v>
      </c>
      <c r="B43" s="56"/>
      <c r="C43" s="55"/>
      <c r="D43" s="84"/>
      <c r="E43" s="63"/>
      <c r="F43" s="84"/>
    </row>
    <row r="44" spans="1:6" ht="22.5">
      <c r="A44" s="53" t="s">
        <v>99</v>
      </c>
      <c r="B44" s="56"/>
      <c r="C44" s="55"/>
      <c r="D44" s="84"/>
      <c r="E44" s="63"/>
      <c r="F44" s="84"/>
    </row>
    <row r="45" spans="1:6" ht="23.25" thickBot="1">
      <c r="A45" s="57" t="s">
        <v>98</v>
      </c>
      <c r="B45" s="56"/>
      <c r="C45" s="71">
        <v>-5456</v>
      </c>
      <c r="D45" s="72">
        <v>11507</v>
      </c>
      <c r="E45" s="71">
        <v>-9539</v>
      </c>
      <c r="F45" s="72">
        <v>18375</v>
      </c>
    </row>
    <row r="46" spans="1:6" ht="23.25" thickBot="1">
      <c r="A46" s="85" t="s">
        <v>100</v>
      </c>
      <c r="B46" s="86"/>
      <c r="C46" s="87">
        <f>C45</f>
        <v>-5456</v>
      </c>
      <c r="D46" s="88">
        <f t="shared" ref="D46:F46" si="6">D45</f>
        <v>11507</v>
      </c>
      <c r="E46" s="87">
        <f t="shared" si="6"/>
        <v>-9539</v>
      </c>
      <c r="F46" s="88">
        <f t="shared" si="6"/>
        <v>18375</v>
      </c>
    </row>
    <row r="47" spans="1:6">
      <c r="A47" s="53" t="s">
        <v>0</v>
      </c>
      <c r="B47" s="56"/>
      <c r="C47" s="71"/>
      <c r="D47" s="72"/>
      <c r="E47" s="71"/>
      <c r="F47" s="72"/>
    </row>
    <row r="48" spans="1:6" ht="22.5">
      <c r="A48" s="53" t="s">
        <v>101</v>
      </c>
      <c r="B48" s="92"/>
      <c r="C48" s="93"/>
      <c r="D48" s="94"/>
      <c r="E48" s="93"/>
      <c r="F48" s="94"/>
    </row>
    <row r="49" spans="1:6" ht="15.75" thickBot="1">
      <c r="A49" s="59" t="s">
        <v>102</v>
      </c>
      <c r="B49" s="89"/>
      <c r="C49" s="90">
        <v>0</v>
      </c>
      <c r="D49" s="91">
        <v>-7841</v>
      </c>
      <c r="E49" s="90">
        <v>295801</v>
      </c>
      <c r="F49" s="91">
        <v>-610822</v>
      </c>
    </row>
    <row r="50" spans="1:6" ht="23.25" thickBot="1">
      <c r="A50" s="61" t="s">
        <v>103</v>
      </c>
      <c r="B50" s="89"/>
      <c r="C50" s="90">
        <f>C49</f>
        <v>0</v>
      </c>
      <c r="D50" s="91">
        <f t="shared" ref="D50:F50" si="7">D49</f>
        <v>-7841</v>
      </c>
      <c r="E50" s="90">
        <f t="shared" si="7"/>
        <v>295801</v>
      </c>
      <c r="F50" s="91">
        <f t="shared" si="7"/>
        <v>-610822</v>
      </c>
    </row>
    <row r="51" spans="1:6" ht="15.75" thickBot="1">
      <c r="A51" s="61" t="s">
        <v>104</v>
      </c>
      <c r="B51" s="67"/>
      <c r="C51" s="73">
        <f>C46+C50</f>
        <v>-5456</v>
      </c>
      <c r="D51" s="74">
        <f t="shared" ref="D51:F51" si="8">D46+D50</f>
        <v>3666</v>
      </c>
      <c r="E51" s="73">
        <f t="shared" si="8"/>
        <v>286262</v>
      </c>
      <c r="F51" s="74">
        <f t="shared" si="8"/>
        <v>-592447</v>
      </c>
    </row>
    <row r="52" spans="1:6" ht="15.75" thickBot="1">
      <c r="A52" s="64" t="s">
        <v>105</v>
      </c>
      <c r="B52" s="68"/>
      <c r="C52" s="76">
        <f>C36+C51</f>
        <v>32303844</v>
      </c>
      <c r="D52" s="77">
        <f>D36+D51</f>
        <v>14502340</v>
      </c>
      <c r="E52" s="76">
        <f>E36+E51</f>
        <v>63421391</v>
      </c>
      <c r="F52" s="77">
        <f>F36+F51</f>
        <v>50459520</v>
      </c>
    </row>
    <row r="53" spans="1:6" ht="15.75" thickTop="1">
      <c r="A53" s="55" t="s">
        <v>0</v>
      </c>
      <c r="B53" s="56"/>
      <c r="C53" s="71"/>
      <c r="D53" s="72"/>
      <c r="E53" s="71"/>
      <c r="F53" s="72"/>
    </row>
    <row r="54" spans="1:6">
      <c r="A54" s="133" t="s">
        <v>92</v>
      </c>
      <c r="B54" s="56"/>
      <c r="C54" s="71"/>
      <c r="D54" s="72"/>
      <c r="E54" s="71"/>
      <c r="F54" s="72"/>
    </row>
    <row r="55" spans="1:6">
      <c r="A55" s="134" t="s">
        <v>93</v>
      </c>
      <c r="B55" s="56"/>
      <c r="C55" s="71">
        <v>30683717</v>
      </c>
      <c r="D55" s="72">
        <v>13597274</v>
      </c>
      <c r="E55" s="71">
        <v>60974601</v>
      </c>
      <c r="F55" s="72">
        <v>48176820</v>
      </c>
    </row>
    <row r="56" spans="1:6" ht="15.75" thickBot="1">
      <c r="A56" s="132" t="s">
        <v>42</v>
      </c>
      <c r="B56" s="67"/>
      <c r="C56" s="73">
        <v>1620127</v>
      </c>
      <c r="D56" s="74">
        <v>905066</v>
      </c>
      <c r="E56" s="73">
        <v>2446790</v>
      </c>
      <c r="F56" s="74">
        <v>2282700</v>
      </c>
    </row>
    <row r="57" spans="1:6" ht="15.75" thickBot="1">
      <c r="A57" s="66"/>
      <c r="B57" s="68"/>
      <c r="C57" s="76">
        <f>SUM(C55:C56)</f>
        <v>32303844</v>
      </c>
      <c r="D57" s="77">
        <f t="shared" ref="D57:F57" si="9">SUM(D55:D56)</f>
        <v>14502340</v>
      </c>
      <c r="E57" s="76">
        <f t="shared" si="9"/>
        <v>63421391</v>
      </c>
      <c r="F57" s="77">
        <f t="shared" si="9"/>
        <v>50459520</v>
      </c>
    </row>
    <row r="58" spans="1:6" ht="15.75" thickTop="1"/>
    <row r="59" spans="1:6">
      <c r="A59" s="133" t="s">
        <v>94</v>
      </c>
      <c r="B59" s="56"/>
      <c r="C59" s="78"/>
      <c r="D59" s="79"/>
      <c r="E59" s="78"/>
      <c r="F59" s="79"/>
    </row>
    <row r="60" spans="1:6" ht="15.75" thickBot="1">
      <c r="A60" s="132" t="s">
        <v>95</v>
      </c>
      <c r="B60" s="67">
        <v>17</v>
      </c>
      <c r="C60" s="80">
        <v>2790.74</v>
      </c>
      <c r="D60" s="81">
        <v>1236.58</v>
      </c>
      <c r="E60" s="80">
        <v>5520.82</v>
      </c>
      <c r="F60" s="81">
        <v>4435.47</v>
      </c>
    </row>
    <row r="61" spans="1:6" ht="15.75" thickBot="1">
      <c r="A61" s="136" t="s">
        <v>96</v>
      </c>
      <c r="B61" s="68">
        <v>17</v>
      </c>
      <c r="C61" s="82">
        <v>2790.74</v>
      </c>
      <c r="D61" s="83">
        <v>1236.58</v>
      </c>
      <c r="E61" s="82">
        <v>5520.82</v>
      </c>
      <c r="F61" s="83">
        <v>4435.47</v>
      </c>
    </row>
    <row r="62" spans="1:6" ht="15.75" thickTop="1">
      <c r="A62" s="137"/>
      <c r="B62" s="138"/>
      <c r="C62" s="138"/>
      <c r="D62" s="138"/>
      <c r="E62" s="138"/>
      <c r="F62" s="138"/>
    </row>
    <row r="63" spans="1:6" ht="30.75" customHeight="1">
      <c r="A63" s="156" t="s">
        <v>187</v>
      </c>
      <c r="B63" s="156"/>
      <c r="C63" s="156"/>
      <c r="D63" s="156"/>
      <c r="E63" s="156"/>
      <c r="F63" s="156"/>
    </row>
    <row r="67" spans="1:6" ht="15.75" thickBot="1">
      <c r="A67" s="153" t="s">
        <v>67</v>
      </c>
      <c r="B67" s="153"/>
      <c r="E67" s="154"/>
      <c r="F67" s="154"/>
    </row>
    <row r="68" spans="1:6">
      <c r="A68" s="153"/>
      <c r="B68" s="153"/>
      <c r="E68" s="155" t="s">
        <v>68</v>
      </c>
      <c r="F68" s="155"/>
    </row>
    <row r="69" spans="1:6">
      <c r="A69" s="153"/>
      <c r="B69" s="153"/>
      <c r="E69" s="153"/>
      <c r="F69" s="153"/>
    </row>
    <row r="70" spans="1:6" ht="15.75" thickBot="1">
      <c r="A70" s="153" t="s">
        <v>181</v>
      </c>
      <c r="B70" s="153"/>
      <c r="E70" s="154"/>
      <c r="F70" s="154"/>
    </row>
    <row r="71" spans="1:6">
      <c r="E71" s="155" t="s">
        <v>182</v>
      </c>
      <c r="F71" s="155"/>
    </row>
  </sheetData>
  <mergeCells count="14">
    <mergeCell ref="E71:F71"/>
    <mergeCell ref="A70:B70"/>
    <mergeCell ref="E70:F70"/>
    <mergeCell ref="A68:B68"/>
    <mergeCell ref="E68:F68"/>
    <mergeCell ref="A69:B69"/>
    <mergeCell ref="E69:F69"/>
    <mergeCell ref="A67:B67"/>
    <mergeCell ref="E67:F67"/>
    <mergeCell ref="B1:F1"/>
    <mergeCell ref="A3:F3"/>
    <mergeCell ref="C8:D8"/>
    <mergeCell ref="E8:F8"/>
    <mergeCell ref="A63:F63"/>
  </mergeCells>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90" zoomScaleNormal="90" workbookViewId="0"/>
  </sheetViews>
  <sheetFormatPr defaultRowHeight="15"/>
  <cols>
    <col min="1" max="1" width="59.42578125" bestFit="1" customWidth="1"/>
    <col min="2" max="2" width="9.7109375" bestFit="1" customWidth="1"/>
    <col min="3" max="3" width="19.85546875" customWidth="1"/>
    <col min="4" max="4" width="19.28515625" customWidth="1"/>
  </cols>
  <sheetData>
    <row r="1" spans="1:4" ht="23.45" customHeight="1">
      <c r="A1" s="14" t="s">
        <v>3</v>
      </c>
      <c r="B1" s="2"/>
      <c r="C1" s="151" t="s">
        <v>2</v>
      </c>
      <c r="D1" s="151"/>
    </row>
    <row r="2" spans="1:4">
      <c r="A2" s="1"/>
      <c r="B2" s="2"/>
    </row>
    <row r="3" spans="1:4" ht="31.5" customHeight="1">
      <c r="A3" s="159" t="s">
        <v>106</v>
      </c>
      <c r="B3" s="159"/>
      <c r="C3" s="159"/>
      <c r="D3" s="159"/>
    </row>
    <row r="4" spans="1:4" ht="15.75">
      <c r="A4" s="3"/>
    </row>
    <row r="5" spans="1:4">
      <c r="A5" s="1" t="s">
        <v>189</v>
      </c>
    </row>
    <row r="6" spans="1:4" ht="15.75" thickBot="1">
      <c r="C6" s="160" t="s">
        <v>188</v>
      </c>
      <c r="D6" s="160"/>
    </row>
    <row r="7" spans="1:4" ht="25.5" thickBot="1">
      <c r="A7" s="96" t="s">
        <v>5</v>
      </c>
      <c r="B7" s="16" t="s">
        <v>6</v>
      </c>
      <c r="C7" s="39" t="s">
        <v>179</v>
      </c>
      <c r="D7" s="17" t="s">
        <v>190</v>
      </c>
    </row>
    <row r="8" spans="1:4">
      <c r="A8" s="5" t="s">
        <v>0</v>
      </c>
      <c r="B8" s="26"/>
      <c r="C8" s="5"/>
      <c r="D8" s="4"/>
    </row>
    <row r="9" spans="1:4">
      <c r="A9" s="5" t="s">
        <v>107</v>
      </c>
      <c r="B9" s="23"/>
      <c r="C9" s="25"/>
      <c r="D9" s="11"/>
    </row>
    <row r="10" spans="1:4">
      <c r="A10" s="4" t="s">
        <v>108</v>
      </c>
      <c r="B10" s="23"/>
      <c r="C10" s="44">
        <v>81890449</v>
      </c>
      <c r="D10" s="45">
        <v>62707788</v>
      </c>
    </row>
    <row r="11" spans="1:4">
      <c r="A11" s="11" t="s">
        <v>0</v>
      </c>
      <c r="B11" s="23"/>
      <c r="C11" s="44"/>
      <c r="D11" s="45"/>
    </row>
    <row r="12" spans="1:4">
      <c r="A12" s="5" t="s">
        <v>109</v>
      </c>
      <c r="B12" s="23"/>
      <c r="C12" s="100"/>
      <c r="D12" s="101"/>
    </row>
    <row r="13" spans="1:4">
      <c r="A13" s="4" t="s">
        <v>110</v>
      </c>
      <c r="B13" s="23" t="s">
        <v>193</v>
      </c>
      <c r="C13" s="44">
        <v>60497973</v>
      </c>
      <c r="D13" s="45">
        <v>52208711</v>
      </c>
    </row>
    <row r="14" spans="1:4">
      <c r="A14" s="4" t="s">
        <v>111</v>
      </c>
      <c r="B14" s="23">
        <v>8</v>
      </c>
      <c r="C14" s="44">
        <v>20935375</v>
      </c>
      <c r="D14" s="45">
        <v>15773495</v>
      </c>
    </row>
    <row r="15" spans="1:4">
      <c r="A15" s="4" t="s">
        <v>112</v>
      </c>
      <c r="B15" s="23">
        <v>31</v>
      </c>
      <c r="C15" s="100">
        <v>1786718</v>
      </c>
      <c r="D15" s="45">
        <v>1844104</v>
      </c>
    </row>
    <row r="16" spans="1:4">
      <c r="A16" s="4" t="s">
        <v>113</v>
      </c>
      <c r="B16" s="23">
        <v>31</v>
      </c>
      <c r="C16" s="100">
        <v>2225184</v>
      </c>
      <c r="D16" s="101">
        <v>2789463</v>
      </c>
    </row>
    <row r="17" spans="1:4">
      <c r="A17" s="4" t="s">
        <v>114</v>
      </c>
      <c r="B17" s="23"/>
      <c r="C17" s="100">
        <v>-6704914</v>
      </c>
      <c r="D17" s="101">
        <v>315223</v>
      </c>
    </row>
    <row r="18" spans="1:4">
      <c r="A18" s="4" t="s">
        <v>115</v>
      </c>
      <c r="B18" s="23"/>
      <c r="C18" s="100">
        <v>553777</v>
      </c>
      <c r="D18" s="101">
        <v>588557</v>
      </c>
    </row>
    <row r="19" spans="1:4">
      <c r="A19" s="4" t="s">
        <v>116</v>
      </c>
      <c r="B19" s="23"/>
      <c r="C19" s="100">
        <v>0</v>
      </c>
      <c r="D19" s="101">
        <v>40790</v>
      </c>
    </row>
    <row r="20" spans="1:4">
      <c r="A20" s="4" t="s">
        <v>117</v>
      </c>
      <c r="B20" s="23">
        <v>9</v>
      </c>
      <c r="C20" s="100">
        <v>-379552</v>
      </c>
      <c r="D20" s="101">
        <v>-6006668</v>
      </c>
    </row>
    <row r="21" spans="1:4">
      <c r="A21" s="4" t="s">
        <v>118</v>
      </c>
      <c r="B21" s="23">
        <v>26</v>
      </c>
      <c r="C21" s="100">
        <v>38741024</v>
      </c>
      <c r="D21" s="101">
        <v>30207260</v>
      </c>
    </row>
    <row r="22" spans="1:4">
      <c r="A22" s="4" t="s">
        <v>119</v>
      </c>
      <c r="B22" s="23"/>
      <c r="C22" s="100">
        <v>-3270080</v>
      </c>
      <c r="D22" s="101">
        <v>-3713731</v>
      </c>
    </row>
    <row r="23" spans="1:4">
      <c r="A23" s="4" t="s">
        <v>203</v>
      </c>
      <c r="B23" s="23"/>
      <c r="C23" s="100">
        <v>39372</v>
      </c>
      <c r="D23" s="101">
        <v>3318</v>
      </c>
    </row>
    <row r="24" spans="1:4">
      <c r="A24" s="4" t="s">
        <v>86</v>
      </c>
      <c r="B24" s="23">
        <v>5</v>
      </c>
      <c r="C24" s="100">
        <v>0</v>
      </c>
      <c r="D24" s="101">
        <v>-17042490</v>
      </c>
    </row>
    <row r="25" spans="1:4" ht="15.75" thickBot="1">
      <c r="A25" s="127" t="s">
        <v>79</v>
      </c>
      <c r="B25" s="23"/>
      <c r="C25" s="100">
        <v>-501907</v>
      </c>
      <c r="D25" s="101">
        <v>-5068826</v>
      </c>
    </row>
    <row r="26" spans="1:4" ht="24">
      <c r="A26" s="24" t="s">
        <v>120</v>
      </c>
      <c r="B26" s="97"/>
      <c r="C26" s="102">
        <f>SUM(C10:C25)</f>
        <v>195813419</v>
      </c>
      <c r="D26" s="51">
        <f>SUM(D10:D25)</f>
        <v>134646994</v>
      </c>
    </row>
    <row r="27" spans="1:4">
      <c r="A27" s="11"/>
      <c r="B27" s="23"/>
      <c r="C27" s="100"/>
      <c r="D27" s="101"/>
    </row>
    <row r="28" spans="1:4">
      <c r="A28" s="5" t="s">
        <v>121</v>
      </c>
      <c r="B28" s="23"/>
      <c r="C28" s="44"/>
      <c r="D28" s="45"/>
    </row>
    <row r="29" spans="1:4">
      <c r="A29" s="4" t="s">
        <v>122</v>
      </c>
      <c r="B29" s="23"/>
      <c r="C29" s="100">
        <v>-5304008</v>
      </c>
      <c r="D29" s="101">
        <v>18612983</v>
      </c>
    </row>
    <row r="30" spans="1:4">
      <c r="A30" s="4" t="s">
        <v>123</v>
      </c>
      <c r="B30" s="23"/>
      <c r="C30" s="100">
        <v>-4028761</v>
      </c>
      <c r="D30" s="101">
        <v>-331895</v>
      </c>
    </row>
    <row r="31" spans="1:4">
      <c r="A31" s="4" t="s">
        <v>124</v>
      </c>
      <c r="B31" s="23"/>
      <c r="C31" s="100">
        <v>3169239</v>
      </c>
      <c r="D31" s="101">
        <v>-21186728</v>
      </c>
    </row>
    <row r="32" spans="1:4">
      <c r="A32" s="4" t="s">
        <v>125</v>
      </c>
      <c r="B32" s="23"/>
      <c r="C32" s="100">
        <v>-200213</v>
      </c>
      <c r="D32" s="101">
        <v>-208666</v>
      </c>
    </row>
    <row r="33" spans="1:4">
      <c r="A33" s="4" t="s">
        <v>126</v>
      </c>
      <c r="B33" s="23"/>
      <c r="C33" s="100">
        <v>-11561816</v>
      </c>
      <c r="D33" s="101">
        <v>-17167052</v>
      </c>
    </row>
    <row r="34" spans="1:4">
      <c r="A34" s="4" t="s">
        <v>127</v>
      </c>
      <c r="B34" s="23"/>
      <c r="C34" s="100">
        <v>-31220</v>
      </c>
      <c r="D34" s="101">
        <v>-1247900</v>
      </c>
    </row>
    <row r="35" spans="1:4">
      <c r="A35" s="4" t="s">
        <v>128</v>
      </c>
      <c r="B35" s="23"/>
      <c r="C35" s="100">
        <v>-2320615</v>
      </c>
      <c r="D35" s="101">
        <v>-71587</v>
      </c>
    </row>
    <row r="36" spans="1:4" ht="15.75" thickBot="1">
      <c r="A36" s="127" t="s">
        <v>129</v>
      </c>
      <c r="B36" s="35"/>
      <c r="C36" s="103">
        <v>-260890</v>
      </c>
      <c r="D36" s="104">
        <v>11829895</v>
      </c>
    </row>
    <row r="37" spans="1:4">
      <c r="A37" s="5" t="s">
        <v>130</v>
      </c>
      <c r="B37" s="23"/>
      <c r="C37" s="44">
        <f>SUM(C26:C36)</f>
        <v>175275135</v>
      </c>
      <c r="D37" s="45">
        <f>SUM(D26:D36)</f>
        <v>124876044</v>
      </c>
    </row>
    <row r="38" spans="1:4">
      <c r="A38" s="25" t="s">
        <v>0</v>
      </c>
      <c r="B38" s="23"/>
      <c r="C38" s="44"/>
      <c r="D38" s="45"/>
    </row>
    <row r="39" spans="1:4">
      <c r="A39" s="4" t="s">
        <v>131</v>
      </c>
      <c r="B39" s="23"/>
      <c r="C39" s="100">
        <v>-10722694</v>
      </c>
      <c r="D39" s="101">
        <v>-12390237</v>
      </c>
    </row>
    <row r="40" spans="1:4">
      <c r="A40" s="4" t="s">
        <v>132</v>
      </c>
      <c r="B40" s="23"/>
      <c r="C40" s="100">
        <v>-38130319</v>
      </c>
      <c r="D40" s="101">
        <v>-24397962</v>
      </c>
    </row>
    <row r="41" spans="1:4" ht="15.75" thickBot="1">
      <c r="A41" s="127" t="s">
        <v>133</v>
      </c>
      <c r="B41" s="35"/>
      <c r="C41" s="103">
        <v>1471314</v>
      </c>
      <c r="D41" s="104">
        <v>786216</v>
      </c>
    </row>
    <row r="42" spans="1:4" ht="15.75" thickBot="1">
      <c r="A42" s="128" t="s">
        <v>134</v>
      </c>
      <c r="B42" s="35"/>
      <c r="C42" s="103">
        <f>SUM(C37:C41)</f>
        <v>127893436</v>
      </c>
      <c r="D42" s="104">
        <f>SUM(D37:D41)</f>
        <v>88874061</v>
      </c>
    </row>
    <row r="43" spans="1:4">
      <c r="C43" s="10"/>
      <c r="D43" s="10"/>
    </row>
    <row r="44" spans="1:4">
      <c r="A44" s="5" t="s">
        <v>135</v>
      </c>
      <c r="B44" s="23"/>
      <c r="C44" s="100"/>
      <c r="D44" s="101"/>
    </row>
    <row r="45" spans="1:4">
      <c r="A45" s="4" t="s">
        <v>136</v>
      </c>
      <c r="B45" s="23"/>
      <c r="C45" s="100">
        <v>-68958083</v>
      </c>
      <c r="D45" s="101">
        <v>-38770739</v>
      </c>
    </row>
    <row r="46" spans="1:4">
      <c r="A46" s="4" t="s">
        <v>137</v>
      </c>
      <c r="B46" s="23"/>
      <c r="C46" s="100">
        <v>-5429200</v>
      </c>
      <c r="D46" s="101">
        <v>-3551254</v>
      </c>
    </row>
    <row r="47" spans="1:4">
      <c r="A47" s="4" t="s">
        <v>138</v>
      </c>
      <c r="B47" s="23"/>
      <c r="C47" s="100">
        <v>284029</v>
      </c>
      <c r="D47" s="101">
        <v>330143</v>
      </c>
    </row>
    <row r="48" spans="1:4">
      <c r="A48" s="4" t="s">
        <v>139</v>
      </c>
      <c r="B48" s="23"/>
      <c r="C48" s="100">
        <v>2653</v>
      </c>
      <c r="D48" s="101">
        <v>175968</v>
      </c>
    </row>
    <row r="49" spans="1:4" ht="24" customHeight="1">
      <c r="A49" s="4" t="s">
        <v>140</v>
      </c>
      <c r="B49" s="23">
        <v>5</v>
      </c>
      <c r="C49" s="100">
        <v>0</v>
      </c>
      <c r="D49" s="45">
        <v>-176143312</v>
      </c>
    </row>
    <row r="50" spans="1:4">
      <c r="A50" s="4" t="s">
        <v>141</v>
      </c>
      <c r="B50" s="23"/>
      <c r="C50" s="100">
        <v>0</v>
      </c>
      <c r="D50" s="45">
        <v>-997730</v>
      </c>
    </row>
    <row r="51" spans="1:4" ht="24" customHeight="1">
      <c r="A51" s="4" t="s">
        <v>142</v>
      </c>
      <c r="B51" s="23"/>
      <c r="C51" s="100">
        <v>6440</v>
      </c>
      <c r="D51" s="45">
        <v>1018925</v>
      </c>
    </row>
    <row r="52" spans="1:4">
      <c r="A52" s="4" t="s">
        <v>15</v>
      </c>
      <c r="B52" s="23">
        <v>9</v>
      </c>
      <c r="C52" s="100">
        <v>0</v>
      </c>
      <c r="D52" s="101">
        <v>-200000</v>
      </c>
    </row>
    <row r="53" spans="1:4">
      <c r="A53" s="4" t="s">
        <v>194</v>
      </c>
      <c r="B53" s="23">
        <v>14</v>
      </c>
      <c r="C53" s="100">
        <v>0</v>
      </c>
      <c r="D53" s="101">
        <v>-5021172</v>
      </c>
    </row>
    <row r="54" spans="1:4">
      <c r="A54" s="4" t="s">
        <v>143</v>
      </c>
      <c r="B54" s="23">
        <v>15</v>
      </c>
      <c r="C54" s="100">
        <v>-22913385</v>
      </c>
      <c r="D54" s="45">
        <v>0</v>
      </c>
    </row>
    <row r="55" spans="1:4">
      <c r="A55" s="4" t="s">
        <v>195</v>
      </c>
      <c r="B55" s="23"/>
      <c r="C55" s="100">
        <v>4860370</v>
      </c>
      <c r="D55" s="45">
        <v>0</v>
      </c>
    </row>
    <row r="56" spans="1:4" ht="24">
      <c r="A56" s="11" t="s">
        <v>196</v>
      </c>
      <c r="B56" s="23"/>
      <c r="C56" s="100">
        <v>5382732</v>
      </c>
      <c r="D56" s="45">
        <v>0</v>
      </c>
    </row>
    <row r="57" spans="1:4">
      <c r="A57" s="4" t="s">
        <v>144</v>
      </c>
      <c r="B57" s="23"/>
      <c r="C57" s="100">
        <v>-542976</v>
      </c>
      <c r="D57" s="101">
        <v>-1639185</v>
      </c>
    </row>
    <row r="58" spans="1:4" ht="15.75" thickBot="1">
      <c r="A58" s="4" t="s">
        <v>145</v>
      </c>
      <c r="B58" s="23"/>
      <c r="C58" s="100">
        <v>302185</v>
      </c>
      <c r="D58" s="101">
        <v>316619</v>
      </c>
    </row>
    <row r="59" spans="1:4" ht="15.75" thickBot="1">
      <c r="A59" s="140" t="s">
        <v>146</v>
      </c>
      <c r="B59" s="98"/>
      <c r="C59" s="105">
        <f>SUM(C45:C58)</f>
        <v>-87005235</v>
      </c>
      <c r="D59" s="106">
        <f>SUM(D45:D58)</f>
        <v>-224481737</v>
      </c>
    </row>
    <row r="60" spans="1:4">
      <c r="A60" s="30" t="s">
        <v>0</v>
      </c>
      <c r="B60" s="23"/>
      <c r="C60" s="100"/>
      <c r="D60" s="101"/>
    </row>
    <row r="61" spans="1:4">
      <c r="A61" s="5" t="s">
        <v>147</v>
      </c>
      <c r="B61" s="23"/>
      <c r="C61" s="44"/>
      <c r="D61" s="45"/>
    </row>
    <row r="62" spans="1:4">
      <c r="A62" s="4" t="s">
        <v>148</v>
      </c>
      <c r="B62" s="23"/>
      <c r="C62" s="100">
        <v>45807169</v>
      </c>
      <c r="D62" s="45">
        <v>200843139</v>
      </c>
    </row>
    <row r="63" spans="1:4">
      <c r="A63" s="4" t="s">
        <v>149</v>
      </c>
      <c r="B63" s="99"/>
      <c r="C63" s="100">
        <v>-20619662</v>
      </c>
      <c r="D63" s="101">
        <v>-40895024</v>
      </c>
    </row>
    <row r="64" spans="1:4">
      <c r="A64" s="4" t="s">
        <v>150</v>
      </c>
      <c r="B64" s="23">
        <v>17</v>
      </c>
      <c r="C64" s="100">
        <v>-10054098</v>
      </c>
      <c r="D64" s="101">
        <v>-8903114</v>
      </c>
    </row>
    <row r="65" spans="1:4">
      <c r="A65" s="4" t="s">
        <v>151</v>
      </c>
      <c r="B65" s="23">
        <v>17</v>
      </c>
      <c r="C65" s="100">
        <v>-2250000</v>
      </c>
      <c r="D65" s="45">
        <v>-1493000</v>
      </c>
    </row>
    <row r="66" spans="1:4">
      <c r="A66" s="4" t="s">
        <v>152</v>
      </c>
      <c r="B66" s="23">
        <v>19</v>
      </c>
      <c r="C66" s="44">
        <v>-10788610</v>
      </c>
      <c r="D66" s="101">
        <v>-8016850</v>
      </c>
    </row>
    <row r="67" spans="1:4" ht="15.75" thickBot="1">
      <c r="A67" s="4" t="s">
        <v>153</v>
      </c>
      <c r="B67" s="23">
        <v>17</v>
      </c>
      <c r="C67" s="100">
        <v>0</v>
      </c>
      <c r="D67" s="45">
        <v>-660616</v>
      </c>
    </row>
    <row r="68" spans="1:4" ht="15.75" thickBot="1">
      <c r="A68" s="140" t="s">
        <v>154</v>
      </c>
      <c r="B68" s="98"/>
      <c r="C68" s="105">
        <f>SUM(C62:C67)</f>
        <v>2094799</v>
      </c>
      <c r="D68" s="106">
        <f>SUM(D62:D67)</f>
        <v>140874535</v>
      </c>
    </row>
    <row r="69" spans="1:4">
      <c r="A69" s="11" t="s">
        <v>0</v>
      </c>
      <c r="B69" s="23"/>
      <c r="C69" s="100"/>
      <c r="D69" s="101"/>
    </row>
    <row r="70" spans="1:4">
      <c r="A70" s="4" t="s">
        <v>155</v>
      </c>
      <c r="B70" s="113"/>
      <c r="C70" s="109">
        <v>6311702</v>
      </c>
      <c r="D70" s="110">
        <v>-296848</v>
      </c>
    </row>
    <row r="71" spans="1:4" ht="15.75" thickBot="1">
      <c r="A71" s="127" t="s">
        <v>156</v>
      </c>
      <c r="B71" s="35">
        <v>16</v>
      </c>
      <c r="C71" s="111">
        <v>7597</v>
      </c>
      <c r="D71" s="112">
        <v>727</v>
      </c>
    </row>
    <row r="72" spans="1:4">
      <c r="A72" s="5" t="s">
        <v>157</v>
      </c>
      <c r="B72" s="23"/>
      <c r="C72" s="100">
        <f>C42+C59+C68+C70+C71</f>
        <v>49302299</v>
      </c>
      <c r="D72" s="101">
        <f>D42+D59+D68+D70+D71</f>
        <v>4970738</v>
      </c>
    </row>
    <row r="73" spans="1:4">
      <c r="A73" s="25" t="s">
        <v>0</v>
      </c>
      <c r="B73" s="29"/>
      <c r="C73" s="100"/>
      <c r="D73" s="101"/>
    </row>
    <row r="74" spans="1:4" ht="15.75" thickBot="1">
      <c r="A74" s="127" t="s">
        <v>158</v>
      </c>
      <c r="B74" s="16"/>
      <c r="C74" s="103">
        <v>71637378</v>
      </c>
      <c r="D74" s="104">
        <v>45350092</v>
      </c>
    </row>
    <row r="75" spans="1:4" ht="15.75" thickBot="1">
      <c r="A75" s="141" t="s">
        <v>191</v>
      </c>
      <c r="B75" s="36">
        <v>16</v>
      </c>
      <c r="C75" s="107">
        <f>SUM(C72:C74)</f>
        <v>120939677</v>
      </c>
      <c r="D75" s="108">
        <f>SUM(D72:D74)</f>
        <v>50320830</v>
      </c>
    </row>
    <row r="76" spans="1:4" ht="15.75" thickTop="1"/>
    <row r="77" spans="1:4" ht="35.25" customHeight="1">
      <c r="A77" s="161" t="s">
        <v>192</v>
      </c>
      <c r="B77" s="161"/>
      <c r="C77" s="161"/>
      <c r="D77" s="161"/>
    </row>
    <row r="82" spans="1:4" ht="15.75" thickBot="1">
      <c r="A82" s="153" t="s">
        <v>67</v>
      </c>
      <c r="B82" s="153"/>
      <c r="C82" s="154"/>
      <c r="D82" s="154"/>
    </row>
    <row r="83" spans="1:4">
      <c r="A83" s="153"/>
      <c r="B83" s="153"/>
      <c r="C83" s="155" t="s">
        <v>68</v>
      </c>
      <c r="D83" s="155"/>
    </row>
    <row r="84" spans="1:4">
      <c r="A84" s="153" t="s">
        <v>0</v>
      </c>
      <c r="B84" s="153"/>
      <c r="C84" s="153"/>
      <c r="D84" s="153"/>
    </row>
    <row r="85" spans="1:4">
      <c r="A85" s="153"/>
      <c r="B85" s="153"/>
      <c r="C85" s="153"/>
      <c r="D85" s="153"/>
    </row>
    <row r="86" spans="1:4" ht="15.75" thickBot="1">
      <c r="A86" s="153" t="s">
        <v>181</v>
      </c>
      <c r="B86" s="153"/>
      <c r="C86" s="154"/>
      <c r="D86" s="154"/>
    </row>
    <row r="87" spans="1:4">
      <c r="A87" s="153"/>
      <c r="B87" s="153"/>
      <c r="C87" s="155" t="s">
        <v>182</v>
      </c>
      <c r="D87" s="155"/>
    </row>
  </sheetData>
  <mergeCells count="16">
    <mergeCell ref="A86:B86"/>
    <mergeCell ref="C86:D86"/>
    <mergeCell ref="A87:B87"/>
    <mergeCell ref="C87:D87"/>
    <mergeCell ref="A83:B83"/>
    <mergeCell ref="C83:D83"/>
    <mergeCell ref="A84:B84"/>
    <mergeCell ref="C84:D84"/>
    <mergeCell ref="A85:B85"/>
    <mergeCell ref="C85:D85"/>
    <mergeCell ref="A3:D3"/>
    <mergeCell ref="C1:D1"/>
    <mergeCell ref="C6:D6"/>
    <mergeCell ref="A77:D77"/>
    <mergeCell ref="A82:B82"/>
    <mergeCell ref="C82:D82"/>
  </mergeCells>
  <pageMargins left="0.7" right="0.7" top="0.75" bottom="0.75" header="0.3" footer="0.3"/>
  <pageSetup paperSize="9" scale="79" orientation="portrait" horizontalDpi="300" verticalDpi="300" r:id="rId1"/>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heetViews>
  <sheetFormatPr defaultRowHeight="15"/>
  <cols>
    <col min="1" max="1" width="30.7109375" style="12" customWidth="1"/>
    <col min="2" max="2" width="9.7109375" bestFit="1" customWidth="1"/>
    <col min="3" max="3" width="11.5703125" customWidth="1"/>
    <col min="4" max="4" width="13" customWidth="1"/>
    <col min="5" max="5" width="10.42578125" customWidth="1"/>
    <col min="6" max="7" width="9.28515625" bestFit="1" customWidth="1"/>
    <col min="8" max="8" width="14.42578125" customWidth="1"/>
    <col min="9" max="9" width="11.140625" customWidth="1"/>
  </cols>
  <sheetData>
    <row r="1" spans="1:9">
      <c r="A1" s="14" t="s">
        <v>3</v>
      </c>
      <c r="B1" s="2"/>
      <c r="I1" s="6" t="s">
        <v>2</v>
      </c>
    </row>
    <row r="2" spans="1:9">
      <c r="A2" s="1"/>
      <c r="B2" s="2"/>
    </row>
    <row r="3" spans="1:9" ht="15.75">
      <c r="A3" s="15" t="s">
        <v>160</v>
      </c>
      <c r="B3" s="13"/>
      <c r="C3" s="13"/>
      <c r="D3" s="13"/>
    </row>
    <row r="4" spans="1:9" ht="15.75">
      <c r="A4" s="3"/>
    </row>
    <row r="5" spans="1:9">
      <c r="A5" s="14" t="s">
        <v>161</v>
      </c>
    </row>
    <row r="7" spans="1:9" ht="15.75" thickBot="1">
      <c r="A7" s="28"/>
      <c r="B7" s="164" t="s">
        <v>159</v>
      </c>
      <c r="C7" s="164"/>
      <c r="D7" s="164"/>
      <c r="E7" s="164"/>
      <c r="F7" s="164"/>
      <c r="G7" s="164"/>
      <c r="H7" s="163"/>
      <c r="I7" s="163"/>
    </row>
    <row r="8" spans="1:9" ht="27.75" thickBot="1">
      <c r="A8" s="123" t="s">
        <v>5</v>
      </c>
      <c r="B8" s="18" t="s">
        <v>162</v>
      </c>
      <c r="C8" s="18" t="s">
        <v>163</v>
      </c>
      <c r="D8" s="18" t="s">
        <v>164</v>
      </c>
      <c r="E8" s="122" t="s">
        <v>166</v>
      </c>
      <c r="F8" s="122" t="s">
        <v>41</v>
      </c>
      <c r="G8" s="122" t="s">
        <v>165</v>
      </c>
      <c r="H8" s="121" t="s">
        <v>42</v>
      </c>
      <c r="I8" s="121" t="s">
        <v>43</v>
      </c>
    </row>
    <row r="9" spans="1:9">
      <c r="A9" s="125" t="s">
        <v>0</v>
      </c>
      <c r="B9" s="114"/>
      <c r="C9" s="114"/>
      <c r="D9" s="114"/>
      <c r="E9" s="114"/>
      <c r="F9" s="114"/>
      <c r="G9" s="114"/>
      <c r="H9" s="114"/>
      <c r="I9" s="114"/>
    </row>
    <row r="10" spans="1:9">
      <c r="A10" s="147" t="s">
        <v>167</v>
      </c>
      <c r="B10" s="116">
        <v>12136529</v>
      </c>
      <c r="C10" s="116">
        <v>-6464374</v>
      </c>
      <c r="D10" s="116">
        <v>-15157</v>
      </c>
      <c r="E10" s="116">
        <v>1820479</v>
      </c>
      <c r="F10" s="116">
        <v>373056587</v>
      </c>
      <c r="G10" s="116">
        <v>380534064</v>
      </c>
      <c r="H10" s="116">
        <v>33802380</v>
      </c>
      <c r="I10" s="116">
        <v>414336444</v>
      </c>
    </row>
    <row r="11" spans="1:9">
      <c r="A11" s="19" t="s">
        <v>198</v>
      </c>
      <c r="B11" s="116">
        <v>0</v>
      </c>
      <c r="C11" s="116">
        <v>0</v>
      </c>
      <c r="D11" s="116">
        <v>0</v>
      </c>
      <c r="E11" s="116">
        <v>0</v>
      </c>
      <c r="F11" s="116">
        <v>-55757</v>
      </c>
      <c r="G11" s="116">
        <v>-55757</v>
      </c>
      <c r="H11" s="116">
        <v>-39737</v>
      </c>
      <c r="I11" s="116">
        <v>-95494</v>
      </c>
    </row>
    <row r="12" spans="1:9" ht="15.75" thickBot="1">
      <c r="A12" s="18" t="s">
        <v>199</v>
      </c>
      <c r="B12" s="115">
        <f>SUM(B10:B11)</f>
        <v>12136529</v>
      </c>
      <c r="C12" s="115">
        <f t="shared" ref="C12:I12" si="0">SUM(C10:C11)</f>
        <v>-6464374</v>
      </c>
      <c r="D12" s="115">
        <f t="shared" si="0"/>
        <v>-15157</v>
      </c>
      <c r="E12" s="115">
        <f t="shared" si="0"/>
        <v>1820479</v>
      </c>
      <c r="F12" s="115">
        <f t="shared" si="0"/>
        <v>373000830</v>
      </c>
      <c r="G12" s="115">
        <f t="shared" si="0"/>
        <v>380478307</v>
      </c>
      <c r="H12" s="115">
        <f t="shared" si="0"/>
        <v>33762643</v>
      </c>
      <c r="I12" s="115">
        <f t="shared" si="0"/>
        <v>414240950</v>
      </c>
    </row>
    <row r="13" spans="1:9">
      <c r="A13" s="143"/>
      <c r="B13" s="116"/>
      <c r="C13" s="116"/>
      <c r="D13" s="116"/>
      <c r="E13" s="116"/>
      <c r="F13" s="116"/>
      <c r="G13" s="116"/>
      <c r="H13" s="116"/>
      <c r="I13" s="116"/>
    </row>
    <row r="14" spans="1:9">
      <c r="A14" s="142" t="s">
        <v>168</v>
      </c>
      <c r="B14" s="116">
        <v>0</v>
      </c>
      <c r="C14" s="116">
        <v>0</v>
      </c>
      <c r="D14" s="116">
        <v>0</v>
      </c>
      <c r="E14" s="116">
        <v>0</v>
      </c>
      <c r="F14" s="116">
        <v>48769267</v>
      </c>
      <c r="G14" s="116">
        <v>48769267</v>
      </c>
      <c r="H14" s="116">
        <v>2282700</v>
      </c>
      <c r="I14" s="116">
        <v>51051967</v>
      </c>
    </row>
    <row r="15" spans="1:9" ht="15.75" thickBot="1">
      <c r="A15" s="144" t="s">
        <v>169</v>
      </c>
      <c r="B15" s="115">
        <v>0</v>
      </c>
      <c r="C15" s="115">
        <v>0</v>
      </c>
      <c r="D15" s="115">
        <v>18375</v>
      </c>
      <c r="E15" s="115">
        <v>0</v>
      </c>
      <c r="F15" s="115">
        <v>-610822</v>
      </c>
      <c r="G15" s="115">
        <v>-592447</v>
      </c>
      <c r="H15" s="115">
        <v>0</v>
      </c>
      <c r="I15" s="115">
        <v>-592447</v>
      </c>
    </row>
    <row r="16" spans="1:9" ht="15.75" thickBot="1">
      <c r="A16" s="145" t="s">
        <v>170</v>
      </c>
      <c r="B16" s="115">
        <f>SUM(B14:B15)</f>
        <v>0</v>
      </c>
      <c r="C16" s="115">
        <f t="shared" ref="C16:I16" si="1">SUM(C14:C15)</f>
        <v>0</v>
      </c>
      <c r="D16" s="115">
        <f t="shared" si="1"/>
        <v>18375</v>
      </c>
      <c r="E16" s="115">
        <f t="shared" si="1"/>
        <v>0</v>
      </c>
      <c r="F16" s="115">
        <f t="shared" si="1"/>
        <v>48158445</v>
      </c>
      <c r="G16" s="115">
        <f t="shared" si="1"/>
        <v>48176820</v>
      </c>
      <c r="H16" s="115">
        <f t="shared" si="1"/>
        <v>2282700</v>
      </c>
      <c r="I16" s="115">
        <f t="shared" si="1"/>
        <v>50459520</v>
      </c>
    </row>
    <row r="17" spans="1:9">
      <c r="A17" s="19" t="s">
        <v>0</v>
      </c>
      <c r="B17" s="116"/>
      <c r="C17" s="116"/>
      <c r="D17" s="116"/>
      <c r="E17" s="116"/>
      <c r="F17" s="116"/>
      <c r="G17" s="116"/>
      <c r="H17" s="116"/>
      <c r="I17" s="116"/>
    </row>
    <row r="18" spans="1:9">
      <c r="A18" s="142" t="s">
        <v>171</v>
      </c>
      <c r="B18" s="116">
        <v>0</v>
      </c>
      <c r="C18" s="116">
        <v>0</v>
      </c>
      <c r="D18" s="116">
        <v>0</v>
      </c>
      <c r="E18" s="116">
        <v>0</v>
      </c>
      <c r="F18" s="116">
        <v>-8516309</v>
      </c>
      <c r="G18" s="116">
        <v>-8516309</v>
      </c>
      <c r="H18" s="116">
        <v>-1493000</v>
      </c>
      <c r="I18" s="116">
        <v>-10009309</v>
      </c>
    </row>
    <row r="19" spans="1:9" ht="15.75" thickBot="1">
      <c r="A19" s="144" t="s">
        <v>172</v>
      </c>
      <c r="B19" s="116">
        <v>0</v>
      </c>
      <c r="C19" s="116">
        <v>-601240</v>
      </c>
      <c r="D19" s="116">
        <v>0</v>
      </c>
      <c r="E19" s="116">
        <v>0</v>
      </c>
      <c r="F19" s="116">
        <v>0</v>
      </c>
      <c r="G19" s="116">
        <v>-601240</v>
      </c>
      <c r="H19" s="116">
        <v>0</v>
      </c>
      <c r="I19" s="116">
        <v>-601240</v>
      </c>
    </row>
    <row r="20" spans="1:9" ht="15.75" thickBot="1">
      <c r="A20" s="146" t="s">
        <v>173</v>
      </c>
      <c r="B20" s="117">
        <f>B12+B16+B18+B19</f>
        <v>12136529</v>
      </c>
      <c r="C20" s="117">
        <f t="shared" ref="C20:I20" si="2">C12+C16+C18+C19</f>
        <v>-7065614</v>
      </c>
      <c r="D20" s="117">
        <f t="shared" si="2"/>
        <v>3218</v>
      </c>
      <c r="E20" s="117">
        <f t="shared" si="2"/>
        <v>1820479</v>
      </c>
      <c r="F20" s="117">
        <f t="shared" si="2"/>
        <v>412642966</v>
      </c>
      <c r="G20" s="117">
        <f t="shared" si="2"/>
        <v>419537578</v>
      </c>
      <c r="H20" s="117">
        <f t="shared" si="2"/>
        <v>34552343</v>
      </c>
      <c r="I20" s="117">
        <f t="shared" si="2"/>
        <v>454089921</v>
      </c>
    </row>
    <row r="21" spans="1:9" ht="15.75" thickTop="1">
      <c r="A21" s="19" t="s">
        <v>0</v>
      </c>
      <c r="B21" s="116"/>
      <c r="C21" s="116"/>
      <c r="D21" s="116"/>
      <c r="E21" s="116"/>
      <c r="F21" s="116"/>
      <c r="G21" s="116"/>
      <c r="H21" s="116"/>
      <c r="I21" s="116"/>
    </row>
    <row r="22" spans="1:9">
      <c r="A22" s="147" t="s">
        <v>174</v>
      </c>
      <c r="B22" s="116">
        <v>12136529</v>
      </c>
      <c r="C22" s="116">
        <v>-7065614</v>
      </c>
      <c r="D22" s="116">
        <v>-3292</v>
      </c>
      <c r="E22" s="116">
        <v>1820479</v>
      </c>
      <c r="F22" s="116">
        <v>420469917</v>
      </c>
      <c r="G22" s="116">
        <v>427358019</v>
      </c>
      <c r="H22" s="116">
        <v>35507909</v>
      </c>
      <c r="I22" s="116">
        <v>462865928</v>
      </c>
    </row>
    <row r="23" spans="1:9">
      <c r="A23" s="149" t="s">
        <v>201</v>
      </c>
      <c r="B23" s="150">
        <v>0</v>
      </c>
      <c r="C23" s="150">
        <v>0</v>
      </c>
      <c r="D23" s="150">
        <v>0</v>
      </c>
      <c r="E23" s="150">
        <v>0</v>
      </c>
      <c r="F23" s="150">
        <v>44998</v>
      </c>
      <c r="G23" s="150">
        <v>44998</v>
      </c>
      <c r="H23" s="150">
        <v>0</v>
      </c>
      <c r="I23" s="150">
        <v>44998</v>
      </c>
    </row>
    <row r="24" spans="1:9" ht="15.75" thickBot="1">
      <c r="A24" s="144" t="s">
        <v>197</v>
      </c>
      <c r="B24" s="115">
        <v>0</v>
      </c>
      <c r="C24" s="115">
        <v>0</v>
      </c>
      <c r="D24" s="115">
        <v>0</v>
      </c>
      <c r="E24" s="115">
        <v>0</v>
      </c>
      <c r="F24" s="115">
        <v>-144080</v>
      </c>
      <c r="G24" s="115">
        <v>-144080</v>
      </c>
      <c r="H24" s="115">
        <v>-65327</v>
      </c>
      <c r="I24" s="115">
        <v>-209407</v>
      </c>
    </row>
    <row r="25" spans="1:9" ht="15.75" thickBot="1">
      <c r="A25" s="145" t="s">
        <v>200</v>
      </c>
      <c r="B25" s="115">
        <f>SUM(B22:B24)</f>
        <v>12136529</v>
      </c>
      <c r="C25" s="115">
        <f t="shared" ref="C25:I25" si="3">SUM(C22:C24)</f>
        <v>-7065614</v>
      </c>
      <c r="D25" s="115">
        <f t="shared" si="3"/>
        <v>-3292</v>
      </c>
      <c r="E25" s="115">
        <f t="shared" si="3"/>
        <v>1820479</v>
      </c>
      <c r="F25" s="115">
        <f t="shared" si="3"/>
        <v>420370835</v>
      </c>
      <c r="G25" s="115">
        <f t="shared" si="3"/>
        <v>427258937</v>
      </c>
      <c r="H25" s="115">
        <f t="shared" si="3"/>
        <v>35442582</v>
      </c>
      <c r="I25" s="115">
        <f t="shared" si="3"/>
        <v>462701519</v>
      </c>
    </row>
    <row r="26" spans="1:9">
      <c r="A26" s="19"/>
      <c r="B26" s="118"/>
      <c r="C26" s="118"/>
      <c r="D26" s="118"/>
      <c r="E26" s="118"/>
      <c r="F26" s="118"/>
      <c r="G26" s="118"/>
      <c r="H26" s="118"/>
      <c r="I26" s="118"/>
    </row>
    <row r="27" spans="1:9">
      <c r="A27" s="142" t="s">
        <v>175</v>
      </c>
      <c r="B27" s="118">
        <v>0</v>
      </c>
      <c r="C27" s="118">
        <v>0</v>
      </c>
      <c r="D27" s="118">
        <v>0</v>
      </c>
      <c r="E27" s="118">
        <v>0</v>
      </c>
      <c r="F27" s="118">
        <v>60688339</v>
      </c>
      <c r="G27" s="118">
        <v>60688339</v>
      </c>
      <c r="H27" s="118">
        <v>2446790</v>
      </c>
      <c r="I27" s="118">
        <v>63135129</v>
      </c>
    </row>
    <row r="28" spans="1:9" ht="15.75" thickBot="1">
      <c r="A28" s="144" t="s">
        <v>176</v>
      </c>
      <c r="B28" s="119">
        <v>0</v>
      </c>
      <c r="C28" s="119">
        <v>0</v>
      </c>
      <c r="D28" s="119">
        <v>-9539</v>
      </c>
      <c r="E28" s="119">
        <v>0</v>
      </c>
      <c r="F28" s="119">
        <v>295801</v>
      </c>
      <c r="G28" s="119">
        <v>286262</v>
      </c>
      <c r="H28" s="119">
        <v>0</v>
      </c>
      <c r="I28" s="119">
        <v>286262</v>
      </c>
    </row>
    <row r="29" spans="1:9" ht="15.75" thickBot="1">
      <c r="A29" s="145" t="s">
        <v>170</v>
      </c>
      <c r="B29" s="119">
        <f>SUM(B27:B28)</f>
        <v>0</v>
      </c>
      <c r="C29" s="119">
        <f t="shared" ref="C29:I29" si="4">SUM(C27:C28)</f>
        <v>0</v>
      </c>
      <c r="D29" s="119">
        <f t="shared" si="4"/>
        <v>-9539</v>
      </c>
      <c r="E29" s="119">
        <f t="shared" si="4"/>
        <v>0</v>
      </c>
      <c r="F29" s="119">
        <f t="shared" si="4"/>
        <v>60984140</v>
      </c>
      <c r="G29" s="119">
        <f t="shared" si="4"/>
        <v>60974601</v>
      </c>
      <c r="H29" s="119">
        <f t="shared" si="4"/>
        <v>2446790</v>
      </c>
      <c r="I29" s="119">
        <f t="shared" si="4"/>
        <v>63421391</v>
      </c>
    </row>
    <row r="30" spans="1:9">
      <c r="A30" s="27"/>
      <c r="B30" s="118"/>
      <c r="C30" s="118"/>
      <c r="D30" s="118"/>
      <c r="E30" s="118"/>
      <c r="F30" s="118"/>
      <c r="G30" s="118"/>
      <c r="H30" s="118"/>
      <c r="I30" s="118"/>
    </row>
    <row r="31" spans="1:9" ht="15.75" thickBot="1">
      <c r="A31" s="142" t="s">
        <v>171</v>
      </c>
      <c r="B31" s="119">
        <v>0</v>
      </c>
      <c r="C31" s="119">
        <v>0</v>
      </c>
      <c r="D31" s="119">
        <v>0</v>
      </c>
      <c r="E31" s="119">
        <v>0</v>
      </c>
      <c r="F31" s="119">
        <v>-8473316</v>
      </c>
      <c r="G31" s="119">
        <v>-8473316</v>
      </c>
      <c r="H31" s="119">
        <v>-2250000</v>
      </c>
      <c r="I31" s="119">
        <v>-10723316</v>
      </c>
    </row>
    <row r="32" spans="1:9" ht="15.75" thickBot="1">
      <c r="A32" s="148" t="s">
        <v>177</v>
      </c>
      <c r="B32" s="120">
        <f>B25+B29+B31</f>
        <v>12136529</v>
      </c>
      <c r="C32" s="120">
        <f t="shared" ref="C32:I32" si="5">C25+C29+C31</f>
        <v>-7065614</v>
      </c>
      <c r="D32" s="120">
        <f t="shared" si="5"/>
        <v>-12831</v>
      </c>
      <c r="E32" s="120">
        <f t="shared" si="5"/>
        <v>1820479</v>
      </c>
      <c r="F32" s="120">
        <f t="shared" si="5"/>
        <v>472881659</v>
      </c>
      <c r="G32" s="120">
        <f t="shared" si="5"/>
        <v>479760222</v>
      </c>
      <c r="H32" s="120">
        <f t="shared" si="5"/>
        <v>35639372</v>
      </c>
      <c r="I32" s="120">
        <f t="shared" si="5"/>
        <v>515399594</v>
      </c>
    </row>
    <row r="33" spans="1:9" ht="15.75" thickTop="1"/>
    <row r="34" spans="1:9" ht="27.75" customHeight="1">
      <c r="A34" s="162" t="s">
        <v>202</v>
      </c>
      <c r="B34" s="162"/>
      <c r="C34" s="162"/>
      <c r="D34" s="162"/>
      <c r="E34" s="162"/>
      <c r="F34" s="162"/>
      <c r="G34" s="162"/>
      <c r="H34" s="162"/>
      <c r="I34" s="162"/>
    </row>
    <row r="38" spans="1:9" ht="15.75" thickBot="1">
      <c r="A38" s="153" t="s">
        <v>67</v>
      </c>
      <c r="B38" s="153"/>
      <c r="H38" s="154"/>
      <c r="I38" s="154"/>
    </row>
    <row r="39" spans="1:9">
      <c r="A39" s="153"/>
      <c r="B39" s="153"/>
      <c r="H39" s="155" t="s">
        <v>68</v>
      </c>
      <c r="I39" s="155"/>
    </row>
    <row r="40" spans="1:9">
      <c r="A40" s="153" t="s">
        <v>0</v>
      </c>
      <c r="B40" s="153"/>
      <c r="H40" s="153"/>
      <c r="I40" s="153"/>
    </row>
    <row r="41" spans="1:9">
      <c r="A41" s="153"/>
      <c r="B41" s="153"/>
      <c r="H41" s="153"/>
      <c r="I41" s="153"/>
    </row>
    <row r="42" spans="1:9" ht="15.75" thickBot="1">
      <c r="A42" s="153" t="s">
        <v>181</v>
      </c>
      <c r="B42" s="153"/>
      <c r="H42" s="154"/>
      <c r="I42" s="154"/>
    </row>
    <row r="43" spans="1:9">
      <c r="A43" s="153"/>
      <c r="B43" s="153"/>
      <c r="H43" s="155" t="s">
        <v>182</v>
      </c>
      <c r="I43" s="155"/>
    </row>
  </sheetData>
  <mergeCells count="15">
    <mergeCell ref="A43:B43"/>
    <mergeCell ref="H43:I43"/>
    <mergeCell ref="A40:B40"/>
    <mergeCell ref="H40:I40"/>
    <mergeCell ref="A41:B41"/>
    <mergeCell ref="H41:I41"/>
    <mergeCell ref="A42:B42"/>
    <mergeCell ref="H42:I42"/>
    <mergeCell ref="A34:I34"/>
    <mergeCell ref="H38:I38"/>
    <mergeCell ref="H39:I39"/>
    <mergeCell ref="H7:I7"/>
    <mergeCell ref="B7:G7"/>
    <mergeCell ref="A38:B38"/>
    <mergeCell ref="A39:B39"/>
  </mergeCells>
  <pageMargins left="0.7" right="0.7" top="0.75" bottom="0.75" header="0.3" footer="0.3"/>
  <pageSetup paperSize="9" scale="7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Ф1</vt:lpstr>
      <vt:lpstr>Ф2</vt:lpstr>
      <vt:lpstr>Ф3</vt:lpstr>
      <vt:lpstr>Ф4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2020-11-27T10:41:41Z</dcterms:modified>
</cp:coreProperties>
</file>