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форма1" sheetId="1" r:id="rId1"/>
    <sheet name="форма2" sheetId="2" r:id="rId2"/>
    <sheet name="форма3" sheetId="3" r:id="rId3"/>
    <sheet name="форма4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sMonthGen">'[2]Hidden'!$I$20</definedName>
    <definedName name="sMonthNarast">'[1]Hidden'!$J$20</definedName>
    <definedName name="sVMONTH">'[1]Hidden'!$H$20</definedName>
    <definedName name="sYear">'[1]Hidden'!$F$19</definedName>
    <definedName name="VYEAR">'[1]Hidden'!$F$20</definedName>
    <definedName name="VYEAR4">'[2]Hidden'!$F$19</definedName>
    <definedName name="YEARPrev4">'[2]Hidden'!$F$21</definedName>
    <definedName name="ааа">'[5]Hidden'!$J$20</definedName>
    <definedName name="ввв">'[5]Hidden'!$J$20</definedName>
    <definedName name="ооо">'[5]Hidden'!$F$21</definedName>
    <definedName name="ппп">'[5]Hidden'!$F$20</definedName>
    <definedName name="р">'[5]Hidden'!$F$19</definedName>
    <definedName name="ррр">'[5]Hidden'!$H$20</definedName>
    <definedName name="ффф">'[3]Hidden'!$J$20</definedName>
    <definedName name="ыыы">'[4]Hidden'!$J$20</definedName>
  </definedNames>
  <calcPr fullCalcOnLoad="1"/>
</workbook>
</file>

<file path=xl/sharedStrings.xml><?xml version="1.0" encoding="utf-8"?>
<sst xmlns="http://schemas.openxmlformats.org/spreadsheetml/2006/main" count="546" uniqueCount="392">
  <si>
    <t xml:space="preserve">                                         Приложение 2</t>
  </si>
  <si>
    <t>к приказу Министра финансов</t>
  </si>
  <si>
    <t>Республики Казахстан</t>
  </si>
  <si>
    <t>от 20 августа 2010 года №422</t>
  </si>
  <si>
    <t>Форма</t>
  </si>
  <si>
    <t>Консолидированный</t>
  </si>
  <si>
    <r>
      <t xml:space="preserve"> БУХГАЛТЕРСКИЙ БАЛАНС </t>
    </r>
    <r>
      <rPr>
        <b/>
        <sz val="10"/>
        <color indexed="9"/>
        <rFont val="Arial CYR"/>
        <family val="2"/>
      </rPr>
      <t xml:space="preserve"> </t>
    </r>
    <r>
      <rPr>
        <b/>
        <sz val="10"/>
        <rFont val="Arial Cyr"/>
        <family val="2"/>
      </rPr>
      <t>группы АО "Казахтелеком"</t>
    </r>
  </si>
  <si>
    <t>подготовленный в соответствии с МСФО</t>
  </si>
  <si>
    <t>тыс.тенге</t>
  </si>
  <si>
    <t>АКТИВЫ</t>
  </si>
  <si>
    <t>Код стр.</t>
  </si>
  <si>
    <t>I. КРАТКОСРОЧНЫЕ АКТИВЫ:</t>
  </si>
  <si>
    <t xml:space="preserve">Денежные средства 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</si>
  <si>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</si>
  <si>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</si>
  <si>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</si>
  <si>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</si>
  <si>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</si>
  <si>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</si>
  <si>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</si>
  <si>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</si>
  <si>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</si>
  <si>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</si>
  <si>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</si>
  <si>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</si>
  <si>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</si>
  <si>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</si>
  <si>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</si>
  <si>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</si>
  <si>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</si>
  <si>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</si>
  <si>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</si>
  <si>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</si>
  <si>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</si>
  <si>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</si>
  <si>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</si>
  <si>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</si>
  <si>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</si>
  <si>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</si>
  <si>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</si>
  <si>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</si>
  <si>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</si>
  <si>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</si>
  <si>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</si>
  <si>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</si>
  <si>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</si>
  <si>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</si>
  <si>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</si>
  <si>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</si>
  <si>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</si>
  <si>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</si>
  <si>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</si>
  <si>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</si>
  <si>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</si>
  <si>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</si>
  <si>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</si>
  <si>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</si>
  <si>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</si>
  <si>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</si>
  <si>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</si>
  <si>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</si>
  <si>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</si>
  <si>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</si>
  <si>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100+строка 101 + строка 200)</t>
  </si>
  <si>
    <t>300</t>
  </si>
  <si>
    <t>400</t>
  </si>
  <si>
    <t>ОБЯЗАТЕЛЬСТВА И КАПИТАЛ</t>
  </si>
  <si>
    <t>III. КРАТКОСРОЧНЫЕ ОБЯЗАТЕЛЬСТВА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</si>
  <si>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</si>
  <si>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</si>
  <si>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</si>
  <si>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</si>
  <si>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</si>
  <si>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</si>
  <si>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</si>
  <si>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</si>
  <si>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</si>
  <si>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</si>
  <si>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</si>
  <si>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</si>
  <si>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</si>
  <si>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</si>
  <si>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</si>
  <si>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</si>
  <si>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</si>
  <si>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</si>
  <si>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</si>
  <si>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</si>
  <si>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</si>
  <si>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</si>
  <si>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</si>
  <si>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</si>
  <si>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</si>
  <si>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</si>
  <si>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</si>
  <si>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</si>
  <si>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</si>
  <si>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</si>
  <si>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</si>
  <si>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</si>
  <si>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</si>
  <si>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</si>
  <si>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</si>
  <si>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</si>
  <si>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</si>
  <si>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</si>
  <si>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</si>
  <si>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</si>
  <si>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</si>
  <si>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</si>
  <si>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</si>
  <si>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</si>
  <si>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</si>
  <si>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</si>
  <si>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</si>
  <si>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420+/-строка 421)</t>
  </si>
  <si>
    <t>500</t>
  </si>
  <si>
    <t>Баланс (строка 300+ строка 301+ строка 400+ строка 500)</t>
  </si>
  <si>
    <t>600</t>
  </si>
  <si>
    <t>700</t>
  </si>
  <si>
    <t xml:space="preserve">Главный финансовый директор </t>
  </si>
  <si>
    <t>Нуркатов А.А.</t>
  </si>
  <si>
    <t xml:space="preserve">                                                         (фамилия, имя, отчество)                 (подпись)</t>
  </si>
  <si>
    <t>Главный бухгалтер -директор ДБУиО</t>
  </si>
  <si>
    <t>Байшумурова Г.Ж.</t>
  </si>
  <si>
    <t xml:space="preserve">                                                        (фамилия, имя, отчество)                 (подпись)</t>
  </si>
  <si>
    <t>Место печати</t>
  </si>
  <si>
    <t xml:space="preserve">                                         Приложение 3</t>
  </si>
  <si>
    <t xml:space="preserve">                                                                 Консолидированный </t>
  </si>
  <si>
    <t>Отчет о прибылях и убытках группы АО "Казахтелеком"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</si>
  <si>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</si>
  <si>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</si>
  <si>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</si>
  <si>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 строка 010 - строка 011 )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</si>
  <si>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</si>
  <si>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</si>
  <si>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</si>
  <si>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</si>
  <si>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</si>
  <si>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</si>
  <si>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</si>
  <si>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</si>
  <si>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</si>
  <si>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</si>
  <si>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</si>
  <si>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</si>
  <si>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</si>
  <si>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</si>
  <si>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</si>
  <si>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</si>
  <si>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 xml:space="preserve">Прибыль (убыток) до налогообложения (+/- строки с 020 по 025) </t>
  </si>
  <si>
    <t xml:space="preserve">Расходы по подоходному налогу </t>
  </si>
  <si>
    <t xml:space="preserve">Прибыль (убыток) после налогообложения от продолжающейся деятельности (строка 100 -  строка 101) </t>
  </si>
  <si>
    <t xml:space="preserve">Прибыль (убыток) после налогообложения от прекращенной деятельности </t>
  </si>
  <si>
    <t>201</t>
  </si>
  <si>
    <t>Прибыль за год (строка 200 +строка 201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</si>
  <si>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</si>
  <si>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</si>
  <si>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</si>
  <si>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</si>
  <si>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</si>
  <si>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</si>
  <si>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</si>
  <si>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</si>
  <si>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</si>
  <si>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</si>
  <si>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</si>
  <si>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</si>
  <si>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</si>
  <si>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</si>
  <si>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</si>
  <si>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 xml:space="preserve">Прочие компоненты прочей совокупной прибыли 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</si>
  <si>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</si>
  <si>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</si>
  <si>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</si>
  <si>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</si>
  <si>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 строка 400)</t>
  </si>
  <si>
    <t>Общая совокупная прибыль относимая на:</t>
  </si>
  <si>
    <t>доля неконтролируемых собственников</t>
  </si>
  <si>
    <t>Прибыль на акцию:</t>
  </si>
  <si>
    <t>Базовая прибыль на акцию:</t>
  </si>
  <si>
    <t xml:space="preserve">от  продолжающей деятельности </t>
  </si>
  <si>
    <t>от прекращенной деятельности</t>
  </si>
  <si>
    <t>Разводненная прибыль на акцию:</t>
  </si>
  <si>
    <t>Главный финансовый директор</t>
  </si>
  <si>
    <t xml:space="preserve">Главный бухгалтер - директор ДБУиО </t>
  </si>
  <si>
    <t xml:space="preserve">                                         Приложение 4</t>
  </si>
  <si>
    <t>Отчет о движении денежных средств группы АО "Казахтелеком"</t>
  </si>
  <si>
    <t>(прямой метод)</t>
  </si>
  <si>
    <t>Наименование показателей</t>
  </si>
  <si>
    <t>Код строки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</si>
  <si>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</si>
  <si>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</si>
  <si>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реализация товаров и услуг</t>
  </si>
  <si>
    <t xml:space="preserve">   прочая выручка</t>
  </si>
  <si>
    <t xml:space="preserve">   авансы, полученные от покупателей, заказчиков</t>
  </si>
  <si>
    <t xml:space="preserve">   поступления по договорам страхования</t>
  </si>
  <si>
    <t xml:space="preserve">   полученные вознаграждения</t>
  </si>
  <si>
    <t xml:space="preserve">   прочие поступления</t>
  </si>
  <si>
    <t>2. Выбытие денежных средств, всего (сумма строк с 021 по 027)</t>
  </si>
  <si>
    <t xml:space="preserve">   платежи поставщикам за товары и услуги</t>
  </si>
  <si>
    <t xml:space="preserve">   авансы, выданные поставщикам товаров и услуг</t>
  </si>
  <si>
    <t xml:space="preserve">   выплаты по оплате труда</t>
  </si>
  <si>
    <t xml:space="preserve">   выплаты вознаграждения </t>
  </si>
  <si>
    <t xml:space="preserve">   выплаты по договорам страхования</t>
  </si>
  <si>
    <t xml:space="preserve">   подоходный налог и другие платежи в бюджет</t>
  </si>
  <si>
    <t>026</t>
  </si>
  <si>
    <t xml:space="preserve">   прочие выплаты</t>
  </si>
  <si>
    <t>027</t>
  </si>
  <si>
    <t>3. Чистая сумма денежных средств от операционной деятельности (строка 010 -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</si>
  <si>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</si>
  <si>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</si>
  <si>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</si>
  <si>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</si>
  <si>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 xml:space="preserve">   реализация основных средств</t>
  </si>
  <si>
    <t>041</t>
  </si>
  <si>
    <t xml:space="preserve">   реализация нематериальных активов</t>
  </si>
  <si>
    <t>042</t>
  </si>
  <si>
    <t xml:space="preserve">   реализация других долгосрочных активов</t>
  </si>
  <si>
    <t>043</t>
  </si>
  <si>
    <t xml:space="preserve">   реализация долевых инструментов других организаций (кроме дочерних) и долей участия в совместном предпринимательстве</t>
  </si>
  <si>
    <t>044</t>
  </si>
  <si>
    <t xml:space="preserve">   реализация долговых инструментов других организаций</t>
  </si>
  <si>
    <t>045</t>
  </si>
  <si>
    <t xml:space="preserve">   возмещение при потере контроля над дочерними организациями</t>
  </si>
  <si>
    <t>046</t>
  </si>
  <si>
    <t xml:space="preserve">   реализация прочих финансовых активов </t>
  </si>
  <si>
    <t>047</t>
  </si>
  <si>
    <t xml:space="preserve">   фьючерсные и форвардные контракты, опционы и свопы</t>
  </si>
  <si>
    <t>048</t>
  </si>
  <si>
    <t xml:space="preserve">   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</si>
  <si>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</si>
  <si>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</si>
  <si>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</si>
  <si>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</si>
  <si>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</si>
  <si>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 xml:space="preserve">   приобретение основных средств</t>
  </si>
  <si>
    <t>061</t>
  </si>
  <si>
    <t xml:space="preserve">   приобретение нематериальных активов</t>
  </si>
  <si>
    <t>062</t>
  </si>
  <si>
    <t xml:space="preserve">   приобретение других долгосрочных активов</t>
  </si>
  <si>
    <t>063</t>
  </si>
  <si>
    <t xml:space="preserve">   приобретение долевых инструментов других организаций (кроме дочерних) и долей участия в совместном предпринимательстве</t>
  </si>
  <si>
    <t>064</t>
  </si>
  <si>
    <t xml:space="preserve">   приобретение долговых инструментов других организаций</t>
  </si>
  <si>
    <t>065</t>
  </si>
  <si>
    <t xml:space="preserve">   приобретение контроля над дочерними организациями</t>
  </si>
  <si>
    <t>066</t>
  </si>
  <si>
    <t xml:space="preserve">   приобретение прочих финансовых активов</t>
  </si>
  <si>
    <t>067</t>
  </si>
  <si>
    <t xml:space="preserve">   предоставление займов</t>
  </si>
  <si>
    <t>068</t>
  </si>
  <si>
    <t>069</t>
  </si>
  <si>
    <t xml:space="preserve">   инвестиции в ассоциированные и дочерние организации</t>
  </si>
  <si>
    <t>070</t>
  </si>
  <si>
    <t>071</t>
  </si>
  <si>
    <t>3.Чистая сумма денежных средств от инвестиционной деятельности (строка 040 -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</si>
  <si>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</si>
  <si>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</si>
  <si>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</si>
  <si>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</si>
  <si>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 xml:space="preserve"> в том числе:</t>
  </si>
  <si>
    <t xml:space="preserve">   эмиссия акций и других финансовых инструментов</t>
  </si>
  <si>
    <t>091</t>
  </si>
  <si>
    <t xml:space="preserve">   получение займов</t>
  </si>
  <si>
    <t>092</t>
  </si>
  <si>
    <t xml:space="preserve">   полученные вознаграждения </t>
  </si>
  <si>
    <t>093</t>
  </si>
  <si>
    <t>094</t>
  </si>
  <si>
    <t>2. Выбытие денежных средств, всего (сумма строк с 101 по 105)</t>
  </si>
  <si>
    <t xml:space="preserve">   погашение займов</t>
  </si>
  <si>
    <t xml:space="preserve">   выплата вознаграждения</t>
  </si>
  <si>
    <t>102</t>
  </si>
  <si>
    <t xml:space="preserve">   выплата дивидендов</t>
  </si>
  <si>
    <t>103</t>
  </si>
  <si>
    <t xml:space="preserve">   выплаты собственникам по акциям организации</t>
  </si>
  <si>
    <t>104</t>
  </si>
  <si>
    <t xml:space="preserve">   прочие выбытия</t>
  </si>
  <si>
    <t>105</t>
  </si>
  <si>
    <t>3. Чистая сумма денежных средств от финансовой деятельности (строка 090 - строка 100)</t>
  </si>
  <si>
    <t>4. Влияние обменных курсов валют к тенге</t>
  </si>
  <si>
    <t>5. Увеличение +/-  уменьшение денежных средств (строка 030 +/- строка 080 + строка 110)</t>
  </si>
  <si>
    <t>130</t>
  </si>
  <si>
    <t>6. Денежные средства и их эквиваленты на начало отчетного периода</t>
  </si>
  <si>
    <t>140</t>
  </si>
  <si>
    <t>7. Денежные средства и их эквиваленты на конец отчетного периода</t>
  </si>
  <si>
    <t>150</t>
  </si>
  <si>
    <t xml:space="preserve">                                         Приложение 6</t>
  </si>
  <si>
    <t xml:space="preserve">к приказу Министра финансов </t>
  </si>
  <si>
    <t>группа АО "Казахтелеком"</t>
  </si>
  <si>
    <t xml:space="preserve">                      Отчет об изменениях в капитале</t>
  </si>
  <si>
    <t>Наименование компонентов</t>
  </si>
  <si>
    <t xml:space="preserve">Капитал материнской организации </t>
  </si>
  <si>
    <t>Итого капитал</t>
  </si>
  <si>
    <t>Нераспределенная прибыль</t>
  </si>
  <si>
    <t xml:space="preserve">Всего </t>
  </si>
  <si>
    <t>Изменения в учетной политике</t>
  </si>
  <si>
    <t>Пересчитанное сальдо (строка 010 +/- строка 011)</t>
  </si>
  <si>
    <t>Общая совокупная прибыль, всего (строка 210+ строка 220):</t>
  </si>
  <si>
    <t>Прибыль/убыток за год</t>
  </si>
  <si>
    <t>Передано /получено от филиалов</t>
  </si>
  <si>
    <t>210.1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</si>
  <si>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</si>
  <si>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</si>
  <si>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</si>
  <si>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221</t>
  </si>
  <si>
    <t>Перевод амортизации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</si>
  <si>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</si>
  <si>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 (за минусом налогового эффекта)</t>
  </si>
  <si>
    <t>223</t>
  </si>
  <si>
    <t>Доля в прочей совокупной прибыли (убытке) ассоциированных организаций и совместной  деятельности, учитываемых по методу долевого участия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</si>
  <si>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</si>
  <si>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</si>
  <si>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</si>
  <si>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</si>
  <si>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</si>
  <si>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</si>
  <si>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229</t>
  </si>
  <si>
    <t>Операции с собственниками, всего (сумма строк с 310 по 318)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</si>
  <si>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</si>
  <si>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</si>
  <si>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</si>
  <si>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</si>
  <si>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</si>
  <si>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</si>
  <si>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связанных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</si>
  <si>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</si>
  <si>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</si>
  <si>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</si>
  <si>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</si>
  <si>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317</t>
  </si>
  <si>
    <t>Изменения в доле участия в дочерних организациях, не приводящей к потере контроля</t>
  </si>
  <si>
    <t>318</t>
  </si>
  <si>
    <t>Изменение в учетной политике</t>
  </si>
  <si>
    <t>401</t>
  </si>
  <si>
    <t>Пересчитанное сальдо (строка 400 +/- строка 401)</t>
  </si>
  <si>
    <t>Общая совокупная прибыль, всего (строка 610+ строка 620):</t>
  </si>
  <si>
    <t>Прибыль (убыток) за год</t>
  </si>
  <si>
    <t>610</t>
  </si>
  <si>
    <t>610.1</t>
  </si>
  <si>
    <t>Прочая совокупная прибыль, всего (сумма строк с 621 по 629):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</si>
  <si>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</si>
  <si>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</si>
  <si>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</si>
  <si>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</si>
  <si>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</si>
  <si>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</si>
  <si>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</si>
  <si>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</si>
  <si>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</si>
  <si>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</si>
  <si>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Операции с собственниками, всего (сумма строк с 710 по 718)</t>
  </si>
  <si>
    <t>Вознаграждения работников акциями</t>
  </si>
  <si>
    <t>710</t>
  </si>
  <si>
    <t>711</t>
  </si>
  <si>
    <t>712</t>
  </si>
  <si>
    <t>Выпуск долевых инструментов, связанный с объединением бизнеса</t>
  </si>
  <si>
    <t>713</t>
  </si>
  <si>
    <t>714</t>
  </si>
  <si>
    <t>715</t>
  </si>
  <si>
    <t>716</t>
  </si>
  <si>
    <t>717</t>
  </si>
  <si>
    <t>718</t>
  </si>
  <si>
    <t>800</t>
  </si>
  <si>
    <t xml:space="preserve">Главный бухгалтер-директор ДБУиО                    </t>
  </si>
  <si>
    <t>Забалансовое сальдо счета 000-641 Дебет*</t>
  </si>
  <si>
    <t>Забалансовое сальдо счета 1240 Дебет*</t>
  </si>
  <si>
    <t>Итого баланс с учетом забалансового счета 000-641</t>
  </si>
  <si>
    <t xml:space="preserve">*Примечание: сумма забалансового счета 000-641 в валюту баланса не включается  </t>
  </si>
  <si>
    <t>Забалансовое сальдо счета 000-641 Кредит*</t>
  </si>
  <si>
    <t>Забалансовое сальдо счета 3340 Кредит*</t>
  </si>
  <si>
    <t>dd</t>
  </si>
  <si>
    <t>IV. ВНУТРИХОЗЯЙСТВЕННЫЕ РАСЧЕТЫ</t>
  </si>
  <si>
    <t>1. Финансирование филиалов</t>
  </si>
  <si>
    <t>10</t>
  </si>
  <si>
    <t>2. Перечисление сальдо транзитно-доходных счетов</t>
  </si>
  <si>
    <t>20</t>
  </si>
  <si>
    <t>3. Чистая сумма денежных средств от внутрихозяйственных расчетов (строка 10 - строка 20)</t>
  </si>
  <si>
    <t>30</t>
  </si>
  <si>
    <t xml:space="preserve">                                                                    (фамилия, имя, отчество)                 (подпись)</t>
  </si>
  <si>
    <t xml:space="preserve">Главный бухгалтер - Директор ДБУиО                                                            </t>
  </si>
  <si>
    <t>на 31 декабря 2012г.</t>
  </si>
  <si>
    <t>Сальдо на 1 января 2012 года</t>
  </si>
  <si>
    <t>Сальдо на 1 января 2013 года ( строка 100+ строка 200+строка 300)</t>
  </si>
  <si>
    <t>Приложение 1</t>
  </si>
  <si>
    <t>Приложение 4</t>
  </si>
  <si>
    <t>Приложение 3</t>
  </si>
  <si>
    <t>Приложение 2</t>
  </si>
  <si>
    <t>на 30 сентября 2013г.</t>
  </si>
  <si>
    <t>с января по сентябрь 2013 года</t>
  </si>
  <si>
    <t>с января по сентябрь 2012 года</t>
  </si>
  <si>
    <t>Сальдо на 30 сентября 2013 года ( строка 500+ строка 600+ строка 700)</t>
  </si>
</sst>
</file>

<file path=xl/styles.xml><?xml version="1.0" encoding="utf-8"?>
<styleSheet xmlns="http://schemas.openxmlformats.org/spreadsheetml/2006/main">
  <numFmts count="2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sz val="10"/>
      <color indexed="9"/>
      <name val="Arial Cyr"/>
      <family val="2"/>
    </font>
    <font>
      <sz val="8"/>
      <name val="Arial Cyr"/>
      <family val="0"/>
    </font>
    <font>
      <sz val="8"/>
      <color indexed="9"/>
      <name val="Arial Cyr"/>
      <family val="0"/>
    </font>
    <font>
      <sz val="10"/>
      <color indexed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sz val="10"/>
      <name val="Arial"/>
      <family val="2"/>
    </font>
    <font>
      <b/>
      <sz val="10"/>
      <color indexed="9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sz val="12"/>
      <color indexed="9"/>
      <name val="Arial Cyr"/>
      <family val="0"/>
    </font>
    <font>
      <b/>
      <sz val="10"/>
      <color indexed="12"/>
      <name val="Arial Cyr"/>
      <family val="2"/>
    </font>
    <font>
      <b/>
      <sz val="9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3" fontId="2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1">
    <xf numFmtId="0" fontId="0" fillId="0" borderId="0" xfId="0" applyFont="1" applyAlignment="1">
      <alignment/>
    </xf>
    <xf numFmtId="0" fontId="3" fillId="0" borderId="0" xfId="56" applyFont="1" applyAlignment="1" applyProtection="1">
      <alignment horizontal="left" vertical="center"/>
      <protection locked="0"/>
    </xf>
    <xf numFmtId="0" fontId="2" fillId="0" borderId="0" xfId="56" applyFont="1" applyAlignment="1" applyProtection="1">
      <alignment vertical="center"/>
      <protection locked="0"/>
    </xf>
    <xf numFmtId="14" fontId="3" fillId="33" borderId="10" xfId="57" applyNumberFormat="1" applyFont="1" applyFill="1" applyBorder="1" applyAlignment="1" applyProtection="1">
      <alignment horizontal="center" vertical="center" wrapText="1"/>
      <protection/>
    </xf>
    <xf numFmtId="172" fontId="3" fillId="34" borderId="11" xfId="69" applyNumberFormat="1" applyFont="1" applyFill="1" applyBorder="1" applyAlignment="1" applyProtection="1">
      <alignment horizontal="center" vertical="center" wrapText="1"/>
      <protection/>
    </xf>
    <xf numFmtId="172" fontId="2" fillId="0" borderId="11" xfId="69" applyNumberFormat="1" applyFont="1" applyFill="1" applyBorder="1" applyAlignment="1" applyProtection="1">
      <alignment horizontal="center" vertical="center" wrapText="1"/>
      <protection/>
    </xf>
    <xf numFmtId="169" fontId="3" fillId="34" borderId="11" xfId="69" applyNumberFormat="1" applyFont="1" applyFill="1" applyBorder="1" applyAlignment="1" applyProtection="1">
      <alignment horizontal="center" vertical="center" wrapText="1"/>
      <protection/>
    </xf>
    <xf numFmtId="169" fontId="3" fillId="34" borderId="12" xfId="69" applyNumberFormat="1" applyFont="1" applyFill="1" applyBorder="1" applyAlignment="1" applyProtection="1">
      <alignment horizontal="center" vertical="center" wrapText="1"/>
      <protection/>
    </xf>
    <xf numFmtId="169" fontId="3" fillId="0" borderId="0" xfId="69" applyNumberFormat="1" applyFont="1" applyBorder="1" applyAlignment="1" applyProtection="1">
      <alignment horizontal="center" vertical="center" wrapText="1"/>
      <protection/>
    </xf>
    <xf numFmtId="172" fontId="2" fillId="34" borderId="11" xfId="69" applyNumberFormat="1" applyFont="1" applyFill="1" applyBorder="1" applyAlignment="1" applyProtection="1">
      <alignment horizontal="center" vertical="center" wrapText="1"/>
      <protection/>
    </xf>
    <xf numFmtId="173" fontId="12" fillId="0" borderId="0" xfId="58" applyFont="1" applyAlignment="1" applyProtection="1">
      <alignment horizontal="center"/>
      <protection locked="0"/>
    </xf>
    <xf numFmtId="173" fontId="12" fillId="0" borderId="0" xfId="58" applyFont="1" applyAlignment="1" applyProtection="1">
      <alignment/>
      <protection locked="0"/>
    </xf>
    <xf numFmtId="49" fontId="3" fillId="33" borderId="13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58" applyNumberFormat="1" applyFont="1" applyBorder="1" applyAlignment="1" applyProtection="1">
      <alignment horizontal="center" wrapText="1"/>
      <protection locked="0"/>
    </xf>
    <xf numFmtId="0" fontId="2" fillId="0" borderId="0" xfId="56" applyFont="1" applyAlignment="1" applyProtection="1">
      <alignment horizontal="center"/>
      <protection locked="0"/>
    </xf>
    <xf numFmtId="3" fontId="2" fillId="0" borderId="0" xfId="56" applyNumberFormat="1" applyFont="1" applyAlignment="1" applyProtection="1">
      <alignment horizontal="center"/>
      <protection locked="0"/>
    </xf>
    <xf numFmtId="49" fontId="2" fillId="0" borderId="13" xfId="58" applyNumberFormat="1" applyFont="1" applyFill="1" applyBorder="1" applyAlignment="1" applyProtection="1">
      <alignment vertical="center" wrapText="1"/>
      <protection/>
    </xf>
    <xf numFmtId="49" fontId="2" fillId="0" borderId="13" xfId="58" applyNumberFormat="1" applyFont="1" applyFill="1" applyBorder="1" applyAlignment="1" applyProtection="1">
      <alignment horizontal="center"/>
      <protection/>
    </xf>
    <xf numFmtId="49" fontId="2" fillId="0" borderId="13" xfId="58" applyNumberFormat="1" applyFont="1" applyFill="1" applyBorder="1" applyAlignment="1" applyProtection="1">
      <alignment vertical="top" wrapText="1"/>
      <protection/>
    </xf>
    <xf numFmtId="49" fontId="3" fillId="34" borderId="13" xfId="58" applyNumberFormat="1" applyFont="1" applyFill="1" applyBorder="1" applyAlignment="1" applyProtection="1">
      <alignment vertical="center" wrapText="1"/>
      <protection/>
    </xf>
    <xf numFmtId="49" fontId="3" fillId="34" borderId="13" xfId="58" applyNumberFormat="1" applyFont="1" applyFill="1" applyBorder="1" applyAlignment="1" applyProtection="1">
      <alignment horizontal="center"/>
      <protection/>
    </xf>
    <xf numFmtId="49" fontId="3" fillId="34" borderId="13" xfId="58" applyNumberFormat="1" applyFont="1" applyFill="1" applyBorder="1" applyAlignment="1" applyProtection="1">
      <alignment vertical="top" wrapText="1"/>
      <protection/>
    </xf>
    <xf numFmtId="169" fontId="5" fillId="0" borderId="14" xfId="67" applyFont="1" applyBorder="1" applyAlignment="1" applyProtection="1">
      <alignment wrapText="1"/>
      <protection locked="0"/>
    </xf>
    <xf numFmtId="49" fontId="5" fillId="0" borderId="15" xfId="67" applyNumberFormat="1" applyFont="1" applyBorder="1" applyAlignment="1" applyProtection="1">
      <alignment horizontal="center" wrapText="1"/>
      <protection locked="0"/>
    </xf>
    <xf numFmtId="169" fontId="3" fillId="33" borderId="14" xfId="67" applyFont="1" applyFill="1" applyBorder="1" applyAlignment="1" applyProtection="1">
      <alignment horizontal="center" vertical="center" wrapText="1"/>
      <protection/>
    </xf>
    <xf numFmtId="169" fontId="3" fillId="33" borderId="15" xfId="67" applyFont="1" applyFill="1" applyBorder="1" applyAlignment="1" applyProtection="1">
      <alignment horizontal="center" vertical="center" wrapText="1"/>
      <protection/>
    </xf>
    <xf numFmtId="169" fontId="8" fillId="0" borderId="16" xfId="67" applyNumberFormat="1" applyFont="1" applyBorder="1" applyAlignment="1" applyProtection="1">
      <alignment horizontal="right" vertical="center" wrapText="1" indent="1"/>
      <protection locked="0"/>
    </xf>
    <xf numFmtId="169" fontId="8" fillId="0" borderId="17" xfId="67" applyNumberFormat="1" applyFont="1" applyBorder="1" applyAlignment="1" applyProtection="1">
      <alignment horizontal="right" vertical="center" wrapText="1" indent="1"/>
      <protection locked="0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3" fontId="5" fillId="0" borderId="0" xfId="0" applyNumberFormat="1" applyFont="1" applyAlignment="1" applyProtection="1" quotePrefix="1">
      <alignment horizontal="right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>
      <alignment/>
    </xf>
    <xf numFmtId="0" fontId="18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3" fontId="5" fillId="0" borderId="0" xfId="0" applyNumberFormat="1" applyFont="1" applyAlignment="1" applyProtection="1" quotePrefix="1">
      <alignment horizontal="righ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wrapText="1"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Continuous" vertical="center"/>
      <protection locked="0"/>
    </xf>
    <xf numFmtId="3" fontId="2" fillId="0" borderId="0" xfId="0" applyNumberFormat="1" applyFont="1" applyAlignment="1" applyProtection="1">
      <alignment vertical="center" wrapText="1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 horizontal="center" wrapText="1"/>
      <protection locked="0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3" fillId="0" borderId="18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left" wrapText="1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wrapText="1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20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vertical="center"/>
      <protection locked="0"/>
    </xf>
    <xf numFmtId="169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Border="1" applyAlignment="1">
      <alignment wrapText="1"/>
    </xf>
    <xf numFmtId="169" fontId="2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wrapText="1"/>
    </xf>
    <xf numFmtId="49" fontId="2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Continuous" vertical="center"/>
      <protection locked="0"/>
    </xf>
    <xf numFmtId="3" fontId="2" fillId="0" borderId="0" xfId="0" applyNumberFormat="1" applyFont="1" applyAlignment="1" applyProtection="1">
      <alignment horizontal="centerContinuous" vertical="center" wrapText="1"/>
      <protection locked="0"/>
    </xf>
    <xf numFmtId="3" fontId="2" fillId="0" borderId="0" xfId="0" applyNumberFormat="1" applyFont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 locked="0"/>
    </xf>
    <xf numFmtId="3" fontId="4" fillId="0" borderId="0" xfId="0" applyNumberFormat="1" applyFont="1" applyAlignment="1" applyProtection="1">
      <alignment horizontal="centerContinuous" vertical="center" wrapText="1"/>
      <protection locked="0"/>
    </xf>
    <xf numFmtId="3" fontId="4" fillId="0" borderId="0" xfId="0" applyNumberFormat="1" applyFont="1" applyAlignment="1" applyProtection="1">
      <alignment horizontal="centerContinuous" vertical="center"/>
      <protection locked="0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center" vertical="center" wrapText="1"/>
      <protection/>
    </xf>
    <xf numFmtId="3" fontId="3" fillId="33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3" fontId="2" fillId="0" borderId="25" xfId="0" applyNumberFormat="1" applyFont="1" applyBorder="1" applyAlignment="1" applyProtection="1">
      <alignment vertical="center" wrapText="1"/>
      <protection/>
    </xf>
    <xf numFmtId="3" fontId="2" fillId="0" borderId="25" xfId="0" applyNumberFormat="1" applyFont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2" fillId="0" borderId="19" xfId="0" applyFont="1" applyFill="1" applyBorder="1" applyAlignment="1" applyProtection="1">
      <alignment vertical="center"/>
      <protection/>
    </xf>
    <xf numFmtId="49" fontId="3" fillId="34" borderId="19" xfId="0" applyNumberFormat="1" applyFont="1" applyFill="1" applyBorder="1" applyAlignment="1" applyProtection="1">
      <alignment vertical="center" wrapText="1"/>
      <protection/>
    </xf>
    <xf numFmtId="49" fontId="3" fillId="34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3" fillId="34" borderId="27" xfId="0" applyNumberFormat="1" applyFont="1" applyFill="1" applyBorder="1" applyAlignment="1" applyProtection="1">
      <alignment vertical="center" wrapText="1"/>
      <protection/>
    </xf>
    <xf numFmtId="49" fontId="3" fillId="34" borderId="28" xfId="0" applyNumberFormat="1" applyFont="1" applyFill="1" applyBorder="1" applyAlignment="1" applyProtection="1">
      <alignment horizontal="center" vertical="center" wrapText="1"/>
      <protection/>
    </xf>
    <xf numFmtId="49" fontId="3" fillId="34" borderId="29" xfId="0" applyNumberFormat="1" applyFont="1" applyFill="1" applyBorder="1" applyAlignment="1" applyProtection="1">
      <alignment vertical="center" wrapText="1"/>
      <protection/>
    </xf>
    <xf numFmtId="49" fontId="7" fillId="34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172" fontId="2" fillId="0" borderId="25" xfId="69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32" xfId="0" applyNumberFormat="1" applyFont="1" applyFill="1" applyBorder="1" applyAlignment="1" applyProtection="1">
      <alignment horizontal="center" vertical="center" wrapText="1"/>
      <protection/>
    </xf>
    <xf numFmtId="49" fontId="3" fillId="34" borderId="33" xfId="0" applyNumberFormat="1" applyFont="1" applyFill="1" applyBorder="1" applyAlignment="1" applyProtection="1">
      <alignment horizontal="center" vertical="center" wrapText="1"/>
      <protection/>
    </xf>
    <xf numFmtId="49" fontId="9" fillId="0" borderId="0" xfId="0" applyNumberFormat="1" applyFont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69" fontId="3" fillId="0" borderId="0" xfId="69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169" fontId="3" fillId="33" borderId="34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169" fontId="2" fillId="0" borderId="11" xfId="0" applyNumberFormat="1" applyFont="1" applyBorder="1" applyAlignment="1" applyProtection="1">
      <alignment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 quotePrefix="1">
      <alignment horizontal="left" vertical="center" wrapText="1"/>
      <protection/>
    </xf>
    <xf numFmtId="49" fontId="3" fillId="34" borderId="19" xfId="0" applyNumberFormat="1" applyFont="1" applyFill="1" applyBorder="1" applyAlignment="1" applyProtection="1">
      <alignment horizontal="left" vertical="center" wrapText="1"/>
      <protection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Border="1" applyAlignment="1" applyProtection="1">
      <alignment horizontal="center" vertical="center" wrapText="1"/>
      <protection/>
    </xf>
    <xf numFmtId="49" fontId="3" fillId="34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3" fillId="34" borderId="27" xfId="0" applyNumberFormat="1" applyFont="1" applyFill="1" applyBorder="1" applyAlignment="1" applyProtection="1">
      <alignment vertical="center" wrapText="1"/>
      <protection/>
    </xf>
    <xf numFmtId="49" fontId="3" fillId="34" borderId="32" xfId="0" applyNumberFormat="1" applyFont="1" applyFill="1" applyBorder="1" applyAlignment="1" applyProtection="1">
      <alignment horizontal="center" vertical="center" wrapText="1"/>
      <protection/>
    </xf>
    <xf numFmtId="49" fontId="3" fillId="34" borderId="36" xfId="0" applyNumberFormat="1" applyFont="1" applyFill="1" applyBorder="1" applyAlignment="1" applyProtection="1">
      <alignment horizontal="center" vertical="center" wrapText="1"/>
      <protection/>
    </xf>
    <xf numFmtId="172" fontId="2" fillId="0" borderId="25" xfId="69" applyNumberFormat="1" applyFont="1" applyFill="1" applyBorder="1" applyAlignment="1" applyProtection="1">
      <alignment horizontal="center" vertical="center" wrapText="1"/>
      <protection locked="0"/>
    </xf>
    <xf numFmtId="172" fontId="2" fillId="0" borderId="11" xfId="69" applyNumberFormat="1" applyFont="1" applyFill="1" applyBorder="1" applyAlignment="1" applyProtection="1">
      <alignment horizontal="center" vertical="center" wrapText="1"/>
      <protection locked="0"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169" fontId="3" fillId="34" borderId="12" xfId="69" applyNumberFormat="1" applyFont="1" applyFill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169" fontId="3" fillId="0" borderId="37" xfId="69" applyNumberFormat="1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 wrapText="1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 horizontal="left"/>
      <protection locked="0"/>
    </xf>
    <xf numFmtId="3" fontId="0" fillId="0" borderId="0" xfId="0" applyNumberFormat="1" applyAlignment="1">
      <alignment horizontal="left"/>
    </xf>
    <xf numFmtId="3" fontId="5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 horizontal="right" vertical="center"/>
    </xf>
    <xf numFmtId="3" fontId="5" fillId="0" borderId="0" xfId="0" applyNumberFormat="1" applyFont="1" applyAlignment="1" applyProtection="1">
      <alignment wrapText="1"/>
      <protection locked="0"/>
    </xf>
    <xf numFmtId="3" fontId="5" fillId="0" borderId="0" xfId="0" applyNumberFormat="1" applyFont="1" applyAlignment="1" applyProtection="1">
      <alignment horizontal="left" wrapText="1"/>
      <protection locked="0"/>
    </xf>
    <xf numFmtId="3" fontId="8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 horizontal="right" wrapText="1"/>
      <protection locked="0"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Border="1" applyAlignment="1" applyProtection="1">
      <alignment wrapText="1"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2" fillId="0" borderId="13" xfId="69" applyNumberFormat="1" applyFont="1" applyFill="1" applyBorder="1" applyAlignment="1" applyProtection="1">
      <alignment wrapText="1"/>
      <protection/>
    </xf>
    <xf numFmtId="3" fontId="2" fillId="34" borderId="13" xfId="69" applyNumberFormat="1" applyFont="1" applyFill="1" applyBorder="1" applyAlignment="1" applyProtection="1">
      <alignment wrapText="1"/>
      <protection/>
    </xf>
    <xf numFmtId="0" fontId="2" fillId="0" borderId="13" xfId="0" applyFont="1" applyFill="1" applyBorder="1" applyAlignment="1" applyProtection="1">
      <alignment wrapText="1"/>
      <protection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 applyAlignment="1">
      <alignment wrapText="1"/>
    </xf>
    <xf numFmtId="3" fontId="2" fillId="0" borderId="0" xfId="0" applyNumberFormat="1" applyFont="1" applyFill="1" applyBorder="1" applyAlignment="1" applyProtection="1">
      <alignment wrapText="1"/>
      <protection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 applyBorder="1" applyAlignment="1">
      <alignment wrapText="1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right"/>
      <protection locked="0"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right" wrapText="1"/>
    </xf>
    <xf numFmtId="0" fontId="0" fillId="0" borderId="0" xfId="0" applyAlignment="1" applyProtection="1">
      <alignment/>
      <protection locked="0"/>
    </xf>
    <xf numFmtId="0" fontId="3" fillId="33" borderId="38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172" fontId="15" fillId="34" borderId="41" xfId="69" applyNumberFormat="1" applyFont="1" applyFill="1" applyBorder="1" applyAlignment="1" applyProtection="1">
      <alignment vertical="center" wrapText="1"/>
      <protection/>
    </xf>
    <xf numFmtId="172" fontId="15" fillId="34" borderId="42" xfId="69" applyNumberFormat="1" applyFont="1" applyFill="1" applyBorder="1" applyAlignment="1" applyProtection="1">
      <alignment vertical="center" wrapText="1"/>
      <protection/>
    </xf>
    <xf numFmtId="169" fontId="0" fillId="0" borderId="0" xfId="0" applyNumberFormat="1" applyAlignment="1" applyProtection="1">
      <alignment/>
      <protection locked="0"/>
    </xf>
    <xf numFmtId="0" fontId="3" fillId="0" borderId="19" xfId="0" applyFont="1" applyFill="1" applyBorder="1" applyAlignment="1" applyProtection="1">
      <alignment horizontal="left" vertical="center" wrapText="1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169" fontId="15" fillId="0" borderId="13" xfId="69" applyNumberFormat="1" applyFont="1" applyBorder="1" applyAlignment="1" applyProtection="1">
      <alignment horizontal="right" vertical="center" wrapText="1" indent="1"/>
      <protection/>
    </xf>
    <xf numFmtId="169" fontId="15" fillId="0" borderId="43" xfId="69" applyNumberFormat="1" applyFont="1" applyBorder="1" applyAlignment="1" applyProtection="1">
      <alignment horizontal="right" vertical="center" wrapText="1" indent="1"/>
      <protection/>
    </xf>
    <xf numFmtId="0" fontId="2" fillId="0" borderId="19" xfId="0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169" fontId="2" fillId="0" borderId="35" xfId="69" applyNumberFormat="1" applyFont="1" applyBorder="1" applyAlignment="1" applyProtection="1">
      <alignment horizontal="right" vertical="center" wrapText="1" indent="1"/>
      <protection/>
    </xf>
    <xf numFmtId="169" fontId="2" fillId="0" borderId="26" xfId="69" applyNumberFormat="1" applyFont="1" applyBorder="1" applyAlignment="1" applyProtection="1">
      <alignment horizontal="right" vertical="center" wrapText="1" indent="1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172" fontId="15" fillId="34" borderId="13" xfId="69" applyNumberFormat="1" applyFont="1" applyFill="1" applyBorder="1" applyAlignment="1" applyProtection="1">
      <alignment vertical="center" wrapText="1"/>
      <protection/>
    </xf>
    <xf numFmtId="172" fontId="15" fillId="34" borderId="26" xfId="69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169" fontId="15" fillId="34" borderId="13" xfId="67" applyNumberFormat="1" applyFont="1" applyFill="1" applyBorder="1" applyAlignment="1" applyProtection="1">
      <alignment vertical="center"/>
      <protection/>
    </xf>
    <xf numFmtId="169" fontId="15" fillId="34" borderId="26" xfId="67" applyNumberFormat="1" applyFont="1" applyFill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172" fontId="15" fillId="34" borderId="36" xfId="69" applyNumberFormat="1" applyFont="1" applyFill="1" applyBorder="1" applyAlignment="1" applyProtection="1">
      <alignment vertical="center" wrapText="1"/>
      <protection/>
    </xf>
    <xf numFmtId="172" fontId="15" fillId="34" borderId="30" xfId="69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Border="1" applyAlignment="1" applyProtection="1">
      <alignment vertical="center" wrapText="1"/>
      <protection locked="0"/>
    </xf>
    <xf numFmtId="3" fontId="3" fillId="0" borderId="0" xfId="0" applyNumberFormat="1" applyFont="1" applyAlignment="1" applyProtection="1">
      <alignment horizontal="left" vertical="center"/>
      <protection locked="0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Alignment="1" applyProtection="1">
      <alignment vertical="center" wrapText="1"/>
      <protection locked="0"/>
    </xf>
    <xf numFmtId="0" fontId="17" fillId="0" borderId="23" xfId="0" applyFont="1" applyFill="1" applyBorder="1" applyAlignment="1" applyProtection="1">
      <alignment horizontal="left" wrapText="1"/>
      <protection/>
    </xf>
    <xf numFmtId="169" fontId="3" fillId="0" borderId="44" xfId="53" applyNumberFormat="1" applyFont="1" applyBorder="1" applyAlignment="1" applyProtection="1">
      <alignment wrapText="1"/>
      <protection/>
    </xf>
    <xf numFmtId="0" fontId="19" fillId="0" borderId="0" xfId="0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right"/>
      <protection locked="0"/>
    </xf>
    <xf numFmtId="3" fontId="5" fillId="0" borderId="0" xfId="0" applyNumberFormat="1" applyFont="1" applyAlignment="1" applyProtection="1">
      <alignment horizontal="right" vertical="center"/>
      <protection locked="0"/>
    </xf>
    <xf numFmtId="0" fontId="3" fillId="0" borderId="0" xfId="56" applyFont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Fill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6" fillId="0" borderId="47" xfId="0" applyFont="1" applyFill="1" applyBorder="1" applyAlignment="1" applyProtection="1">
      <alignment horizontal="center" vertical="center" wrapText="1"/>
      <protection/>
    </xf>
    <xf numFmtId="0" fontId="16" fillId="0" borderId="37" xfId="0" applyFont="1" applyFill="1" applyBorder="1" applyAlignment="1" applyProtection="1">
      <alignment horizontal="center" vertical="center" wrapText="1"/>
      <protection/>
    </xf>
    <xf numFmtId="0" fontId="16" fillId="0" borderId="45" xfId="0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/>
    </xf>
    <xf numFmtId="0" fontId="18" fillId="0" borderId="0" xfId="0" applyFont="1" applyFill="1" applyAlignment="1" applyProtection="1">
      <alignment horizontal="center"/>
      <protection locked="0"/>
    </xf>
    <xf numFmtId="0" fontId="2" fillId="0" borderId="0" xfId="56" applyFont="1" applyAlignment="1" applyProtection="1">
      <alignment horizontal="center"/>
      <protection/>
    </xf>
    <xf numFmtId="0" fontId="2" fillId="0" borderId="0" xfId="56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49" fontId="3" fillId="0" borderId="48" xfId="0" applyNumberFormat="1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" xfId="50"/>
    <cellStyle name="Название" xfId="51"/>
    <cellStyle name="Нейтральный" xfId="52"/>
    <cellStyle name="Обычный 3" xfId="53"/>
    <cellStyle name="Обычный 5" xfId="54"/>
    <cellStyle name="Обычный 7" xfId="55"/>
    <cellStyle name="Обычный_Balans_odt" xfId="56"/>
    <cellStyle name="Обычный_Бух_баланс_активы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[0] 3" xfId="67"/>
    <cellStyle name="Финансовый 2" xfId="68"/>
    <cellStyle name="Финансовый 3" xfId="69"/>
    <cellStyle name="Финансовый 4" xfId="70"/>
    <cellStyle name="Финансовый 5" xfId="71"/>
    <cellStyle name="Финансовый 6" xfId="72"/>
    <cellStyle name="Финансовый 7" xfId="73"/>
    <cellStyle name="Финансовый 8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mat01\balans\1106\&#1057;&#1074;&#1086;&#1076;_&#1076;&#1074;&#1080;&#1078;&#1077;&#1085;&#1080;&#1077;_&#1082;&#1072;&#1087;&#1080;&#1090;&#1072;&#1083;&#1072;_11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09\&#1057;&#1042;&#1054;&#1044;_&#1041;&#1091;&#1093;&#1075;_&#1041;&#1040;&#1051;&#1040;&#1053;&#1057;_11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09\&#1057;&#1074;&#1086;&#1076;_&#1076;&#1074;&#1080;&#1078;&#1077;&#1085;&#1080;&#1077;_&#1082;&#1072;&#1087;&#1080;&#1090;&#1072;&#1083;&#1072;_11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09\&#1057;&#1074;&#1086;&#1076;_&#1076;&#1074;&#1080;&#1078;&#1077;&#1085;&#1080;&#1077;_&#1076;&#1077;&#1085;&#1077;&#1075;_11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109\&#1057;&#1042;&#1054;&#1044;_&#1086;&#1090;&#1095;&#1077;&#1090;_&#1076;&#1086;&#1093;&#1086;&#1076;_&#1080;_&#1088;&#1072;&#1089;&#1093;_1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цр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online.kg"/>
      <sheetName val="цоит"/>
      <sheetName val="корректировки"/>
    </sheetNames>
    <sheetDataSet>
      <sheetData sheetId="0">
        <row r="19">
          <cell r="F19">
            <v>2011</v>
          </cell>
        </row>
        <row r="20">
          <cell r="F20">
            <v>2011</v>
          </cell>
          <cell r="H20" t="str">
            <v>июнь</v>
          </cell>
          <cell r="J20" t="str">
            <v>с января по июнь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цр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onlline.kg"/>
      <sheetName val="цоит"/>
      <sheetName val="корректировки"/>
    </sheetNames>
    <sheetDataSet>
      <sheetData sheetId="0">
        <row r="19">
          <cell r="F19">
            <v>2011</v>
          </cell>
        </row>
        <row r="20">
          <cell r="I20" t="str">
            <v>на 30 сентября</v>
          </cell>
        </row>
        <row r="21">
          <cell r="F21">
            <v>2010</v>
          </cell>
        </row>
      </sheetData>
      <sheetData sheetId="9">
        <row r="45">
          <cell r="C45">
            <v>0</v>
          </cell>
          <cell r="D45">
            <v>0</v>
          </cell>
        </row>
        <row r="46">
          <cell r="C46">
            <v>19721393</v>
          </cell>
          <cell r="D46">
            <v>18867582</v>
          </cell>
        </row>
        <row r="81">
          <cell r="C81">
            <v>0</v>
          </cell>
          <cell r="D81">
            <v>4452125</v>
          </cell>
        </row>
        <row r="82">
          <cell r="C82">
            <v>27384979</v>
          </cell>
          <cell r="D82">
            <v>21748898</v>
          </cell>
        </row>
      </sheetData>
      <sheetData sheetId="10">
        <row r="45">
          <cell r="C45">
            <v>0</v>
          </cell>
          <cell r="D45">
            <v>0</v>
          </cell>
        </row>
        <row r="46">
          <cell r="C46">
            <v>19378616</v>
          </cell>
          <cell r="D46">
            <v>17496147</v>
          </cell>
        </row>
        <row r="81">
          <cell r="C81">
            <v>0</v>
          </cell>
          <cell r="D81">
            <v>2990384</v>
          </cell>
        </row>
        <row r="82">
          <cell r="C82">
            <v>25410135</v>
          </cell>
          <cell r="D82">
            <v>20279086</v>
          </cell>
        </row>
      </sheetData>
      <sheetData sheetId="11">
        <row r="45">
          <cell r="C45">
            <v>0</v>
          </cell>
          <cell r="D45">
            <v>0</v>
          </cell>
        </row>
        <row r="46">
          <cell r="C46">
            <v>27196764</v>
          </cell>
          <cell r="D46">
            <v>25126288</v>
          </cell>
        </row>
        <row r="81">
          <cell r="C81">
            <v>0</v>
          </cell>
          <cell r="D81">
            <v>5534699</v>
          </cell>
        </row>
        <row r="82">
          <cell r="C82">
            <v>37806020</v>
          </cell>
          <cell r="D82">
            <v>29147149</v>
          </cell>
        </row>
      </sheetData>
      <sheetData sheetId="12">
        <row r="45">
          <cell r="C45">
            <v>0</v>
          </cell>
          <cell r="D45">
            <v>0</v>
          </cell>
        </row>
        <row r="46">
          <cell r="C46">
            <v>19631087</v>
          </cell>
          <cell r="D46">
            <v>18311826</v>
          </cell>
        </row>
        <row r="81">
          <cell r="C81">
            <v>0</v>
          </cell>
          <cell r="D81">
            <v>3621888</v>
          </cell>
        </row>
        <row r="82">
          <cell r="C82">
            <v>24625141</v>
          </cell>
          <cell r="D82">
            <v>19587835</v>
          </cell>
        </row>
      </sheetData>
      <sheetData sheetId="13">
        <row r="45">
          <cell r="C45">
            <v>0</v>
          </cell>
          <cell r="D45">
            <v>0</v>
          </cell>
        </row>
        <row r="46">
          <cell r="C46">
            <v>32698579</v>
          </cell>
          <cell r="D46">
            <v>29728491</v>
          </cell>
        </row>
        <row r="81">
          <cell r="C81">
            <v>0</v>
          </cell>
          <cell r="D81">
            <v>5980210</v>
          </cell>
        </row>
        <row r="82">
          <cell r="C82">
            <v>41780708</v>
          </cell>
          <cell r="D82">
            <v>32346524</v>
          </cell>
        </row>
      </sheetData>
      <sheetData sheetId="14">
        <row r="45">
          <cell r="C45">
            <v>0</v>
          </cell>
          <cell r="D45">
            <v>0</v>
          </cell>
        </row>
        <row r="46">
          <cell r="C46">
            <v>13989570</v>
          </cell>
          <cell r="D46">
            <v>13395227</v>
          </cell>
        </row>
        <row r="81">
          <cell r="C81">
            <v>0</v>
          </cell>
          <cell r="D81">
            <v>3012560</v>
          </cell>
        </row>
        <row r="82">
          <cell r="C82">
            <v>18798850</v>
          </cell>
          <cell r="D82">
            <v>15242190</v>
          </cell>
        </row>
      </sheetData>
      <sheetData sheetId="15">
        <row r="45">
          <cell r="C45">
            <v>0</v>
          </cell>
          <cell r="D45">
            <v>0</v>
          </cell>
        </row>
        <row r="46">
          <cell r="C46">
            <v>13342038</v>
          </cell>
          <cell r="D46">
            <v>13403007</v>
          </cell>
        </row>
        <row r="81">
          <cell r="C81">
            <v>0</v>
          </cell>
          <cell r="D81">
            <v>3746830</v>
          </cell>
        </row>
        <row r="82">
          <cell r="C82">
            <v>18629412</v>
          </cell>
          <cell r="D82">
            <v>14765039</v>
          </cell>
        </row>
      </sheetData>
      <sheetData sheetId="16">
        <row r="45">
          <cell r="C45">
            <v>0</v>
          </cell>
          <cell r="D45">
            <v>0</v>
          </cell>
        </row>
        <row r="46">
          <cell r="C46">
            <v>37350555</v>
          </cell>
          <cell r="D46">
            <v>31977282</v>
          </cell>
        </row>
        <row r="81">
          <cell r="C81">
            <v>0</v>
          </cell>
          <cell r="D81">
            <v>3664166</v>
          </cell>
        </row>
        <row r="82">
          <cell r="C82">
            <v>44858472</v>
          </cell>
          <cell r="D82">
            <v>34527669</v>
          </cell>
        </row>
      </sheetData>
      <sheetData sheetId="17">
        <row r="45">
          <cell r="C45">
            <v>0</v>
          </cell>
          <cell r="D45">
            <v>0</v>
          </cell>
        </row>
        <row r="46">
          <cell r="C46">
            <v>8805921</v>
          </cell>
          <cell r="D46">
            <v>9318315</v>
          </cell>
        </row>
        <row r="81">
          <cell r="C81">
            <v>0</v>
          </cell>
          <cell r="D81">
            <v>3214670</v>
          </cell>
        </row>
        <row r="82">
          <cell r="C82">
            <v>13476214</v>
          </cell>
          <cell r="D82">
            <v>10779206</v>
          </cell>
        </row>
      </sheetData>
      <sheetData sheetId="18">
        <row r="45">
          <cell r="C45">
            <v>0</v>
          </cell>
          <cell r="D45">
            <v>0</v>
          </cell>
        </row>
        <row r="46">
          <cell r="C46">
            <v>26349848</v>
          </cell>
          <cell r="D46">
            <v>22851804</v>
          </cell>
        </row>
        <row r="81">
          <cell r="C81">
            <v>0</v>
          </cell>
          <cell r="D81">
            <v>3021037</v>
          </cell>
        </row>
        <row r="82">
          <cell r="C82">
            <v>30984664</v>
          </cell>
          <cell r="D82">
            <v>23813285</v>
          </cell>
        </row>
      </sheetData>
      <sheetData sheetId="19">
        <row r="45">
          <cell r="C45">
            <v>0</v>
          </cell>
          <cell r="D45">
            <v>0</v>
          </cell>
        </row>
        <row r="46">
          <cell r="C46">
            <v>8498293</v>
          </cell>
          <cell r="D46">
            <v>8323898</v>
          </cell>
        </row>
        <row r="81">
          <cell r="C81">
            <v>0</v>
          </cell>
          <cell r="D81">
            <v>2049798</v>
          </cell>
        </row>
        <row r="82">
          <cell r="C82">
            <v>12024217</v>
          </cell>
          <cell r="D82">
            <v>9623530</v>
          </cell>
        </row>
      </sheetData>
      <sheetData sheetId="20">
        <row r="45">
          <cell r="C45">
            <v>0</v>
          </cell>
          <cell r="D45">
            <v>0</v>
          </cell>
        </row>
        <row r="46">
          <cell r="C46">
            <v>20485932</v>
          </cell>
          <cell r="D46">
            <v>18639439</v>
          </cell>
        </row>
        <row r="81">
          <cell r="C81">
            <v>0</v>
          </cell>
          <cell r="D81">
            <v>3742882</v>
          </cell>
        </row>
        <row r="82">
          <cell r="C82">
            <v>26588479</v>
          </cell>
          <cell r="D82">
            <v>21154369</v>
          </cell>
        </row>
      </sheetData>
      <sheetData sheetId="21">
        <row r="45">
          <cell r="C45">
            <v>0</v>
          </cell>
          <cell r="D45">
            <v>0</v>
          </cell>
        </row>
        <row r="46">
          <cell r="C46">
            <v>72597831</v>
          </cell>
          <cell r="D46">
            <v>64552661</v>
          </cell>
        </row>
        <row r="81">
          <cell r="C81">
            <v>0</v>
          </cell>
          <cell r="D81">
            <v>9859714</v>
          </cell>
        </row>
        <row r="82">
          <cell r="C82">
            <v>92946054</v>
          </cell>
          <cell r="D82">
            <v>74919719</v>
          </cell>
        </row>
      </sheetData>
      <sheetData sheetId="22">
        <row r="45">
          <cell r="C45">
            <v>0</v>
          </cell>
          <cell r="D45">
            <v>0</v>
          </cell>
        </row>
        <row r="46">
          <cell r="C46">
            <v>15612435</v>
          </cell>
          <cell r="D46">
            <v>15447105</v>
          </cell>
        </row>
        <row r="81">
          <cell r="C81">
            <v>0</v>
          </cell>
          <cell r="D81">
            <v>4028871</v>
          </cell>
        </row>
        <row r="82">
          <cell r="C82">
            <v>21498912</v>
          </cell>
          <cell r="D82">
            <v>17040349</v>
          </cell>
        </row>
      </sheetData>
      <sheetData sheetId="23">
        <row r="45">
          <cell r="C45">
            <v>0</v>
          </cell>
          <cell r="D45">
            <v>0</v>
          </cell>
        </row>
        <row r="46">
          <cell r="C46">
            <v>24313342</v>
          </cell>
          <cell r="D46">
            <v>22182929</v>
          </cell>
        </row>
        <row r="81">
          <cell r="C81">
            <v>0</v>
          </cell>
          <cell r="D81">
            <v>3996605</v>
          </cell>
        </row>
        <row r="82">
          <cell r="C82">
            <v>31715404</v>
          </cell>
          <cell r="D82">
            <v>25373442</v>
          </cell>
        </row>
      </sheetData>
      <sheetData sheetId="24">
        <row r="45">
          <cell r="C45">
            <v>0</v>
          </cell>
          <cell r="D45">
            <v>0</v>
          </cell>
        </row>
        <row r="46">
          <cell r="C46">
            <v>28621136</v>
          </cell>
          <cell r="D46">
            <v>31464936</v>
          </cell>
        </row>
        <row r="81">
          <cell r="C81">
            <v>0</v>
          </cell>
          <cell r="D81">
            <v>10034778</v>
          </cell>
        </row>
        <row r="82">
          <cell r="C82">
            <v>45454348</v>
          </cell>
          <cell r="D82">
            <v>38235579</v>
          </cell>
        </row>
      </sheetData>
      <sheetData sheetId="25">
        <row r="45">
          <cell r="C45">
            <v>0</v>
          </cell>
          <cell r="D45">
            <v>0</v>
          </cell>
        </row>
        <row r="46">
          <cell r="C46">
            <v>98644377</v>
          </cell>
          <cell r="D46">
            <v>85140407</v>
          </cell>
        </row>
        <row r="81">
          <cell r="C81">
            <v>0</v>
          </cell>
          <cell r="D81">
            <v>15497265</v>
          </cell>
        </row>
        <row r="82">
          <cell r="C82">
            <v>127504265</v>
          </cell>
          <cell r="D82">
            <v>100424436</v>
          </cell>
        </row>
      </sheetData>
      <sheetData sheetId="26">
        <row r="45">
          <cell r="C45">
            <v>0</v>
          </cell>
          <cell r="D45">
            <v>0</v>
          </cell>
        </row>
        <row r="46">
          <cell r="C46">
            <v>937094</v>
          </cell>
          <cell r="D46">
            <v>1366349</v>
          </cell>
        </row>
        <row r="81">
          <cell r="C81">
            <v>0</v>
          </cell>
          <cell r="D81">
            <v>625627</v>
          </cell>
        </row>
        <row r="82">
          <cell r="C82">
            <v>971667</v>
          </cell>
          <cell r="D82">
            <v>902499</v>
          </cell>
        </row>
      </sheetData>
      <sheetData sheetId="27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28">
        <row r="45">
          <cell r="C45">
            <v>0</v>
          </cell>
          <cell r="D45">
            <v>0</v>
          </cell>
        </row>
        <row r="46">
          <cell r="C46">
            <v>21137498</v>
          </cell>
          <cell r="D46">
            <v>22101060</v>
          </cell>
        </row>
        <row r="81">
          <cell r="C81">
            <v>0</v>
          </cell>
          <cell r="D81">
            <v>2752596</v>
          </cell>
        </row>
        <row r="82">
          <cell r="C82">
            <v>21742843</v>
          </cell>
          <cell r="D82">
            <v>18917346</v>
          </cell>
        </row>
      </sheetData>
      <sheetData sheetId="29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0">
        <row r="45">
          <cell r="C45">
            <v>0</v>
          </cell>
          <cell r="D45">
            <v>0</v>
          </cell>
        </row>
        <row r="46">
          <cell r="C46">
            <v>554481</v>
          </cell>
          <cell r="D46">
            <v>175991</v>
          </cell>
        </row>
        <row r="81">
          <cell r="C81">
            <v>0</v>
          </cell>
          <cell r="D81">
            <v>0</v>
          </cell>
        </row>
        <row r="82">
          <cell r="C82">
            <v>902136</v>
          </cell>
          <cell r="D82">
            <v>489828</v>
          </cell>
        </row>
      </sheetData>
      <sheetData sheetId="31">
        <row r="45">
          <cell r="C45">
            <v>0</v>
          </cell>
          <cell r="D45">
            <v>0</v>
          </cell>
        </row>
        <row r="46">
          <cell r="C46">
            <v>103741882</v>
          </cell>
          <cell r="D46">
            <v>96642399</v>
          </cell>
        </row>
        <row r="81">
          <cell r="C81">
            <v>0</v>
          </cell>
          <cell r="D81">
            <v>3392356</v>
          </cell>
        </row>
        <row r="82">
          <cell r="C82">
            <v>104968352</v>
          </cell>
          <cell r="D82">
            <v>95630974</v>
          </cell>
        </row>
      </sheetData>
      <sheetData sheetId="32">
        <row r="45">
          <cell r="C45">
            <v>0</v>
          </cell>
          <cell r="D45">
            <v>0</v>
          </cell>
        </row>
        <row r="46">
          <cell r="C46">
            <v>19706903</v>
          </cell>
          <cell r="D46">
            <v>20597402</v>
          </cell>
        </row>
        <row r="81">
          <cell r="C81">
            <v>0</v>
          </cell>
          <cell r="D81">
            <v>9163490</v>
          </cell>
        </row>
        <row r="82">
          <cell r="C82">
            <v>35331629</v>
          </cell>
          <cell r="D82">
            <v>29859109</v>
          </cell>
        </row>
      </sheetData>
      <sheetData sheetId="33">
        <row r="45">
          <cell r="C45">
            <v>0</v>
          </cell>
          <cell r="D45">
            <v>0</v>
          </cell>
        </row>
        <row r="46">
          <cell r="C46">
            <v>63442282</v>
          </cell>
          <cell r="D46">
            <v>49628745</v>
          </cell>
        </row>
        <row r="81">
          <cell r="C81">
            <v>0</v>
          </cell>
          <cell r="D81">
            <v>1726381</v>
          </cell>
        </row>
        <row r="82">
          <cell r="C82">
            <v>68154923</v>
          </cell>
          <cell r="D82">
            <v>51200675</v>
          </cell>
        </row>
      </sheetData>
      <sheetData sheetId="34">
        <row r="45">
          <cell r="C45">
            <v>0</v>
          </cell>
          <cell r="D45">
            <v>106108932</v>
          </cell>
        </row>
        <row r="46">
          <cell r="C46">
            <v>726357750</v>
          </cell>
          <cell r="D46">
            <v>574887745</v>
          </cell>
        </row>
        <row r="81">
          <cell r="C81">
            <v>0</v>
          </cell>
          <cell r="D81">
            <v>0</v>
          </cell>
        </row>
        <row r="82">
          <cell r="C82">
            <v>549557783</v>
          </cell>
          <cell r="D82">
            <v>505618299</v>
          </cell>
        </row>
      </sheetData>
      <sheetData sheetId="35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6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7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8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39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0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1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2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3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4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  <sheetData sheetId="45"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81">
          <cell r="C81">
            <v>0</v>
          </cell>
          <cell r="D81">
            <v>0</v>
          </cell>
        </row>
        <row r="82">
          <cell r="C82">
            <v>0</v>
          </cell>
          <cell r="D8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цр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RadioTell"/>
      <sheetName val="восток"/>
      <sheetName val="кептер"/>
      <sheetName val="online.kg"/>
      <sheetName val="цоит"/>
      <sheetName val="корректировки"/>
    </sheetNames>
    <sheetDataSet>
      <sheetData sheetId="0">
        <row r="20">
          <cell r="J20" t="str">
            <v>с января по сентябрь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восток"/>
      <sheetName val="RadioTell"/>
      <sheetName val="кептер"/>
      <sheetName val="online.kg"/>
      <sheetName val="цоит"/>
      <sheetName val="корректировки"/>
    </sheetNames>
    <sheetDataSet>
      <sheetData sheetId="0">
        <row r="20">
          <cell r="J20" t="str">
            <v>с января по сентябрь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RadioTell"/>
      <sheetName val="мобайл"/>
      <sheetName val="восток"/>
      <sheetName val="кептер"/>
      <sheetName val="online.kg"/>
      <sheetName val="цоит"/>
      <sheetName val="корректировки"/>
      <sheetName val="мтссвернутый"/>
      <sheetName val="нурсатсвернутый"/>
    </sheetNames>
    <sheetDataSet>
      <sheetData sheetId="0">
        <row r="19">
          <cell r="F19">
            <v>2011</v>
          </cell>
        </row>
        <row r="20">
          <cell r="F20">
            <v>2011</v>
          </cell>
          <cell r="H20" t="str">
            <v>сентябрь</v>
          </cell>
          <cell r="J20" t="str">
            <v>с января по сентябрь</v>
          </cell>
        </row>
        <row r="21">
          <cell r="F21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="75" zoomScaleNormal="75" zoomScalePageLayoutView="0" workbookViewId="0" topLeftCell="A1">
      <selection activeCell="A9" sqref="A9"/>
    </sheetView>
  </sheetViews>
  <sheetFormatPr defaultColWidth="9.140625" defaultRowHeight="15"/>
  <cols>
    <col min="1" max="1" width="61.7109375" style="0" customWidth="1"/>
    <col min="3" max="3" width="25.57421875" style="0" customWidth="1"/>
    <col min="4" max="4" width="24.57421875" style="0" customWidth="1"/>
  </cols>
  <sheetData>
    <row r="1" spans="1:4" ht="15">
      <c r="A1" s="224" t="s">
        <v>384</v>
      </c>
      <c r="B1" s="73"/>
      <c r="C1" s="225" t="s">
        <v>0</v>
      </c>
      <c r="D1" s="225"/>
    </row>
    <row r="2" spans="1:4" ht="15">
      <c r="A2" s="67"/>
      <c r="B2" s="73"/>
      <c r="C2" s="226" t="s">
        <v>1</v>
      </c>
      <c r="D2" s="226"/>
    </row>
    <row r="3" spans="1:4" ht="15">
      <c r="A3" s="67"/>
      <c r="B3" s="73"/>
      <c r="C3" s="226" t="s">
        <v>2</v>
      </c>
      <c r="D3" s="226"/>
    </row>
    <row r="4" spans="1:4" ht="15">
      <c r="A4" s="67"/>
      <c r="B4" s="35"/>
      <c r="C4" s="226" t="s">
        <v>3</v>
      </c>
      <c r="D4" s="226"/>
    </row>
    <row r="5" spans="1:4" ht="15">
      <c r="A5" s="67"/>
      <c r="B5" s="35"/>
      <c r="C5" s="32"/>
      <c r="D5" s="37" t="s">
        <v>4</v>
      </c>
    </row>
    <row r="6" spans="1:4" ht="15">
      <c r="A6" s="67"/>
      <c r="B6" s="35"/>
      <c r="C6" s="75"/>
      <c r="D6" s="32"/>
    </row>
    <row r="7" spans="1:4" ht="15">
      <c r="A7" s="67"/>
      <c r="B7" s="76" t="s">
        <v>5</v>
      </c>
      <c r="C7" s="75"/>
      <c r="D7" s="32"/>
    </row>
    <row r="8" spans="1:4" ht="15">
      <c r="A8" s="77" t="s">
        <v>6</v>
      </c>
      <c r="B8" s="43"/>
      <c r="C8" s="78"/>
      <c r="D8" s="79"/>
    </row>
    <row r="9" spans="1:4" ht="15">
      <c r="A9" s="80" t="str">
        <f>"по состоянию на 30 сентября  2013г."</f>
        <v>по состоянию на 30 сентября  2013г.</v>
      </c>
      <c r="B9" s="43"/>
      <c r="C9" s="78"/>
      <c r="D9" s="79"/>
    </row>
    <row r="10" spans="1:4" ht="15">
      <c r="A10" s="227" t="s">
        <v>7</v>
      </c>
      <c r="B10" s="227"/>
      <c r="C10" s="227"/>
      <c r="D10" s="227"/>
    </row>
    <row r="11" spans="1:4" ht="15">
      <c r="A11" s="81"/>
      <c r="B11" s="43"/>
      <c r="C11" s="44"/>
      <c r="D11" s="82"/>
    </row>
    <row r="12" spans="1:4" ht="15">
      <c r="A12" s="83" t="str">
        <f>CONCATENATE("на ",sVMONTH," ",sYear," г.   ","Всего")</f>
        <v>на июнь 2011 г.   Всего</v>
      </c>
      <c r="B12" s="84"/>
      <c r="C12" s="85"/>
      <c r="D12" s="86"/>
    </row>
    <row r="13" spans="1:4" ht="15.75" thickBot="1">
      <c r="A13" s="1"/>
      <c r="B13" s="2"/>
      <c r="C13" s="44"/>
      <c r="D13" s="87" t="s">
        <v>8</v>
      </c>
    </row>
    <row r="14" spans="1:4" ht="39.75" customHeight="1" thickBot="1">
      <c r="A14" s="88" t="s">
        <v>9</v>
      </c>
      <c r="B14" s="3" t="s">
        <v>10</v>
      </c>
      <c r="C14" s="89" t="s">
        <v>388</v>
      </c>
      <c r="D14" s="89" t="s">
        <v>381</v>
      </c>
    </row>
    <row r="15" spans="1:4" ht="15">
      <c r="A15" s="90" t="s">
        <v>11</v>
      </c>
      <c r="B15" s="91"/>
      <c r="C15" s="92"/>
      <c r="D15" s="93"/>
    </row>
    <row r="16" spans="1:4" ht="15">
      <c r="A16" s="94" t="s">
        <v>12</v>
      </c>
      <c r="B16" s="95" t="s">
        <v>13</v>
      </c>
      <c r="C16" s="5">
        <v>19069160</v>
      </c>
      <c r="D16" s="5">
        <v>53466201</v>
      </c>
    </row>
    <row r="17" spans="1:4" ht="15">
      <c r="A17" s="94" t="s">
        <v>14</v>
      </c>
      <c r="B17" s="95" t="s">
        <v>15</v>
      </c>
      <c r="C17" s="5">
        <v>0</v>
      </c>
      <c r="D17" s="5">
        <v>0</v>
      </c>
    </row>
    <row r="18" spans="1:4" ht="15">
      <c r="A18" s="94" t="s">
        <v>16</v>
      </c>
      <c r="B18" s="95" t="s">
        <v>17</v>
      </c>
      <c r="C18" s="5">
        <v>0</v>
      </c>
      <c r="D18" s="5">
        <v>0</v>
      </c>
    </row>
    <row r="19" spans="1:4" ht="25.5">
      <c r="A19" s="96" t="s">
        <v>18</v>
      </c>
      <c r="B19" s="95" t="s">
        <v>19</v>
      </c>
      <c r="C19" s="5">
        <v>0</v>
      </c>
      <c r="D19" s="5">
        <v>0</v>
      </c>
    </row>
    <row r="20" spans="1:4" ht="15">
      <c r="A20" s="94" t="s">
        <v>20</v>
      </c>
      <c r="B20" s="95" t="s">
        <v>21</v>
      </c>
      <c r="C20" s="5">
        <v>31240958</v>
      </c>
      <c r="D20" s="5">
        <v>44580940</v>
      </c>
    </row>
    <row r="21" spans="1:4" ht="15">
      <c r="A21" s="94" t="s">
        <v>22</v>
      </c>
      <c r="B21" s="95" t="s">
        <v>23</v>
      </c>
      <c r="C21" s="5">
        <v>0</v>
      </c>
      <c r="D21" s="5">
        <v>0</v>
      </c>
    </row>
    <row r="22" spans="1:4" ht="15">
      <c r="A22" s="94" t="s">
        <v>24</v>
      </c>
      <c r="B22" s="95" t="s">
        <v>25</v>
      </c>
      <c r="C22" s="5">
        <v>24437921</v>
      </c>
      <c r="D22" s="5">
        <v>20273068</v>
      </c>
    </row>
    <row r="23" spans="1:4" ht="15">
      <c r="A23" s="97" t="s">
        <v>26</v>
      </c>
      <c r="B23" s="95" t="s">
        <v>27</v>
      </c>
      <c r="C23" s="5">
        <v>660227</v>
      </c>
      <c r="D23" s="5">
        <v>2108774</v>
      </c>
    </row>
    <row r="24" spans="1:4" ht="15">
      <c r="A24" s="97" t="s">
        <v>28</v>
      </c>
      <c r="B24" s="95" t="s">
        <v>29</v>
      </c>
      <c r="C24" s="5">
        <v>6222191</v>
      </c>
      <c r="D24" s="5">
        <v>4692179</v>
      </c>
    </row>
    <row r="25" spans="1:4" ht="15">
      <c r="A25" s="97" t="s">
        <v>30</v>
      </c>
      <c r="B25" s="95" t="s">
        <v>31</v>
      </c>
      <c r="C25" s="5">
        <v>5372150</v>
      </c>
      <c r="D25" s="5">
        <v>4872746</v>
      </c>
    </row>
    <row r="26" spans="1:4" ht="15">
      <c r="A26" s="98" t="s">
        <v>32</v>
      </c>
      <c r="B26" s="99" t="s">
        <v>33</v>
      </c>
      <c r="C26" s="6">
        <v>87002607</v>
      </c>
      <c r="D26" s="6">
        <v>129993908</v>
      </c>
    </row>
    <row r="27" spans="1:4" ht="24.75" customHeight="1">
      <c r="A27" s="100" t="s">
        <v>34</v>
      </c>
      <c r="B27" s="95" t="s">
        <v>35</v>
      </c>
      <c r="C27" s="5">
        <v>0</v>
      </c>
      <c r="D27" s="5">
        <v>0</v>
      </c>
    </row>
    <row r="28" spans="1:4" ht="15">
      <c r="A28" s="101" t="s">
        <v>36</v>
      </c>
      <c r="B28" s="102"/>
      <c r="C28" s="5">
        <v>0</v>
      </c>
      <c r="D28" s="5">
        <v>0</v>
      </c>
    </row>
    <row r="29" spans="1:4" ht="15">
      <c r="A29" s="103" t="s">
        <v>14</v>
      </c>
      <c r="B29" s="95" t="s">
        <v>37</v>
      </c>
      <c r="C29" s="5">
        <v>0</v>
      </c>
      <c r="D29" s="5">
        <v>0</v>
      </c>
    </row>
    <row r="30" spans="1:4" ht="15">
      <c r="A30" s="103" t="s">
        <v>16</v>
      </c>
      <c r="B30" s="95" t="s">
        <v>38</v>
      </c>
      <c r="C30" s="5">
        <v>0</v>
      </c>
      <c r="D30" s="5">
        <v>0</v>
      </c>
    </row>
    <row r="31" spans="1:4" ht="25.5">
      <c r="A31" s="103" t="s">
        <v>18</v>
      </c>
      <c r="B31" s="95" t="s">
        <v>39</v>
      </c>
      <c r="C31" s="5">
        <v>0</v>
      </c>
      <c r="D31" s="5">
        <v>0</v>
      </c>
    </row>
    <row r="32" spans="1:4" ht="15">
      <c r="A32" s="94" t="s">
        <v>20</v>
      </c>
      <c r="B32" s="95" t="s">
        <v>40</v>
      </c>
      <c r="C32" s="5">
        <v>374833</v>
      </c>
      <c r="D32" s="5">
        <v>808806</v>
      </c>
    </row>
    <row r="33" spans="1:4" ht="15">
      <c r="A33" s="103" t="s">
        <v>41</v>
      </c>
      <c r="B33" s="95" t="s">
        <v>42</v>
      </c>
      <c r="C33" s="5">
        <v>26420</v>
      </c>
      <c r="D33" s="5">
        <v>26420</v>
      </c>
    </row>
    <row r="34" spans="1:4" ht="15">
      <c r="A34" s="103" t="s">
        <v>43</v>
      </c>
      <c r="B34" s="95" t="s">
        <v>44</v>
      </c>
      <c r="C34" s="5">
        <v>10959046</v>
      </c>
      <c r="D34" s="5">
        <v>9994044</v>
      </c>
    </row>
    <row r="35" spans="1:4" ht="15">
      <c r="A35" s="103" t="s">
        <v>45</v>
      </c>
      <c r="B35" s="95" t="s">
        <v>46</v>
      </c>
      <c r="C35" s="5">
        <v>0</v>
      </c>
      <c r="D35" s="5">
        <v>0</v>
      </c>
    </row>
    <row r="36" spans="1:4" ht="15">
      <c r="A36" s="103" t="s">
        <v>47</v>
      </c>
      <c r="B36" s="95" t="s">
        <v>48</v>
      </c>
      <c r="C36" s="5">
        <v>0</v>
      </c>
      <c r="D36" s="5">
        <v>0</v>
      </c>
    </row>
    <row r="37" spans="1:4" ht="15">
      <c r="A37" s="103" t="s">
        <v>49</v>
      </c>
      <c r="B37" s="95" t="s">
        <v>50</v>
      </c>
      <c r="C37" s="5">
        <v>229508889</v>
      </c>
      <c r="D37" s="5">
        <v>222762146</v>
      </c>
    </row>
    <row r="38" spans="1:4" ht="15">
      <c r="A38" s="103" t="s">
        <v>51</v>
      </c>
      <c r="B38" s="95" t="s">
        <v>52</v>
      </c>
      <c r="C38" s="5">
        <v>0</v>
      </c>
      <c r="D38" s="5">
        <v>0</v>
      </c>
    </row>
    <row r="39" spans="1:4" ht="15">
      <c r="A39" s="103" t="s">
        <v>53</v>
      </c>
      <c r="B39" s="95" t="s">
        <v>54</v>
      </c>
      <c r="C39" s="5">
        <v>0</v>
      </c>
      <c r="D39" s="5">
        <v>0</v>
      </c>
    </row>
    <row r="40" spans="1:4" ht="15">
      <c r="A40" s="104" t="s">
        <v>55</v>
      </c>
      <c r="B40" s="105" t="s">
        <v>56</v>
      </c>
      <c r="C40" s="5">
        <v>24668986</v>
      </c>
      <c r="D40" s="5">
        <v>16216520</v>
      </c>
    </row>
    <row r="41" spans="1:4" ht="15">
      <c r="A41" s="104" t="s">
        <v>57</v>
      </c>
      <c r="B41" s="105" t="s">
        <v>58</v>
      </c>
      <c r="C41" s="5">
        <v>7094</v>
      </c>
      <c r="D41" s="5">
        <v>108151</v>
      </c>
    </row>
    <row r="42" spans="1:4" ht="15">
      <c r="A42" s="104" t="s">
        <v>59</v>
      </c>
      <c r="B42" s="105" t="s">
        <v>60</v>
      </c>
      <c r="C42" s="5">
        <v>39148273</v>
      </c>
      <c r="D42" s="5">
        <v>39349215</v>
      </c>
    </row>
    <row r="43" spans="1:4" ht="15">
      <c r="A43" s="106" t="s">
        <v>61</v>
      </c>
      <c r="B43" s="107" t="s">
        <v>62</v>
      </c>
      <c r="C43" s="6">
        <v>304693541</v>
      </c>
      <c r="D43" s="6">
        <v>289265302</v>
      </c>
    </row>
    <row r="44" spans="1:4" ht="33" customHeight="1" thickBot="1">
      <c r="A44" s="108" t="s">
        <v>63</v>
      </c>
      <c r="B44" s="109"/>
      <c r="C44" s="7">
        <v>391696148</v>
      </c>
      <c r="D44" s="7">
        <v>419259210</v>
      </c>
    </row>
    <row r="45" spans="1:4" ht="15" hidden="1">
      <c r="A45" s="110" t="s">
        <v>365</v>
      </c>
      <c r="B45" s="111" t="s">
        <v>64</v>
      </c>
      <c r="C45" s="112">
        <f>SUM('[2]акм:корректировки'!C45)</f>
        <v>0</v>
      </c>
      <c r="D45" s="112">
        <f>SUM('[2]акм:корректировки'!D45)</f>
        <v>106108932</v>
      </c>
    </row>
    <row r="46" spans="1:4" ht="41.25" customHeight="1" hidden="1">
      <c r="A46" s="113" t="s">
        <v>366</v>
      </c>
      <c r="B46" s="114"/>
      <c r="C46" s="5">
        <f>SUM('[2]акм:корректировки'!C46)</f>
        <v>1423115607</v>
      </c>
      <c r="D46" s="5">
        <f>SUM('[2]акм:корректировки'!D46)</f>
        <v>1211627035</v>
      </c>
    </row>
    <row r="47" spans="1:4" ht="15.75" hidden="1" thickBot="1">
      <c r="A47" s="108" t="s">
        <v>367</v>
      </c>
      <c r="B47" s="115" t="s">
        <v>65</v>
      </c>
      <c r="C47" s="7">
        <f>C44+C45+C46</f>
        <v>1814811755</v>
      </c>
      <c r="D47" s="7">
        <f>D44+D45+D46</f>
        <v>1736995177</v>
      </c>
    </row>
    <row r="48" spans="1:4" ht="24">
      <c r="A48" s="116" t="s">
        <v>368</v>
      </c>
      <c r="B48" s="117"/>
      <c r="C48" s="118"/>
      <c r="D48" s="118"/>
    </row>
    <row r="49" spans="1:4" ht="15.75" thickBot="1">
      <c r="A49" s="116"/>
      <c r="B49" s="119"/>
      <c r="C49" s="8"/>
      <c r="D49" s="8"/>
    </row>
    <row r="50" spans="1:4" ht="36" customHeight="1">
      <c r="A50" s="88" t="s">
        <v>66</v>
      </c>
      <c r="B50" s="3" t="s">
        <v>10</v>
      </c>
      <c r="C50" s="120" t="str">
        <f>C14</f>
        <v>на 30 сентября 2013г.</v>
      </c>
      <c r="D50" s="120" t="str">
        <f>D14</f>
        <v>на 31 декабря 2012г.</v>
      </c>
    </row>
    <row r="51" spans="1:4" ht="15">
      <c r="A51" s="101" t="s">
        <v>67</v>
      </c>
      <c r="B51" s="121"/>
      <c r="C51" s="122"/>
      <c r="D51" s="122"/>
    </row>
    <row r="52" spans="1:4" ht="15">
      <c r="A52" s="123" t="s">
        <v>68</v>
      </c>
      <c r="B52" s="121" t="s">
        <v>69</v>
      </c>
      <c r="C52" s="5">
        <v>9164730</v>
      </c>
      <c r="D52" s="5">
        <v>11349815</v>
      </c>
    </row>
    <row r="53" spans="1:4" ht="15">
      <c r="A53" s="123" t="s">
        <v>16</v>
      </c>
      <c r="B53" s="121" t="s">
        <v>70</v>
      </c>
      <c r="C53" s="5">
        <v>0</v>
      </c>
      <c r="D53" s="5">
        <v>0</v>
      </c>
    </row>
    <row r="54" spans="1:4" ht="15">
      <c r="A54" s="124" t="s">
        <v>71</v>
      </c>
      <c r="B54" s="121" t="s">
        <v>72</v>
      </c>
      <c r="C54" s="5">
        <v>1684056</v>
      </c>
      <c r="D54" s="5">
        <v>1679496</v>
      </c>
    </row>
    <row r="55" spans="1:4" ht="15">
      <c r="A55" s="124" t="s">
        <v>73</v>
      </c>
      <c r="B55" s="121" t="s">
        <v>74</v>
      </c>
      <c r="C55" s="5">
        <v>18538457</v>
      </c>
      <c r="D55" s="5">
        <v>21882276</v>
      </c>
    </row>
    <row r="56" spans="1:4" ht="15">
      <c r="A56" s="123" t="s">
        <v>75</v>
      </c>
      <c r="B56" s="121" t="s">
        <v>76</v>
      </c>
      <c r="C56" s="5">
        <v>1504453</v>
      </c>
      <c r="D56" s="5">
        <v>1734732</v>
      </c>
    </row>
    <row r="57" spans="1:4" ht="15">
      <c r="A57" s="124" t="s">
        <v>77</v>
      </c>
      <c r="B57" s="121" t="s">
        <v>78</v>
      </c>
      <c r="C57" s="5">
        <v>1224023</v>
      </c>
      <c r="D57" s="5">
        <v>8061</v>
      </c>
    </row>
    <row r="58" spans="1:4" ht="15">
      <c r="A58" s="123" t="s">
        <v>79</v>
      </c>
      <c r="B58" s="121" t="s">
        <v>80</v>
      </c>
      <c r="C58" s="5">
        <v>1464775</v>
      </c>
      <c r="D58" s="5">
        <v>1570060</v>
      </c>
    </row>
    <row r="59" spans="1:4" ht="15">
      <c r="A59" s="125" t="s">
        <v>81</v>
      </c>
      <c r="B59" s="121" t="s">
        <v>82</v>
      </c>
      <c r="C59" s="5">
        <v>7648162</v>
      </c>
      <c r="D59" s="5">
        <v>7655825</v>
      </c>
    </row>
    <row r="60" spans="1:4" ht="15">
      <c r="A60" s="126" t="s">
        <v>83</v>
      </c>
      <c r="B60" s="127" t="s">
        <v>64</v>
      </c>
      <c r="C60" s="6">
        <v>41228656</v>
      </c>
      <c r="D60" s="6">
        <v>45880265</v>
      </c>
    </row>
    <row r="61" spans="1:4" ht="29.25" customHeight="1">
      <c r="A61" s="128" t="s">
        <v>84</v>
      </c>
      <c r="B61" s="129" t="s">
        <v>85</v>
      </c>
      <c r="C61" s="5">
        <v>0</v>
      </c>
      <c r="D61" s="5">
        <v>0</v>
      </c>
    </row>
    <row r="62" spans="1:4" ht="15">
      <c r="A62" s="101" t="s">
        <v>86</v>
      </c>
      <c r="B62" s="121"/>
      <c r="C62" s="5">
        <v>0</v>
      </c>
      <c r="D62" s="5">
        <v>0</v>
      </c>
    </row>
    <row r="63" spans="1:4" ht="15">
      <c r="A63" s="123" t="s">
        <v>68</v>
      </c>
      <c r="B63" s="130" t="s">
        <v>87</v>
      </c>
      <c r="C63" s="5">
        <v>29389429</v>
      </c>
      <c r="D63" s="5">
        <v>63785730</v>
      </c>
    </row>
    <row r="64" spans="1:4" ht="15">
      <c r="A64" s="123" t="s">
        <v>16</v>
      </c>
      <c r="B64" s="130" t="s">
        <v>88</v>
      </c>
      <c r="C64" s="5">
        <v>0</v>
      </c>
      <c r="D64" s="5">
        <v>0</v>
      </c>
    </row>
    <row r="65" spans="1:4" ht="15">
      <c r="A65" s="123" t="s">
        <v>89</v>
      </c>
      <c r="B65" s="130" t="s">
        <v>90</v>
      </c>
      <c r="C65" s="5">
        <v>0</v>
      </c>
      <c r="D65" s="5">
        <v>0</v>
      </c>
    </row>
    <row r="66" spans="1:4" ht="15">
      <c r="A66" s="103" t="s">
        <v>91</v>
      </c>
      <c r="B66" s="130" t="s">
        <v>92</v>
      </c>
      <c r="C66" s="5">
        <v>9073301</v>
      </c>
      <c r="D66" s="5">
        <v>10136813</v>
      </c>
    </row>
    <row r="67" spans="1:4" ht="15">
      <c r="A67" s="123" t="s">
        <v>93</v>
      </c>
      <c r="B67" s="130" t="s">
        <v>94</v>
      </c>
      <c r="C67" s="5">
        <v>5855647</v>
      </c>
      <c r="D67" s="5">
        <v>5371408</v>
      </c>
    </row>
    <row r="68" spans="1:4" ht="15">
      <c r="A68" s="123" t="s">
        <v>95</v>
      </c>
      <c r="B68" s="130" t="s">
        <v>96</v>
      </c>
      <c r="C68" s="5">
        <v>13611539</v>
      </c>
      <c r="D68" s="5">
        <v>12537430</v>
      </c>
    </row>
    <row r="69" spans="1:4" ht="15">
      <c r="A69" s="123" t="s">
        <v>97</v>
      </c>
      <c r="B69" s="130" t="s">
        <v>98</v>
      </c>
      <c r="C69" s="5">
        <v>4406740</v>
      </c>
      <c r="D69" s="5">
        <v>4800065</v>
      </c>
    </row>
    <row r="70" spans="1:4" ht="15">
      <c r="A70" s="126" t="s">
        <v>99</v>
      </c>
      <c r="B70" s="131" t="s">
        <v>65</v>
      </c>
      <c r="C70" s="4">
        <v>62336656</v>
      </c>
      <c r="D70" s="9">
        <v>96631446</v>
      </c>
    </row>
    <row r="71" spans="1:4" ht="15">
      <c r="A71" s="132" t="s">
        <v>100</v>
      </c>
      <c r="B71" s="133"/>
      <c r="C71" s="5">
        <v>0</v>
      </c>
      <c r="D71" s="5">
        <v>0</v>
      </c>
    </row>
    <row r="72" spans="1:4" ht="15">
      <c r="A72" s="104" t="s">
        <v>101</v>
      </c>
      <c r="B72" s="134" t="s">
        <v>102</v>
      </c>
      <c r="C72" s="5">
        <v>12136529</v>
      </c>
      <c r="D72" s="5">
        <v>12136529</v>
      </c>
    </row>
    <row r="73" spans="1:4" ht="15">
      <c r="A73" s="104" t="s">
        <v>103</v>
      </c>
      <c r="B73" s="134" t="s">
        <v>104</v>
      </c>
      <c r="C73" s="5">
        <v>0</v>
      </c>
      <c r="D73" s="5">
        <v>0</v>
      </c>
    </row>
    <row r="74" spans="1:4" ht="15">
      <c r="A74" s="104" t="s">
        <v>105</v>
      </c>
      <c r="B74" s="134" t="s">
        <v>106</v>
      </c>
      <c r="C74" s="5">
        <v>-6278136</v>
      </c>
      <c r="D74" s="5">
        <v>-6019715</v>
      </c>
    </row>
    <row r="75" spans="1:4" ht="15">
      <c r="A75" s="104" t="s">
        <v>107</v>
      </c>
      <c r="B75" s="134" t="s">
        <v>108</v>
      </c>
      <c r="C75" s="5">
        <v>1826949</v>
      </c>
      <c r="D75" s="5">
        <v>1815903</v>
      </c>
    </row>
    <row r="76" spans="1:4" ht="34.5" customHeight="1">
      <c r="A76" s="104" t="s">
        <v>109</v>
      </c>
      <c r="B76" s="134" t="s">
        <v>110</v>
      </c>
      <c r="C76" s="5">
        <v>280604558</v>
      </c>
      <c r="D76" s="5">
        <v>268816693</v>
      </c>
    </row>
    <row r="77" spans="1:4" ht="25.5">
      <c r="A77" s="104" t="s">
        <v>111</v>
      </c>
      <c r="B77" s="134" t="s">
        <v>112</v>
      </c>
      <c r="C77" s="5">
        <v>288289900</v>
      </c>
      <c r="D77" s="5">
        <v>276749410</v>
      </c>
    </row>
    <row r="78" spans="1:4" ht="15">
      <c r="A78" s="104" t="s">
        <v>113</v>
      </c>
      <c r="B78" s="134" t="s">
        <v>114</v>
      </c>
      <c r="C78" s="5">
        <v>-159064</v>
      </c>
      <c r="D78" s="5">
        <v>-1911</v>
      </c>
    </row>
    <row r="79" spans="1:4" ht="15">
      <c r="A79" s="135" t="s">
        <v>115</v>
      </c>
      <c r="B79" s="136" t="s">
        <v>116</v>
      </c>
      <c r="C79" s="6">
        <v>288130836</v>
      </c>
      <c r="D79" s="6">
        <v>276747499</v>
      </c>
    </row>
    <row r="80" spans="1:4" ht="27.75" customHeight="1" thickBot="1">
      <c r="A80" s="108" t="s">
        <v>117</v>
      </c>
      <c r="B80" s="137"/>
      <c r="C80" s="7">
        <v>391696148</v>
      </c>
      <c r="D80" s="7">
        <v>419259210</v>
      </c>
    </row>
    <row r="81" spans="1:4" ht="15" hidden="1">
      <c r="A81" s="110" t="s">
        <v>369</v>
      </c>
      <c r="B81" s="111" t="s">
        <v>118</v>
      </c>
      <c r="C81" s="138">
        <f>SUM('[2]акм:корректировки'!C81)</f>
        <v>0</v>
      </c>
      <c r="D81" s="138">
        <f>SUM('[2]акм:корректировки'!D81)</f>
        <v>106108932</v>
      </c>
    </row>
    <row r="82" spans="1:4" ht="15" hidden="1">
      <c r="A82" s="113" t="s">
        <v>370</v>
      </c>
      <c r="B82" s="114"/>
      <c r="C82" s="139">
        <f>SUM('[2]акм:корректировки'!C82)</f>
        <v>1423115607</v>
      </c>
      <c r="D82" s="139">
        <f>SUM('[2]акм:корректировки'!D82)</f>
        <v>1211627035</v>
      </c>
    </row>
    <row r="83" spans="1:4" ht="15.75" hidden="1" thickBot="1">
      <c r="A83" s="108" t="s">
        <v>367</v>
      </c>
      <c r="B83" s="140" t="s">
        <v>119</v>
      </c>
      <c r="C83" s="141">
        <f>C80+C81+C82</f>
        <v>1814811755</v>
      </c>
      <c r="D83" s="141">
        <f>D80+D81+D82</f>
        <v>1736995177</v>
      </c>
    </row>
    <row r="84" spans="1:4" ht="24">
      <c r="A84" s="116" t="s">
        <v>368</v>
      </c>
      <c r="B84" s="142"/>
      <c r="C84" s="143"/>
      <c r="D84" s="143"/>
    </row>
    <row r="85" spans="1:4" ht="15">
      <c r="A85" s="116"/>
      <c r="B85" s="119"/>
      <c r="C85" s="8">
        <f>C44-C80</f>
        <v>0</v>
      </c>
      <c r="D85" s="8">
        <f>D44-D80</f>
        <v>0</v>
      </c>
    </row>
    <row r="86" spans="1:4" ht="15">
      <c r="A86" s="116"/>
      <c r="B86" s="119"/>
      <c r="C86" s="8"/>
      <c r="D86" s="8"/>
    </row>
    <row r="87" spans="1:4" ht="15">
      <c r="A87" s="144" t="s">
        <v>120</v>
      </c>
      <c r="B87" s="145"/>
      <c r="C87" s="146" t="s">
        <v>121</v>
      </c>
      <c r="D87" s="147"/>
    </row>
    <row r="88" spans="1:4" ht="15">
      <c r="A88" s="66" t="s">
        <v>122</v>
      </c>
      <c r="B88" s="67"/>
      <c r="C88" s="44"/>
      <c r="D88" s="45"/>
    </row>
    <row r="89" spans="1:4" ht="15">
      <c r="A89" s="46"/>
      <c r="B89" s="68"/>
      <c r="C89" s="44"/>
      <c r="D89" s="45"/>
    </row>
    <row r="90" spans="1:4" ht="15">
      <c r="A90" s="144" t="s">
        <v>123</v>
      </c>
      <c r="B90" s="145"/>
      <c r="C90" s="146" t="s">
        <v>124</v>
      </c>
      <c r="D90" s="147"/>
    </row>
    <row r="91" spans="1:4" ht="15">
      <c r="A91" s="35" t="s">
        <v>125</v>
      </c>
      <c r="B91" s="70"/>
      <c r="C91" s="75"/>
      <c r="D91" s="148"/>
    </row>
    <row r="92" spans="1:4" ht="15">
      <c r="A92" s="35"/>
      <c r="B92" s="70"/>
      <c r="C92" s="75"/>
      <c r="D92" s="148"/>
    </row>
    <row r="93" spans="1:4" ht="15">
      <c r="A93" s="70" t="s">
        <v>126</v>
      </c>
      <c r="B93" s="70"/>
      <c r="C93" s="75"/>
      <c r="D93" s="148"/>
    </row>
  </sheetData>
  <sheetProtection/>
  <mergeCells count="5">
    <mergeCell ref="C1:D1"/>
    <mergeCell ref="C2:D2"/>
    <mergeCell ref="C3:D3"/>
    <mergeCell ref="A10:D10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75" zoomScaleNormal="75" zoomScalePageLayoutView="0" workbookViewId="0" topLeftCell="A5">
      <selection activeCell="J19" sqref="J19"/>
    </sheetView>
  </sheetViews>
  <sheetFormatPr defaultColWidth="9.140625" defaultRowHeight="15"/>
  <cols>
    <col min="1" max="1" width="66.00390625" style="0" customWidth="1"/>
    <col min="2" max="2" width="9.28125" style="0" customWidth="1"/>
    <col min="3" max="3" width="18.28125" style="0" customWidth="1"/>
    <col min="4" max="5" width="17.7109375" style="0" customWidth="1"/>
    <col min="6" max="6" width="19.00390625" style="0" customWidth="1"/>
  </cols>
  <sheetData>
    <row r="1" spans="1:6" ht="15">
      <c r="A1" s="224" t="s">
        <v>387</v>
      </c>
      <c r="B1" s="149"/>
      <c r="C1" s="150"/>
      <c r="D1" s="150"/>
      <c r="E1" s="151"/>
      <c r="F1" s="74" t="s">
        <v>127</v>
      </c>
    </row>
    <row r="2" spans="1:6" ht="15">
      <c r="A2" s="66"/>
      <c r="B2" s="149"/>
      <c r="C2" s="152"/>
      <c r="D2" s="152"/>
      <c r="E2" s="152"/>
      <c r="F2" s="32" t="s">
        <v>1</v>
      </c>
    </row>
    <row r="3" spans="1:6" ht="15">
      <c r="A3" s="66"/>
      <c r="B3" s="149"/>
      <c r="C3" s="32"/>
      <c r="D3" s="32"/>
      <c r="E3" s="153"/>
      <c r="F3" s="32" t="s">
        <v>2</v>
      </c>
    </row>
    <row r="4" spans="1:6" ht="15">
      <c r="A4" s="66"/>
      <c r="B4" s="149"/>
      <c r="C4" s="154"/>
      <c r="D4" s="154"/>
      <c r="E4" s="155"/>
      <c r="F4" s="32" t="s">
        <v>3</v>
      </c>
    </row>
    <row r="5" spans="1:6" ht="15">
      <c r="A5" s="229" t="s">
        <v>128</v>
      </c>
      <c r="B5" s="230"/>
      <c r="C5" s="230"/>
      <c r="D5" s="230"/>
      <c r="E5" s="156"/>
      <c r="F5" s="157" t="s">
        <v>4</v>
      </c>
    </row>
    <row r="6" spans="1:6" ht="15">
      <c r="A6" s="229" t="s">
        <v>129</v>
      </c>
      <c r="B6" s="230"/>
      <c r="C6" s="230"/>
      <c r="D6" s="230"/>
      <c r="E6" s="230"/>
      <c r="F6" s="230"/>
    </row>
    <row r="7" spans="1:6" ht="15">
      <c r="A7" s="231" t="s">
        <v>389</v>
      </c>
      <c r="B7" s="230"/>
      <c r="C7" s="230"/>
      <c r="D7" s="230"/>
      <c r="E7" s="230"/>
      <c r="F7" s="230"/>
    </row>
    <row r="8" spans="1:6" ht="15">
      <c r="A8" s="231" t="s">
        <v>7</v>
      </c>
      <c r="B8" s="230"/>
      <c r="C8" s="230"/>
      <c r="D8" s="230"/>
      <c r="E8" s="230"/>
      <c r="F8" s="230"/>
    </row>
    <row r="9" spans="1:6" ht="15">
      <c r="A9" s="14"/>
      <c r="B9" s="14"/>
      <c r="C9" s="15"/>
      <c r="D9" s="15"/>
      <c r="E9" s="15"/>
      <c r="F9" s="15"/>
    </row>
    <row r="10" spans="1:6" ht="15">
      <c r="A10" s="14"/>
      <c r="B10" s="14"/>
      <c r="C10" s="15"/>
      <c r="D10" s="15"/>
      <c r="E10" s="15"/>
      <c r="F10" s="15"/>
    </row>
    <row r="11" spans="1:6" ht="15">
      <c r="A11" s="228" t="str">
        <f>CONCATENATE(" ",ррр," ",р," г.   ","Итого по ОАО")</f>
        <v> сентябрь 2011 г.   Итого по ОАО</v>
      </c>
      <c r="B11" s="228"/>
      <c r="C11" s="228"/>
      <c r="D11" s="228"/>
      <c r="E11" s="228"/>
      <c r="F11" s="228"/>
    </row>
    <row r="12" spans="1:6" ht="15">
      <c r="A12" s="11"/>
      <c r="B12" s="10"/>
      <c r="C12" s="154"/>
      <c r="D12" s="154"/>
      <c r="E12" s="158"/>
      <c r="F12" s="159" t="s">
        <v>8</v>
      </c>
    </row>
    <row r="13" spans="1:6" ht="76.5" customHeight="1">
      <c r="A13" s="12" t="s">
        <v>130</v>
      </c>
      <c r="B13" s="12" t="s">
        <v>10</v>
      </c>
      <c r="C13" s="160" t="str">
        <f>"за отчетный период с начало года (с января по сентябрь 2013 г.)"</f>
        <v>за отчетный период с начало года (с января по сентябрь 2013 г.)</v>
      </c>
      <c r="D13" s="160" t="str">
        <f>"за отчетный период (сентябрь 2013 г.)"</f>
        <v>за отчетный период (сентябрь 2013 г.)</v>
      </c>
      <c r="E13" s="160" t="str">
        <f>"за предыдущий период с начала года (с января по сентябрь 2012 г.)"</f>
        <v>за предыдущий период с начала года (с января по сентябрь 2012 г.)</v>
      </c>
      <c r="F13" s="160" t="str">
        <f>"за предыдущий период (сентябрь 2012 г.)"</f>
        <v>за предыдущий период (сентябрь 2012 г.)</v>
      </c>
    </row>
    <row r="14" spans="1:6" ht="15">
      <c r="A14" s="13">
        <v>1</v>
      </c>
      <c r="B14" s="13">
        <v>2</v>
      </c>
      <c r="C14" s="161"/>
      <c r="D14" s="161"/>
      <c r="E14" s="161"/>
      <c r="F14" s="162"/>
    </row>
    <row r="15" spans="1:6" ht="15">
      <c r="A15" s="16" t="s">
        <v>131</v>
      </c>
      <c r="B15" s="17" t="s">
        <v>13</v>
      </c>
      <c r="C15" s="163">
        <v>137801380</v>
      </c>
      <c r="D15" s="163">
        <v>16473015</v>
      </c>
      <c r="E15" s="163">
        <v>129889758</v>
      </c>
      <c r="F15" s="163">
        <v>15611454</v>
      </c>
    </row>
    <row r="16" spans="1:6" ht="15">
      <c r="A16" s="18" t="s">
        <v>132</v>
      </c>
      <c r="B16" s="17" t="s">
        <v>15</v>
      </c>
      <c r="C16" s="163">
        <v>97195029</v>
      </c>
      <c r="D16" s="163">
        <v>12156118</v>
      </c>
      <c r="E16" s="163">
        <v>89946878</v>
      </c>
      <c r="F16" s="163">
        <v>10580639</v>
      </c>
    </row>
    <row r="17" spans="1:6" ht="15">
      <c r="A17" s="19" t="s">
        <v>133</v>
      </c>
      <c r="B17" s="20" t="s">
        <v>17</v>
      </c>
      <c r="C17" s="164">
        <v>40606351</v>
      </c>
      <c r="D17" s="164">
        <v>4316897</v>
      </c>
      <c r="E17" s="164">
        <v>39942880</v>
      </c>
      <c r="F17" s="164">
        <v>5030815</v>
      </c>
    </row>
    <row r="18" spans="1:6" ht="15">
      <c r="A18" s="16" t="s">
        <v>134</v>
      </c>
      <c r="B18" s="17" t="s">
        <v>19</v>
      </c>
      <c r="C18" s="163">
        <v>3537975</v>
      </c>
      <c r="D18" s="163">
        <v>505105</v>
      </c>
      <c r="E18" s="163">
        <v>3386272</v>
      </c>
      <c r="F18" s="163">
        <v>494564</v>
      </c>
    </row>
    <row r="19" spans="1:6" ht="15">
      <c r="A19" s="16" t="s">
        <v>135</v>
      </c>
      <c r="B19" s="17" t="s">
        <v>21</v>
      </c>
      <c r="C19" s="163">
        <v>14004983</v>
      </c>
      <c r="D19" s="163">
        <v>1557927</v>
      </c>
      <c r="E19" s="163">
        <v>14168247</v>
      </c>
      <c r="F19" s="163">
        <v>1495100</v>
      </c>
    </row>
    <row r="20" spans="1:6" ht="15">
      <c r="A20" s="16" t="s">
        <v>136</v>
      </c>
      <c r="B20" s="17" t="s">
        <v>23</v>
      </c>
      <c r="C20" s="163">
        <v>795354</v>
      </c>
      <c r="D20" s="163">
        <v>3329</v>
      </c>
      <c r="E20" s="163">
        <v>1200269</v>
      </c>
      <c r="F20" s="163">
        <v>63719</v>
      </c>
    </row>
    <row r="21" spans="1:6" ht="15">
      <c r="A21" s="16" t="s">
        <v>137</v>
      </c>
      <c r="B21" s="17" t="s">
        <v>25</v>
      </c>
      <c r="C21" s="163">
        <v>1648747</v>
      </c>
      <c r="D21" s="163">
        <v>166529</v>
      </c>
      <c r="E21" s="163">
        <v>1427680</v>
      </c>
      <c r="F21" s="163">
        <v>149036</v>
      </c>
    </row>
    <row r="22" spans="1:6" ht="15">
      <c r="A22" s="19" t="s">
        <v>138</v>
      </c>
      <c r="B22" s="20" t="s">
        <v>139</v>
      </c>
      <c r="C22" s="164">
        <v>23916786</v>
      </c>
      <c r="D22" s="164">
        <v>2417065</v>
      </c>
      <c r="E22" s="164">
        <v>22615772</v>
      </c>
      <c r="F22" s="164">
        <v>3126468</v>
      </c>
    </row>
    <row r="23" spans="1:6" ht="15">
      <c r="A23" s="16" t="s">
        <v>140</v>
      </c>
      <c r="B23" s="17" t="s">
        <v>141</v>
      </c>
      <c r="C23" s="163">
        <v>3466459</v>
      </c>
      <c r="D23" s="163">
        <v>631676</v>
      </c>
      <c r="E23" s="163">
        <v>2672931</v>
      </c>
      <c r="F23" s="163">
        <v>470874</v>
      </c>
    </row>
    <row r="24" spans="1:6" ht="15">
      <c r="A24" s="165" t="s">
        <v>142</v>
      </c>
      <c r="B24" s="17" t="s">
        <v>143</v>
      </c>
      <c r="C24" s="163">
        <v>9602001</v>
      </c>
      <c r="D24" s="163">
        <v>3330806</v>
      </c>
      <c r="E24" s="163">
        <v>7757929</v>
      </c>
      <c r="F24" s="163">
        <v>1988603</v>
      </c>
    </row>
    <row r="25" spans="1:6" ht="26.25">
      <c r="A25" s="165" t="s">
        <v>144</v>
      </c>
      <c r="B25" s="17" t="s">
        <v>145</v>
      </c>
      <c r="C25" s="163">
        <v>0</v>
      </c>
      <c r="D25" s="163">
        <v>0</v>
      </c>
      <c r="E25" s="163">
        <v>0</v>
      </c>
      <c r="F25" s="163">
        <v>0</v>
      </c>
    </row>
    <row r="26" spans="1:6" ht="15">
      <c r="A26" s="16" t="s">
        <v>146</v>
      </c>
      <c r="B26" s="17" t="s">
        <v>147</v>
      </c>
      <c r="C26" s="163">
        <v>971716</v>
      </c>
      <c r="D26" s="163">
        <v>95198</v>
      </c>
      <c r="E26" s="163">
        <v>684798</v>
      </c>
      <c r="F26" s="163">
        <v>74166</v>
      </c>
    </row>
    <row r="27" spans="1:6" ht="15">
      <c r="A27" s="18" t="s">
        <v>148</v>
      </c>
      <c r="B27" s="17" t="s">
        <v>149</v>
      </c>
      <c r="C27" s="163">
        <v>735613</v>
      </c>
      <c r="D27" s="163">
        <v>54344</v>
      </c>
      <c r="E27" s="163">
        <v>491434</v>
      </c>
      <c r="F27" s="163">
        <v>-27383</v>
      </c>
    </row>
    <row r="28" spans="1:6" ht="15">
      <c r="A28" s="21" t="s">
        <v>150</v>
      </c>
      <c r="B28" s="20" t="s">
        <v>33</v>
      </c>
      <c r="C28" s="164">
        <v>18017347</v>
      </c>
      <c r="D28" s="164">
        <v>-241211</v>
      </c>
      <c r="E28" s="164">
        <v>17724138</v>
      </c>
      <c r="F28" s="164">
        <v>1710288</v>
      </c>
    </row>
    <row r="29" spans="1:6" ht="15">
      <c r="A29" s="18" t="s">
        <v>151</v>
      </c>
      <c r="B29" s="17" t="s">
        <v>35</v>
      </c>
      <c r="C29" s="163">
        <v>4314311</v>
      </c>
      <c r="D29" s="163">
        <v>-6561</v>
      </c>
      <c r="E29" s="163">
        <v>3655105</v>
      </c>
      <c r="F29" s="163">
        <v>-403483</v>
      </c>
    </row>
    <row r="30" spans="1:6" ht="25.5">
      <c r="A30" s="19" t="s">
        <v>152</v>
      </c>
      <c r="B30" s="20" t="s">
        <v>62</v>
      </c>
      <c r="C30" s="164">
        <v>13703036</v>
      </c>
      <c r="D30" s="164">
        <v>-234650</v>
      </c>
      <c r="E30" s="164">
        <v>14069033</v>
      </c>
      <c r="F30" s="164">
        <v>2113771</v>
      </c>
    </row>
    <row r="31" spans="1:6" ht="25.5">
      <c r="A31" s="16" t="s">
        <v>153</v>
      </c>
      <c r="B31" s="17" t="s">
        <v>154</v>
      </c>
      <c r="C31" s="163">
        <v>0</v>
      </c>
      <c r="D31" s="163">
        <v>0</v>
      </c>
      <c r="E31" s="163">
        <v>201996328</v>
      </c>
      <c r="F31" s="163">
        <v>0</v>
      </c>
    </row>
    <row r="32" spans="1:6" ht="15">
      <c r="A32" s="19" t="s">
        <v>155</v>
      </c>
      <c r="B32" s="20" t="s">
        <v>64</v>
      </c>
      <c r="C32" s="164">
        <v>13703036</v>
      </c>
      <c r="D32" s="164">
        <v>-234650</v>
      </c>
      <c r="E32" s="164">
        <v>216065361</v>
      </c>
      <c r="F32" s="164">
        <v>2113771</v>
      </c>
    </row>
    <row r="33" spans="1:6" ht="15">
      <c r="A33" s="16" t="s">
        <v>156</v>
      </c>
      <c r="B33" s="17"/>
      <c r="C33" s="163">
        <v>13860189</v>
      </c>
      <c r="D33" s="163">
        <v>-195122</v>
      </c>
      <c r="E33" s="163">
        <v>216147461</v>
      </c>
      <c r="F33" s="163">
        <v>2116587</v>
      </c>
    </row>
    <row r="34" spans="1:6" ht="15">
      <c r="A34" s="16" t="s">
        <v>157</v>
      </c>
      <c r="B34" s="17"/>
      <c r="C34" s="163">
        <v>-157153</v>
      </c>
      <c r="D34" s="163">
        <v>-39528</v>
      </c>
      <c r="E34" s="163">
        <v>-82100</v>
      </c>
      <c r="F34" s="163">
        <v>-2816</v>
      </c>
    </row>
    <row r="35" spans="1:6" ht="15">
      <c r="A35" s="19" t="s">
        <v>158</v>
      </c>
      <c r="B35" s="20" t="s">
        <v>65</v>
      </c>
      <c r="C35" s="164">
        <v>-282024</v>
      </c>
      <c r="D35" s="164">
        <v>3443</v>
      </c>
      <c r="E35" s="164">
        <v>12869</v>
      </c>
      <c r="F35" s="164">
        <v>8379</v>
      </c>
    </row>
    <row r="36" spans="1:6" ht="15">
      <c r="A36" s="16" t="s">
        <v>159</v>
      </c>
      <c r="B36" s="17"/>
      <c r="C36" s="163"/>
      <c r="D36" s="163"/>
      <c r="E36" s="163"/>
      <c r="F36" s="163"/>
    </row>
    <row r="37" spans="1:6" ht="15">
      <c r="A37" s="16" t="s">
        <v>160</v>
      </c>
      <c r="B37" s="17" t="s">
        <v>102</v>
      </c>
      <c r="C37" s="163">
        <v>0</v>
      </c>
      <c r="D37" s="163">
        <v>0</v>
      </c>
      <c r="E37" s="163">
        <v>0</v>
      </c>
      <c r="F37" s="163">
        <v>0</v>
      </c>
    </row>
    <row r="38" spans="1:6" ht="15">
      <c r="A38" s="16" t="s">
        <v>161</v>
      </c>
      <c r="B38" s="17" t="s">
        <v>104</v>
      </c>
      <c r="C38" s="163">
        <v>0</v>
      </c>
      <c r="D38" s="163">
        <v>0</v>
      </c>
      <c r="E38" s="163">
        <v>0</v>
      </c>
      <c r="F38" s="163">
        <v>0</v>
      </c>
    </row>
    <row r="39" spans="1:6" ht="38.25">
      <c r="A39" s="16" t="s">
        <v>162</v>
      </c>
      <c r="B39" s="17" t="s">
        <v>106</v>
      </c>
      <c r="C39" s="163">
        <v>0</v>
      </c>
      <c r="D39" s="163">
        <v>0</v>
      </c>
      <c r="E39" s="163">
        <v>0</v>
      </c>
      <c r="F39" s="163">
        <v>0</v>
      </c>
    </row>
    <row r="40" spans="1:6" ht="15">
      <c r="A40" s="16" t="s">
        <v>163</v>
      </c>
      <c r="B40" s="17" t="s">
        <v>108</v>
      </c>
      <c r="C40" s="163">
        <v>-293070</v>
      </c>
      <c r="D40" s="163">
        <v>0</v>
      </c>
      <c r="E40" s="163">
        <v>0</v>
      </c>
      <c r="F40" s="163">
        <v>0</v>
      </c>
    </row>
    <row r="41" spans="1:6" ht="25.5">
      <c r="A41" s="16" t="s">
        <v>164</v>
      </c>
      <c r="B41" s="17" t="s">
        <v>110</v>
      </c>
      <c r="C41" s="163">
        <v>0</v>
      </c>
      <c r="D41" s="163">
        <v>0</v>
      </c>
      <c r="E41" s="163">
        <v>0</v>
      </c>
      <c r="F41" s="163">
        <v>0</v>
      </c>
    </row>
    <row r="42" spans="1:6" ht="15">
      <c r="A42" s="16" t="s">
        <v>165</v>
      </c>
      <c r="B42" s="17" t="s">
        <v>166</v>
      </c>
      <c r="C42" s="163">
        <v>0</v>
      </c>
      <c r="D42" s="163">
        <v>0</v>
      </c>
      <c r="E42" s="163">
        <v>0</v>
      </c>
      <c r="F42" s="163">
        <v>0</v>
      </c>
    </row>
    <row r="43" spans="1:6" ht="15">
      <c r="A43" s="16" t="s">
        <v>167</v>
      </c>
      <c r="B43" s="17" t="s">
        <v>168</v>
      </c>
      <c r="C43" s="163">
        <v>11046</v>
      </c>
      <c r="D43" s="163">
        <v>3443</v>
      </c>
      <c r="E43" s="163">
        <v>12869</v>
      </c>
      <c r="F43" s="163">
        <v>8379</v>
      </c>
    </row>
    <row r="44" spans="1:6" ht="15">
      <c r="A44" s="16" t="s">
        <v>169</v>
      </c>
      <c r="B44" s="17" t="s">
        <v>170</v>
      </c>
      <c r="C44" s="163">
        <v>0</v>
      </c>
      <c r="D44" s="163">
        <v>0</v>
      </c>
      <c r="E44" s="163">
        <v>0</v>
      </c>
      <c r="F44" s="163">
        <v>0</v>
      </c>
    </row>
    <row r="45" spans="1:6" ht="15">
      <c r="A45" s="16" t="s">
        <v>171</v>
      </c>
      <c r="B45" s="17" t="s">
        <v>172</v>
      </c>
      <c r="C45" s="163">
        <v>0</v>
      </c>
      <c r="D45" s="163">
        <v>0</v>
      </c>
      <c r="E45" s="163">
        <v>0</v>
      </c>
      <c r="F45" s="163">
        <v>0</v>
      </c>
    </row>
    <row r="46" spans="1:6" ht="15">
      <c r="A46" s="16" t="s">
        <v>173</v>
      </c>
      <c r="B46" s="17" t="s">
        <v>174</v>
      </c>
      <c r="C46" s="163">
        <v>0</v>
      </c>
      <c r="D46" s="163">
        <v>0</v>
      </c>
      <c r="E46" s="163">
        <v>0</v>
      </c>
      <c r="F46" s="163">
        <v>0</v>
      </c>
    </row>
    <row r="47" spans="1:6" ht="15">
      <c r="A47" s="16" t="s">
        <v>175</v>
      </c>
      <c r="B47" s="17" t="s">
        <v>112</v>
      </c>
      <c r="C47" s="163">
        <v>0</v>
      </c>
      <c r="D47" s="163">
        <v>0</v>
      </c>
      <c r="E47" s="163">
        <v>0</v>
      </c>
      <c r="F47" s="163">
        <v>0</v>
      </c>
    </row>
    <row r="48" spans="1:6" ht="15">
      <c r="A48" s="19" t="s">
        <v>176</v>
      </c>
      <c r="B48" s="20" t="s">
        <v>116</v>
      </c>
      <c r="C48" s="164">
        <v>13421012</v>
      </c>
      <c r="D48" s="164">
        <v>-231207</v>
      </c>
      <c r="E48" s="164">
        <v>216078230</v>
      </c>
      <c r="F48" s="164">
        <v>2122150</v>
      </c>
    </row>
    <row r="49" spans="1:6" ht="15">
      <c r="A49" s="16" t="s">
        <v>177</v>
      </c>
      <c r="B49" s="17"/>
      <c r="C49" s="163">
        <v>0</v>
      </c>
      <c r="D49" s="163">
        <v>0</v>
      </c>
      <c r="E49" s="163">
        <v>0</v>
      </c>
      <c r="F49" s="163">
        <v>0</v>
      </c>
    </row>
    <row r="50" spans="1:6" ht="15">
      <c r="A50" s="16" t="s">
        <v>156</v>
      </c>
      <c r="B50" s="17"/>
      <c r="C50" s="163">
        <v>13578165</v>
      </c>
      <c r="D50" s="163">
        <v>-191679</v>
      </c>
      <c r="E50" s="163">
        <v>216160330</v>
      </c>
      <c r="F50" s="163">
        <v>2124966</v>
      </c>
    </row>
    <row r="51" spans="1:6" ht="15">
      <c r="A51" s="16" t="s">
        <v>178</v>
      </c>
      <c r="B51" s="17"/>
      <c r="C51" s="163">
        <v>-157153</v>
      </c>
      <c r="D51" s="163">
        <v>-39528</v>
      </c>
      <c r="E51" s="163">
        <v>-82100</v>
      </c>
      <c r="F51" s="163">
        <v>-2816</v>
      </c>
    </row>
    <row r="52" spans="1:6" ht="15">
      <c r="A52" s="16" t="s">
        <v>179</v>
      </c>
      <c r="B52" s="17" t="s">
        <v>118</v>
      </c>
      <c r="C52" s="163">
        <v>0</v>
      </c>
      <c r="D52" s="163">
        <v>0</v>
      </c>
      <c r="E52" s="163">
        <v>0</v>
      </c>
      <c r="F52" s="163">
        <v>0</v>
      </c>
    </row>
    <row r="53" spans="1:6" ht="15">
      <c r="A53" s="16" t="s">
        <v>159</v>
      </c>
      <c r="B53" s="17"/>
      <c r="C53" s="163">
        <v>0</v>
      </c>
      <c r="D53" s="163">
        <v>0</v>
      </c>
      <c r="E53" s="163">
        <v>0</v>
      </c>
      <c r="F53" s="163">
        <v>0</v>
      </c>
    </row>
    <row r="54" spans="1:6" ht="15">
      <c r="A54" s="16" t="s">
        <v>180</v>
      </c>
      <c r="B54" s="17"/>
      <c r="C54" s="163">
        <v>0</v>
      </c>
      <c r="D54" s="163">
        <v>0</v>
      </c>
      <c r="E54" s="163">
        <v>0</v>
      </c>
      <c r="F54" s="163">
        <v>0</v>
      </c>
    </row>
    <row r="55" spans="1:6" ht="15">
      <c r="A55" s="16" t="s">
        <v>181</v>
      </c>
      <c r="B55" s="17"/>
      <c r="C55" s="163">
        <v>0</v>
      </c>
      <c r="D55" s="163">
        <v>0</v>
      </c>
      <c r="E55" s="163">
        <v>0</v>
      </c>
      <c r="F55" s="163">
        <v>0</v>
      </c>
    </row>
    <row r="56" spans="1:6" ht="15">
      <c r="A56" s="16" t="s">
        <v>182</v>
      </c>
      <c r="B56" s="17"/>
      <c r="C56" s="163">
        <v>0</v>
      </c>
      <c r="D56" s="163">
        <v>0</v>
      </c>
      <c r="E56" s="163">
        <v>0</v>
      </c>
      <c r="F56" s="163">
        <v>0</v>
      </c>
    </row>
    <row r="57" spans="1:6" ht="15">
      <c r="A57" s="16" t="s">
        <v>183</v>
      </c>
      <c r="B57" s="17"/>
      <c r="C57" s="163">
        <v>0</v>
      </c>
      <c r="D57" s="163">
        <v>0</v>
      </c>
      <c r="E57" s="163">
        <v>0</v>
      </c>
      <c r="F57" s="163">
        <v>0</v>
      </c>
    </row>
    <row r="58" spans="1:6" ht="15">
      <c r="A58" s="16" t="s">
        <v>181</v>
      </c>
      <c r="B58" s="17"/>
      <c r="C58" s="163">
        <v>0</v>
      </c>
      <c r="D58" s="163">
        <v>0</v>
      </c>
      <c r="E58" s="163">
        <v>0</v>
      </c>
      <c r="F58" s="163">
        <v>0</v>
      </c>
    </row>
    <row r="59" spans="1:6" ht="15">
      <c r="A59" s="16" t="s">
        <v>182</v>
      </c>
      <c r="B59" s="17"/>
      <c r="C59" s="163">
        <v>0</v>
      </c>
      <c r="D59" s="163">
        <v>0</v>
      </c>
      <c r="E59" s="163">
        <v>0</v>
      </c>
      <c r="F59" s="163">
        <v>0</v>
      </c>
    </row>
    <row r="60" spans="1:6" ht="15">
      <c r="A60" s="66"/>
      <c r="B60" s="66"/>
      <c r="C60" s="154"/>
      <c r="D60" s="154"/>
      <c r="E60" s="158"/>
      <c r="F60" s="158"/>
    </row>
    <row r="61" spans="1:6" ht="15">
      <c r="A61" s="66"/>
      <c r="B61" s="66"/>
      <c r="C61" s="154"/>
      <c r="D61" s="154"/>
      <c r="E61" s="158"/>
      <c r="F61" s="158"/>
    </row>
    <row r="62" spans="1:6" ht="15">
      <c r="A62" s="66"/>
      <c r="B62" s="66"/>
      <c r="C62" s="154"/>
      <c r="D62" s="154"/>
      <c r="E62" s="158"/>
      <c r="F62" s="158"/>
    </row>
    <row r="63" spans="1:6" ht="15">
      <c r="A63" s="61" t="s">
        <v>184</v>
      </c>
      <c r="B63" s="62"/>
      <c r="C63" s="166"/>
      <c r="D63" s="167" t="s">
        <v>121</v>
      </c>
      <c r="E63" s="167"/>
      <c r="F63" s="168"/>
    </row>
    <row r="64" spans="1:6" ht="15">
      <c r="A64" s="66" t="s">
        <v>122</v>
      </c>
      <c r="B64" s="67"/>
      <c r="C64" s="167"/>
      <c r="D64" s="166"/>
      <c r="E64" s="166"/>
      <c r="F64" s="166"/>
    </row>
    <row r="65" spans="1:6" ht="15">
      <c r="A65" s="46"/>
      <c r="B65" s="68"/>
      <c r="C65" s="167"/>
      <c r="D65" s="166"/>
      <c r="E65" s="166"/>
      <c r="F65" s="166"/>
    </row>
    <row r="66" spans="1:6" ht="15">
      <c r="A66" s="61" t="s">
        <v>185</v>
      </c>
      <c r="B66" s="62"/>
      <c r="C66" s="166"/>
      <c r="D66" s="169" t="s">
        <v>124</v>
      </c>
      <c r="E66" s="166"/>
      <c r="F66" s="166"/>
    </row>
    <row r="67" spans="1:6" ht="15">
      <c r="A67" s="66" t="s">
        <v>125</v>
      </c>
      <c r="B67" s="67"/>
      <c r="C67" s="170"/>
      <c r="D67" s="166"/>
      <c r="E67" s="166"/>
      <c r="F67" s="166"/>
    </row>
    <row r="68" spans="1:6" ht="15">
      <c r="A68" s="66"/>
      <c r="B68" s="72"/>
      <c r="C68" s="167"/>
      <c r="D68" s="166"/>
      <c r="E68" s="166"/>
      <c r="F68" s="166"/>
    </row>
    <row r="69" spans="1:6" ht="15">
      <c r="A69" s="67" t="s">
        <v>126</v>
      </c>
      <c r="B69" s="72"/>
      <c r="C69" s="166"/>
      <c r="D69" s="166"/>
      <c r="E69" s="166"/>
      <c r="F69" s="166"/>
    </row>
  </sheetData>
  <sheetProtection/>
  <mergeCells count="5">
    <mergeCell ref="A11:F11"/>
    <mergeCell ref="A5:D5"/>
    <mergeCell ref="A6:F6"/>
    <mergeCell ref="A7:F7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96"/>
  <sheetViews>
    <sheetView zoomScale="75" zoomScaleNormal="75" zoomScalePageLayoutView="0" workbookViewId="0" topLeftCell="A43">
      <selection activeCell="G97" sqref="G97"/>
    </sheetView>
  </sheetViews>
  <sheetFormatPr defaultColWidth="9.140625" defaultRowHeight="15"/>
  <cols>
    <col min="1" max="1" width="4.28125" style="0" customWidth="1"/>
    <col min="2" max="2" width="73.28125" style="0" customWidth="1"/>
    <col min="3" max="3" width="11.8515625" style="0" customWidth="1"/>
    <col min="4" max="4" width="20.8515625" style="178" customWidth="1"/>
    <col min="5" max="5" width="19.7109375" style="179" customWidth="1"/>
  </cols>
  <sheetData>
    <row r="1" spans="1:5" ht="15">
      <c r="A1" s="174" t="s">
        <v>371</v>
      </c>
      <c r="B1" s="224" t="s">
        <v>386</v>
      </c>
      <c r="D1" s="175"/>
      <c r="E1" s="74" t="s">
        <v>186</v>
      </c>
    </row>
    <row r="2" spans="3:5" ht="13.5" customHeight="1">
      <c r="C2" s="176"/>
      <c r="D2" s="152"/>
      <c r="E2" s="32" t="s">
        <v>1</v>
      </c>
    </row>
    <row r="3" spans="1:5" ht="14.25" customHeight="1">
      <c r="A3" s="174" t="s">
        <v>371</v>
      </c>
      <c r="B3" s="177"/>
      <c r="C3" s="176"/>
      <c r="D3" s="32"/>
      <c r="E3" s="32" t="s">
        <v>2</v>
      </c>
    </row>
    <row r="4" spans="1:5" ht="14.25" customHeight="1">
      <c r="A4" s="174"/>
      <c r="B4" s="177"/>
      <c r="C4" s="176"/>
      <c r="D4" s="32"/>
      <c r="E4" s="32" t="s">
        <v>3</v>
      </c>
    </row>
    <row r="5" spans="1:5" ht="14.25" customHeight="1">
      <c r="A5" s="174"/>
      <c r="B5" s="177"/>
      <c r="C5" s="176"/>
      <c r="D5" s="32"/>
      <c r="E5" s="37" t="s">
        <v>4</v>
      </c>
    </row>
    <row r="6" spans="1:5" ht="14.25" customHeight="1">
      <c r="A6" s="174"/>
      <c r="B6" s="177"/>
      <c r="C6" s="176"/>
      <c r="D6" s="32"/>
      <c r="E6" s="32"/>
    </row>
    <row r="7" spans="1:5" ht="14.25" customHeight="1">
      <c r="A7" s="174"/>
      <c r="B7" s="177"/>
      <c r="C7" s="176"/>
      <c r="D7" s="32"/>
      <c r="E7" s="32"/>
    </row>
    <row r="8" spans="1:5" ht="10.5" customHeight="1">
      <c r="A8" s="174"/>
      <c r="B8" s="232" t="s">
        <v>5</v>
      </c>
      <c r="C8" s="232"/>
      <c r="D8" s="232"/>
      <c r="E8" s="232"/>
    </row>
    <row r="9" spans="2:5" ht="10.5" customHeight="1">
      <c r="B9" s="233" t="s">
        <v>187</v>
      </c>
      <c r="C9" s="233"/>
      <c r="D9" s="233"/>
      <c r="E9" s="233"/>
    </row>
    <row r="10" spans="2:5" s="35" customFormat="1" ht="10.5" customHeight="1">
      <c r="B10" s="236" t="s">
        <v>389</v>
      </c>
      <c r="C10" s="236"/>
      <c r="D10" s="236"/>
      <c r="E10" s="236"/>
    </row>
    <row r="11" spans="2:5" s="35" customFormat="1" ht="10.5" customHeight="1">
      <c r="B11" s="236" t="s">
        <v>7</v>
      </c>
      <c r="C11" s="236"/>
      <c r="D11" s="236"/>
      <c r="E11" s="236"/>
    </row>
    <row r="12" spans="2:5" ht="10.5" customHeight="1">
      <c r="B12" s="233" t="s">
        <v>188</v>
      </c>
      <c r="C12" s="233"/>
      <c r="D12" s="233"/>
      <c r="E12" s="233"/>
    </row>
    <row r="14" ht="15.75" thickBot="1">
      <c r="E14" s="180" t="s">
        <v>8</v>
      </c>
    </row>
    <row r="15" spans="2:5" s="181" customFormat="1" ht="54.75" customHeight="1" thickBot="1">
      <c r="B15" s="182" t="s">
        <v>189</v>
      </c>
      <c r="C15" s="183" t="s">
        <v>190</v>
      </c>
      <c r="D15" s="24" t="str">
        <f>B10</f>
        <v>с января по сентябрь 2013 года</v>
      </c>
      <c r="E15" s="25" t="s">
        <v>390</v>
      </c>
    </row>
    <row r="16" spans="2:5" s="181" customFormat="1" ht="15.75" thickBot="1">
      <c r="B16" s="184">
        <v>1</v>
      </c>
      <c r="C16" s="185">
        <v>2</v>
      </c>
      <c r="D16" s="22">
        <v>3</v>
      </c>
      <c r="E16" s="23">
        <v>4</v>
      </c>
    </row>
    <row r="17" spans="2:5" s="181" customFormat="1" ht="12" customHeight="1" thickBot="1">
      <c r="B17" s="237" t="s">
        <v>191</v>
      </c>
      <c r="C17" s="238"/>
      <c r="D17" s="26"/>
      <c r="E17" s="27"/>
    </row>
    <row r="18" spans="2:7" s="181" customFormat="1" ht="12" customHeight="1">
      <c r="B18" s="186" t="s">
        <v>192</v>
      </c>
      <c r="C18" s="187" t="s">
        <v>13</v>
      </c>
      <c r="D18" s="188">
        <v>148414117</v>
      </c>
      <c r="E18" s="189">
        <v>135499348</v>
      </c>
      <c r="G18" s="190"/>
    </row>
    <row r="19" spans="2:7" s="181" customFormat="1" ht="12" customHeight="1">
      <c r="B19" s="191" t="s">
        <v>159</v>
      </c>
      <c r="C19" s="192"/>
      <c r="D19" s="193"/>
      <c r="E19" s="194"/>
      <c r="G19" s="190"/>
    </row>
    <row r="20" spans="2:7" s="181" customFormat="1" ht="12" customHeight="1">
      <c r="B20" s="195" t="s">
        <v>193</v>
      </c>
      <c r="C20" s="196" t="s">
        <v>15</v>
      </c>
      <c r="D20" s="197">
        <v>124180150</v>
      </c>
      <c r="E20" s="198">
        <v>112116836</v>
      </c>
      <c r="G20" s="190"/>
    </row>
    <row r="21" spans="2:7" s="181" customFormat="1" ht="12" customHeight="1">
      <c r="B21" s="195" t="s">
        <v>194</v>
      </c>
      <c r="C21" s="196" t="s">
        <v>17</v>
      </c>
      <c r="D21" s="197">
        <v>0</v>
      </c>
      <c r="E21" s="198">
        <v>0</v>
      </c>
      <c r="G21" s="190"/>
    </row>
    <row r="22" spans="2:7" s="181" customFormat="1" ht="12" customHeight="1">
      <c r="B22" s="195" t="s">
        <v>195</v>
      </c>
      <c r="C22" s="196" t="s">
        <v>19</v>
      </c>
      <c r="D22" s="197">
        <v>18824049</v>
      </c>
      <c r="E22" s="198">
        <v>16900249</v>
      </c>
      <c r="G22" s="190"/>
    </row>
    <row r="23" spans="2:7" s="181" customFormat="1" ht="12" customHeight="1">
      <c r="B23" s="195" t="s">
        <v>196</v>
      </c>
      <c r="C23" s="196" t="s">
        <v>21</v>
      </c>
      <c r="D23" s="197">
        <v>133</v>
      </c>
      <c r="E23" s="198">
        <v>1718</v>
      </c>
      <c r="G23" s="190"/>
    </row>
    <row r="24" spans="2:7" s="181" customFormat="1" ht="12" customHeight="1">
      <c r="B24" s="195" t="s">
        <v>197</v>
      </c>
      <c r="C24" s="196" t="s">
        <v>23</v>
      </c>
      <c r="D24" s="197">
        <v>1190227</v>
      </c>
      <c r="E24" s="198">
        <v>1605923</v>
      </c>
      <c r="G24" s="190"/>
    </row>
    <row r="25" spans="2:7" s="181" customFormat="1" ht="12" customHeight="1">
      <c r="B25" s="195" t="s">
        <v>198</v>
      </c>
      <c r="C25" s="196" t="s">
        <v>25</v>
      </c>
      <c r="D25" s="197">
        <v>4219558</v>
      </c>
      <c r="E25" s="198">
        <v>4874622</v>
      </c>
      <c r="G25" s="190"/>
    </row>
    <row r="26" spans="2:7" s="181" customFormat="1" ht="12" customHeight="1">
      <c r="B26" s="191" t="s">
        <v>199</v>
      </c>
      <c r="C26" s="199" t="s">
        <v>139</v>
      </c>
      <c r="D26" s="200">
        <v>107007435</v>
      </c>
      <c r="E26" s="201">
        <v>330174236</v>
      </c>
      <c r="G26" s="190"/>
    </row>
    <row r="27" spans="2:7" s="181" customFormat="1" ht="12" customHeight="1">
      <c r="B27" s="191" t="s">
        <v>159</v>
      </c>
      <c r="C27" s="199"/>
      <c r="D27" s="197">
        <v>0</v>
      </c>
      <c r="E27" s="198">
        <v>0</v>
      </c>
      <c r="G27" s="190"/>
    </row>
    <row r="28" spans="2:7" s="181" customFormat="1" ht="12" customHeight="1">
      <c r="B28" s="195" t="s">
        <v>200</v>
      </c>
      <c r="C28" s="196" t="s">
        <v>141</v>
      </c>
      <c r="D28" s="197">
        <v>30997516</v>
      </c>
      <c r="E28" s="198">
        <v>32500339</v>
      </c>
      <c r="G28" s="190"/>
    </row>
    <row r="29" spans="2:7" s="181" customFormat="1" ht="12" customHeight="1">
      <c r="B29" s="195" t="s">
        <v>201</v>
      </c>
      <c r="C29" s="196" t="s">
        <v>143</v>
      </c>
      <c r="D29" s="197">
        <v>6744063</v>
      </c>
      <c r="E29" s="198">
        <v>3584650</v>
      </c>
      <c r="G29" s="190"/>
    </row>
    <row r="30" spans="2:7" s="181" customFormat="1" ht="12" customHeight="1">
      <c r="B30" s="195" t="s">
        <v>202</v>
      </c>
      <c r="C30" s="196" t="s">
        <v>145</v>
      </c>
      <c r="D30" s="197">
        <v>28976491</v>
      </c>
      <c r="E30" s="198">
        <v>27327573</v>
      </c>
      <c r="G30" s="190"/>
    </row>
    <row r="31" spans="2:7" s="181" customFormat="1" ht="12" customHeight="1">
      <c r="B31" s="195" t="s">
        <v>203</v>
      </c>
      <c r="C31" s="196" t="s">
        <v>147</v>
      </c>
      <c r="D31" s="197">
        <v>7097425</v>
      </c>
      <c r="E31" s="198">
        <v>6949134</v>
      </c>
      <c r="G31" s="190"/>
    </row>
    <row r="32" spans="2:7" s="181" customFormat="1" ht="12" customHeight="1">
      <c r="B32" s="195" t="s">
        <v>204</v>
      </c>
      <c r="C32" s="196" t="s">
        <v>149</v>
      </c>
      <c r="D32" s="197">
        <v>592439</v>
      </c>
      <c r="E32" s="198">
        <v>505793</v>
      </c>
      <c r="G32" s="190"/>
    </row>
    <row r="33" spans="2:7" s="181" customFormat="1" ht="12" customHeight="1">
      <c r="B33" s="195" t="s">
        <v>205</v>
      </c>
      <c r="C33" s="196" t="s">
        <v>206</v>
      </c>
      <c r="D33" s="197">
        <v>18972025</v>
      </c>
      <c r="E33" s="198">
        <v>23450964</v>
      </c>
      <c r="G33" s="190"/>
    </row>
    <row r="34" spans="2:7" s="181" customFormat="1" ht="12" customHeight="1">
      <c r="B34" s="195" t="s">
        <v>207</v>
      </c>
      <c r="C34" s="196" t="s">
        <v>208</v>
      </c>
      <c r="D34" s="197">
        <v>13627476</v>
      </c>
      <c r="E34" s="198">
        <v>235855783</v>
      </c>
      <c r="G34" s="190"/>
    </row>
    <row r="35" spans="2:7" s="181" customFormat="1" ht="25.5">
      <c r="B35" s="191" t="s">
        <v>209</v>
      </c>
      <c r="C35" s="202" t="s">
        <v>210</v>
      </c>
      <c r="D35" s="200">
        <v>41406682</v>
      </c>
      <c r="E35" s="201">
        <v>-194674888</v>
      </c>
      <c r="G35" s="190"/>
    </row>
    <row r="36" spans="2:7" s="181" customFormat="1" ht="12" customHeight="1">
      <c r="B36" s="239" t="s">
        <v>211</v>
      </c>
      <c r="C36" s="240"/>
      <c r="D36" s="197">
        <v>0</v>
      </c>
      <c r="E36" s="198">
        <v>0</v>
      </c>
      <c r="G36" s="190"/>
    </row>
    <row r="37" spans="2:7" s="181" customFormat="1" ht="12" customHeight="1">
      <c r="B37" s="191" t="s">
        <v>212</v>
      </c>
      <c r="C37" s="199" t="s">
        <v>213</v>
      </c>
      <c r="D37" s="200">
        <v>21744312</v>
      </c>
      <c r="E37" s="201">
        <v>252065334</v>
      </c>
      <c r="G37" s="190"/>
    </row>
    <row r="38" spans="2:7" s="181" customFormat="1" ht="12" customHeight="1">
      <c r="B38" s="191" t="s">
        <v>159</v>
      </c>
      <c r="C38" s="199"/>
      <c r="D38" s="197">
        <v>0</v>
      </c>
      <c r="E38" s="198">
        <v>0</v>
      </c>
      <c r="G38" s="190"/>
    </row>
    <row r="39" spans="2:7" s="181" customFormat="1" ht="12" customHeight="1">
      <c r="B39" s="195" t="s">
        <v>214</v>
      </c>
      <c r="C39" s="196" t="s">
        <v>215</v>
      </c>
      <c r="D39" s="197">
        <v>118493</v>
      </c>
      <c r="E39" s="198">
        <v>85853</v>
      </c>
      <c r="G39" s="190"/>
    </row>
    <row r="40" spans="2:7" s="181" customFormat="1" ht="12" customHeight="1">
      <c r="B40" s="195" t="s">
        <v>216</v>
      </c>
      <c r="C40" s="196" t="s">
        <v>217</v>
      </c>
      <c r="D40" s="197">
        <v>0</v>
      </c>
      <c r="E40" s="198">
        <v>0</v>
      </c>
      <c r="G40" s="190"/>
    </row>
    <row r="41" spans="2:7" s="181" customFormat="1" ht="12" customHeight="1">
      <c r="B41" s="195" t="s">
        <v>218</v>
      </c>
      <c r="C41" s="196" t="s">
        <v>219</v>
      </c>
      <c r="D41" s="197">
        <v>0</v>
      </c>
      <c r="E41" s="198">
        <v>0</v>
      </c>
      <c r="G41" s="190"/>
    </row>
    <row r="42" spans="2:7" s="181" customFormat="1" ht="25.5">
      <c r="B42" s="195" t="s">
        <v>220</v>
      </c>
      <c r="C42" s="196" t="s">
        <v>221</v>
      </c>
      <c r="D42" s="197">
        <v>0</v>
      </c>
      <c r="E42" s="198">
        <v>225738590</v>
      </c>
      <c r="G42" s="190"/>
    </row>
    <row r="43" spans="2:7" s="181" customFormat="1" ht="12" customHeight="1">
      <c r="B43" s="195" t="s">
        <v>222</v>
      </c>
      <c r="C43" s="196" t="s">
        <v>223</v>
      </c>
      <c r="D43" s="197">
        <v>0</v>
      </c>
      <c r="E43" s="198">
        <v>0</v>
      </c>
      <c r="G43" s="190"/>
    </row>
    <row r="44" spans="2:7" s="181" customFormat="1" ht="12" customHeight="1">
      <c r="B44" s="195" t="s">
        <v>224</v>
      </c>
      <c r="C44" s="196" t="s">
        <v>225</v>
      </c>
      <c r="D44" s="197">
        <v>0</v>
      </c>
      <c r="E44" s="198">
        <v>0</v>
      </c>
      <c r="G44" s="190"/>
    </row>
    <row r="45" spans="2:7" s="181" customFormat="1" ht="12" customHeight="1">
      <c r="B45" s="195" t="s">
        <v>226</v>
      </c>
      <c r="C45" s="196" t="s">
        <v>227</v>
      </c>
      <c r="D45" s="197">
        <v>0</v>
      </c>
      <c r="E45" s="198">
        <v>0</v>
      </c>
      <c r="G45" s="190"/>
    </row>
    <row r="46" spans="2:7" s="181" customFormat="1" ht="12" customHeight="1">
      <c r="B46" s="195" t="s">
        <v>228</v>
      </c>
      <c r="C46" s="196" t="s">
        <v>229</v>
      </c>
      <c r="D46" s="197">
        <v>0</v>
      </c>
      <c r="E46" s="198">
        <v>0</v>
      </c>
      <c r="G46" s="190"/>
    </row>
    <row r="47" spans="2:7" s="181" customFormat="1" ht="12" customHeight="1">
      <c r="B47" s="195" t="s">
        <v>230</v>
      </c>
      <c r="C47" s="196" t="s">
        <v>231</v>
      </c>
      <c r="D47" s="197">
        <v>614</v>
      </c>
      <c r="E47" s="198">
        <v>26043339</v>
      </c>
      <c r="G47" s="190"/>
    </row>
    <row r="48" spans="2:7" s="181" customFormat="1" ht="12" customHeight="1">
      <c r="B48" s="195" t="s">
        <v>197</v>
      </c>
      <c r="C48" s="196" t="s">
        <v>232</v>
      </c>
      <c r="D48" s="197">
        <v>0</v>
      </c>
      <c r="E48" s="198">
        <v>0</v>
      </c>
      <c r="G48" s="190"/>
    </row>
    <row r="49" spans="2:7" s="181" customFormat="1" ht="12" customHeight="1">
      <c r="B49" s="195" t="s">
        <v>198</v>
      </c>
      <c r="C49" s="196" t="s">
        <v>233</v>
      </c>
      <c r="D49" s="197">
        <v>21625205</v>
      </c>
      <c r="E49" s="198">
        <v>197552</v>
      </c>
      <c r="G49" s="190"/>
    </row>
    <row r="50" spans="2:7" s="181" customFormat="1" ht="12" customHeight="1">
      <c r="B50" s="191" t="s">
        <v>234</v>
      </c>
      <c r="C50" s="199" t="s">
        <v>235</v>
      </c>
      <c r="D50" s="200">
        <v>53720313</v>
      </c>
      <c r="E50" s="201">
        <v>33500976</v>
      </c>
      <c r="G50" s="190"/>
    </row>
    <row r="51" spans="2:7" s="181" customFormat="1" ht="12" customHeight="1">
      <c r="B51" s="191" t="s">
        <v>159</v>
      </c>
      <c r="C51" s="199"/>
      <c r="D51" s="197">
        <v>0</v>
      </c>
      <c r="E51" s="198">
        <v>0</v>
      </c>
      <c r="G51" s="190"/>
    </row>
    <row r="52" spans="2:7" s="181" customFormat="1" ht="12" customHeight="1">
      <c r="B52" s="195" t="s">
        <v>236</v>
      </c>
      <c r="C52" s="196" t="s">
        <v>237</v>
      </c>
      <c r="D52" s="197">
        <v>15192054</v>
      </c>
      <c r="E52" s="198">
        <v>12886454</v>
      </c>
      <c r="G52" s="190"/>
    </row>
    <row r="53" spans="2:7" s="181" customFormat="1" ht="12" customHeight="1">
      <c r="B53" s="195" t="s">
        <v>238</v>
      </c>
      <c r="C53" s="196" t="s">
        <v>239</v>
      </c>
      <c r="D53" s="197">
        <v>4022154</v>
      </c>
      <c r="E53" s="198">
        <v>1269296</v>
      </c>
      <c r="G53" s="190"/>
    </row>
    <row r="54" spans="2:7" s="181" customFormat="1" ht="12" customHeight="1">
      <c r="B54" s="195" t="s">
        <v>240</v>
      </c>
      <c r="C54" s="196" t="s">
        <v>241</v>
      </c>
      <c r="D54" s="197">
        <v>14248868</v>
      </c>
      <c r="E54" s="198">
        <v>15498885</v>
      </c>
      <c r="G54" s="190"/>
    </row>
    <row r="55" spans="2:7" s="181" customFormat="1" ht="25.5">
      <c r="B55" s="195" t="s">
        <v>242</v>
      </c>
      <c r="C55" s="196" t="s">
        <v>243</v>
      </c>
      <c r="D55" s="197">
        <v>0</v>
      </c>
      <c r="E55" s="198">
        <v>0</v>
      </c>
      <c r="G55" s="190"/>
    </row>
    <row r="56" spans="2:7" s="181" customFormat="1" ht="12" customHeight="1">
      <c r="B56" s="58" t="s">
        <v>244</v>
      </c>
      <c r="C56" s="196" t="s">
        <v>245</v>
      </c>
      <c r="D56" s="197">
        <v>0</v>
      </c>
      <c r="E56" s="198">
        <v>0</v>
      </c>
      <c r="G56" s="190"/>
    </row>
    <row r="57" spans="2:7" s="181" customFormat="1" ht="12" customHeight="1">
      <c r="B57" s="195" t="s">
        <v>246</v>
      </c>
      <c r="C57" s="196" t="s">
        <v>247</v>
      </c>
      <c r="D57" s="197">
        <v>10232457</v>
      </c>
      <c r="E57" s="198">
        <v>0</v>
      </c>
      <c r="G57" s="190"/>
    </row>
    <row r="58" spans="2:7" s="181" customFormat="1" ht="12" customHeight="1">
      <c r="B58" s="195" t="s">
        <v>248</v>
      </c>
      <c r="C58" s="196" t="s">
        <v>249</v>
      </c>
      <c r="D58" s="197">
        <v>0</v>
      </c>
      <c r="E58" s="198">
        <v>0</v>
      </c>
      <c r="G58" s="190"/>
    </row>
    <row r="59" spans="2:7" s="181" customFormat="1" ht="12" customHeight="1">
      <c r="B59" s="195" t="s">
        <v>250</v>
      </c>
      <c r="C59" s="196" t="s">
        <v>251</v>
      </c>
      <c r="D59" s="197">
        <v>0</v>
      </c>
      <c r="E59" s="198">
        <v>0</v>
      </c>
      <c r="G59" s="190"/>
    </row>
    <row r="60" spans="2:7" s="181" customFormat="1" ht="12" customHeight="1">
      <c r="B60" s="195" t="s">
        <v>228</v>
      </c>
      <c r="C60" s="196" t="s">
        <v>252</v>
      </c>
      <c r="D60" s="197">
        <v>0</v>
      </c>
      <c r="E60" s="198">
        <v>0</v>
      </c>
      <c r="G60" s="190"/>
    </row>
    <row r="61" spans="2:7" s="181" customFormat="1" ht="12" customHeight="1">
      <c r="B61" s="195" t="s">
        <v>253</v>
      </c>
      <c r="C61" s="196" t="s">
        <v>254</v>
      </c>
      <c r="D61" s="197">
        <v>0</v>
      </c>
      <c r="E61" s="198">
        <v>0</v>
      </c>
      <c r="G61" s="190"/>
    </row>
    <row r="62" spans="2:7" s="181" customFormat="1" ht="12" customHeight="1">
      <c r="B62" s="195" t="s">
        <v>207</v>
      </c>
      <c r="C62" s="196" t="s">
        <v>255</v>
      </c>
      <c r="D62" s="197">
        <v>10024780</v>
      </c>
      <c r="E62" s="198">
        <v>3846341</v>
      </c>
      <c r="G62" s="190"/>
    </row>
    <row r="63" spans="2:7" s="181" customFormat="1" ht="25.5">
      <c r="B63" s="191" t="s">
        <v>256</v>
      </c>
      <c r="C63" s="202" t="s">
        <v>257</v>
      </c>
      <c r="D63" s="200">
        <v>-31976001</v>
      </c>
      <c r="E63" s="201">
        <v>218564358</v>
      </c>
      <c r="G63" s="190"/>
    </row>
    <row r="64" spans="2:7" s="181" customFormat="1" ht="12" customHeight="1">
      <c r="B64" s="239" t="s">
        <v>258</v>
      </c>
      <c r="C64" s="240"/>
      <c r="D64" s="197">
        <v>0</v>
      </c>
      <c r="E64" s="198">
        <v>0</v>
      </c>
      <c r="G64" s="190"/>
    </row>
    <row r="65" spans="2:7" s="181" customFormat="1" ht="12" customHeight="1">
      <c r="B65" s="191" t="s">
        <v>259</v>
      </c>
      <c r="C65" s="199" t="s">
        <v>260</v>
      </c>
      <c r="D65" s="200">
        <v>3864291</v>
      </c>
      <c r="E65" s="201">
        <v>1741036</v>
      </c>
      <c r="G65" s="190"/>
    </row>
    <row r="66" spans="2:7" s="181" customFormat="1" ht="12" customHeight="1">
      <c r="B66" s="191" t="s">
        <v>261</v>
      </c>
      <c r="C66" s="199"/>
      <c r="D66" s="197">
        <v>0</v>
      </c>
      <c r="E66" s="198">
        <v>0</v>
      </c>
      <c r="G66" s="190"/>
    </row>
    <row r="67" spans="2:7" s="181" customFormat="1" ht="12" customHeight="1">
      <c r="B67" s="195" t="s">
        <v>262</v>
      </c>
      <c r="C67" s="196" t="s">
        <v>263</v>
      </c>
      <c r="D67" s="197">
        <v>0</v>
      </c>
      <c r="E67" s="198">
        <v>0</v>
      </c>
      <c r="G67" s="190"/>
    </row>
    <row r="68" spans="2:7" s="181" customFormat="1" ht="12" customHeight="1">
      <c r="B68" s="195" t="s">
        <v>264</v>
      </c>
      <c r="C68" s="196" t="s">
        <v>265</v>
      </c>
      <c r="D68" s="197">
        <v>3864291</v>
      </c>
      <c r="E68" s="198">
        <v>1741036</v>
      </c>
      <c r="G68" s="190"/>
    </row>
    <row r="69" spans="2:7" s="181" customFormat="1" ht="12" customHeight="1">
      <c r="B69" s="195" t="s">
        <v>266</v>
      </c>
      <c r="C69" s="196" t="s">
        <v>267</v>
      </c>
      <c r="D69" s="197">
        <v>0</v>
      </c>
      <c r="E69" s="198">
        <v>0</v>
      </c>
      <c r="G69" s="190"/>
    </row>
    <row r="70" spans="2:7" s="181" customFormat="1" ht="12" customHeight="1">
      <c r="B70" s="195" t="s">
        <v>198</v>
      </c>
      <c r="C70" s="196" t="s">
        <v>268</v>
      </c>
      <c r="D70" s="197">
        <v>0</v>
      </c>
      <c r="E70" s="198">
        <v>0</v>
      </c>
      <c r="G70" s="190"/>
    </row>
    <row r="71" spans="2:7" s="181" customFormat="1" ht="12" customHeight="1">
      <c r="B71" s="191" t="s">
        <v>269</v>
      </c>
      <c r="C71" s="199" t="s">
        <v>33</v>
      </c>
      <c r="D71" s="200">
        <v>47692013</v>
      </c>
      <c r="E71" s="201">
        <v>12159558</v>
      </c>
      <c r="G71" s="190"/>
    </row>
    <row r="72" spans="2:7" s="181" customFormat="1" ht="12" customHeight="1">
      <c r="B72" s="191" t="s">
        <v>159</v>
      </c>
      <c r="C72" s="199"/>
      <c r="D72" s="197">
        <v>0</v>
      </c>
      <c r="E72" s="198">
        <v>0</v>
      </c>
      <c r="G72" s="190"/>
    </row>
    <row r="73" spans="2:7" s="181" customFormat="1" ht="12" customHeight="1">
      <c r="B73" s="195" t="s">
        <v>270</v>
      </c>
      <c r="C73" s="196" t="s">
        <v>35</v>
      </c>
      <c r="D73" s="197">
        <v>42005190</v>
      </c>
      <c r="E73" s="198">
        <v>6320266</v>
      </c>
      <c r="G73" s="190"/>
    </row>
    <row r="74" spans="2:7" s="181" customFormat="1" ht="12" customHeight="1">
      <c r="B74" s="195" t="s">
        <v>271</v>
      </c>
      <c r="C74" s="196" t="s">
        <v>272</v>
      </c>
      <c r="D74" s="197">
        <v>0</v>
      </c>
      <c r="E74" s="198">
        <v>0</v>
      </c>
      <c r="G74" s="190"/>
    </row>
    <row r="75" spans="2:7" s="181" customFormat="1" ht="12" customHeight="1">
      <c r="B75" s="195" t="s">
        <v>273</v>
      </c>
      <c r="C75" s="196" t="s">
        <v>274</v>
      </c>
      <c r="D75" s="197">
        <v>0</v>
      </c>
      <c r="E75" s="198">
        <v>0</v>
      </c>
      <c r="G75" s="190"/>
    </row>
    <row r="76" spans="2:5" s="181" customFormat="1" ht="12" customHeight="1">
      <c r="B76" s="195" t="s">
        <v>275</v>
      </c>
      <c r="C76" s="196" t="s">
        <v>276</v>
      </c>
      <c r="D76" s="197">
        <v>0</v>
      </c>
      <c r="E76" s="198">
        <v>0</v>
      </c>
    </row>
    <row r="77" spans="1:5" ht="12" customHeight="1">
      <c r="A77" s="181"/>
      <c r="B77" s="195" t="s">
        <v>277</v>
      </c>
      <c r="C77" s="196" t="s">
        <v>278</v>
      </c>
      <c r="D77" s="197">
        <v>5686823</v>
      </c>
      <c r="E77" s="198">
        <v>5839292</v>
      </c>
    </row>
    <row r="78" spans="1:74" ht="25.5">
      <c r="A78" s="181"/>
      <c r="B78" s="191" t="s">
        <v>279</v>
      </c>
      <c r="C78" s="202" t="s">
        <v>37</v>
      </c>
      <c r="D78" s="197">
        <v>-43827722</v>
      </c>
      <c r="E78" s="198">
        <v>-10418522</v>
      </c>
      <c r="F78" s="203"/>
      <c r="G78" s="204"/>
      <c r="H78" s="203"/>
      <c r="I78" s="204"/>
      <c r="J78" s="203"/>
      <c r="K78" s="204"/>
      <c r="L78" s="203"/>
      <c r="M78" s="204"/>
      <c r="N78" s="203"/>
      <c r="O78" s="204"/>
      <c r="P78" s="203"/>
      <c r="Q78" s="204"/>
      <c r="R78" s="203"/>
      <c r="S78" s="204"/>
      <c r="T78" s="203"/>
      <c r="U78" s="204"/>
      <c r="V78" s="203"/>
      <c r="W78" s="204"/>
      <c r="X78" s="203"/>
      <c r="Y78" s="204"/>
      <c r="Z78" s="203"/>
      <c r="AA78" s="204"/>
      <c r="AB78" s="203"/>
      <c r="AC78" s="204"/>
      <c r="AD78" s="203"/>
      <c r="AE78" s="204"/>
      <c r="AF78" s="203"/>
      <c r="AG78" s="204"/>
      <c r="AH78" s="203"/>
      <c r="AI78" s="204"/>
      <c r="AJ78" s="203"/>
      <c r="AK78" s="204"/>
      <c r="AL78" s="203"/>
      <c r="AM78" s="204"/>
      <c r="AN78" s="203"/>
      <c r="AO78" s="204"/>
      <c r="AP78" s="203"/>
      <c r="AQ78" s="204"/>
      <c r="AR78" s="203"/>
      <c r="AS78" s="204"/>
      <c r="AT78" s="203"/>
      <c r="AU78" s="204"/>
      <c r="AV78" s="203"/>
      <c r="AW78" s="204"/>
      <c r="AX78" s="203"/>
      <c r="AY78" s="204"/>
      <c r="AZ78" s="203"/>
      <c r="BA78" s="204"/>
      <c r="BB78" s="203"/>
      <c r="BC78" s="204"/>
      <c r="BD78" s="203"/>
      <c r="BE78" s="204"/>
      <c r="BF78" s="203"/>
      <c r="BG78" s="204"/>
      <c r="BH78" s="203"/>
      <c r="BL78" s="205"/>
      <c r="BM78" s="205"/>
      <c r="BT78" s="206"/>
      <c r="BU78" s="206"/>
      <c r="BV78" s="206"/>
    </row>
    <row r="79" spans="1:74" s="35" customFormat="1" ht="12" customHeight="1">
      <c r="A79" s="181"/>
      <c r="B79" s="191" t="s">
        <v>280</v>
      </c>
      <c r="C79" s="202" t="s">
        <v>54</v>
      </c>
      <c r="D79" s="197">
        <v>41308</v>
      </c>
      <c r="E79" s="198">
        <v>-44590</v>
      </c>
      <c r="BL79" s="207"/>
      <c r="BM79" s="207"/>
      <c r="BT79" s="208"/>
      <c r="BU79" s="208"/>
      <c r="BV79" s="208"/>
    </row>
    <row r="80" spans="1:74" s="35" customFormat="1" ht="12" customHeight="1" hidden="1">
      <c r="A80" s="209"/>
      <c r="B80" s="234" t="s">
        <v>372</v>
      </c>
      <c r="C80" s="235"/>
      <c r="D80" s="197">
        <v>0</v>
      </c>
      <c r="E80" s="198">
        <v>0</v>
      </c>
      <c r="BL80" s="207"/>
      <c r="BM80" s="207"/>
      <c r="BT80" s="208"/>
      <c r="BU80" s="208"/>
      <c r="BV80" s="208"/>
    </row>
    <row r="81" spans="1:74" s="35" customFormat="1" ht="12" customHeight="1" hidden="1">
      <c r="A81" s="209"/>
      <c r="B81" s="195" t="s">
        <v>373</v>
      </c>
      <c r="C81" s="202" t="s">
        <v>374</v>
      </c>
      <c r="D81" s="197">
        <v>0</v>
      </c>
      <c r="E81" s="198">
        <v>0</v>
      </c>
      <c r="BL81" s="207"/>
      <c r="BM81" s="207"/>
      <c r="BT81" s="208"/>
      <c r="BU81" s="208"/>
      <c r="BV81" s="208"/>
    </row>
    <row r="82" spans="1:74" s="35" customFormat="1" ht="12" customHeight="1" hidden="1" thickBot="1">
      <c r="A82" s="209"/>
      <c r="B82" s="195" t="s">
        <v>375</v>
      </c>
      <c r="C82" s="202" t="s">
        <v>376</v>
      </c>
      <c r="D82" s="197">
        <v>0</v>
      </c>
      <c r="E82" s="198">
        <v>0</v>
      </c>
      <c r="BL82" s="207"/>
      <c r="BM82" s="207"/>
      <c r="BT82" s="208"/>
      <c r="BU82" s="208"/>
      <c r="BV82" s="208"/>
    </row>
    <row r="83" spans="1:74" s="35" customFormat="1" ht="12" customHeight="1" hidden="1">
      <c r="A83" s="209"/>
      <c r="B83" s="210" t="s">
        <v>377</v>
      </c>
      <c r="C83" s="202" t="s">
        <v>378</v>
      </c>
      <c r="D83" s="211">
        <v>0</v>
      </c>
      <c r="E83" s="212">
        <v>0</v>
      </c>
      <c r="BL83" s="207"/>
      <c r="BM83" s="207"/>
      <c r="BT83" s="208"/>
      <c r="BU83" s="208"/>
      <c r="BV83" s="208"/>
    </row>
    <row r="84" spans="1:5" ht="25.5">
      <c r="A84" s="181"/>
      <c r="B84" s="213" t="s">
        <v>281</v>
      </c>
      <c r="C84" s="199" t="s">
        <v>282</v>
      </c>
      <c r="D84" s="200">
        <v>-34397041</v>
      </c>
      <c r="E84" s="201">
        <v>13470948</v>
      </c>
    </row>
    <row r="85" spans="1:5" ht="15">
      <c r="A85" s="181"/>
      <c r="B85" s="213" t="s">
        <v>283</v>
      </c>
      <c r="C85" s="199" t="s">
        <v>284</v>
      </c>
      <c r="D85" s="197">
        <v>53466201</v>
      </c>
      <c r="E85" s="198">
        <v>87715687</v>
      </c>
    </row>
    <row r="86" spans="1:5" ht="15.75" thickBot="1">
      <c r="A86" s="181"/>
      <c r="B86" s="214" t="s">
        <v>285</v>
      </c>
      <c r="C86" s="215" t="s">
        <v>286</v>
      </c>
      <c r="D86" s="216">
        <v>19069160</v>
      </c>
      <c r="E86" s="217">
        <v>101186635</v>
      </c>
    </row>
    <row r="87" ht="12" customHeight="1"/>
    <row r="88" ht="12" customHeight="1"/>
    <row r="89" ht="12" customHeight="1"/>
    <row r="90" ht="12" customHeight="1"/>
    <row r="91" spans="1:75" ht="15">
      <c r="A91" s="61" t="s">
        <v>184</v>
      </c>
      <c r="B91" s="62"/>
      <c r="C91" s="218"/>
      <c r="D91" s="219" t="s">
        <v>121</v>
      </c>
      <c r="E91" s="220"/>
      <c r="F91" s="204"/>
      <c r="G91" s="203"/>
      <c r="H91" s="204"/>
      <c r="I91" s="203"/>
      <c r="J91" s="204"/>
      <c r="K91" s="203"/>
      <c r="L91" s="204"/>
      <c r="M91" s="203"/>
      <c r="N91" s="204"/>
      <c r="O91" s="203"/>
      <c r="P91" s="204"/>
      <c r="Q91" s="203"/>
      <c r="R91" s="204"/>
      <c r="S91" s="203"/>
      <c r="T91" s="204"/>
      <c r="U91" s="203"/>
      <c r="V91" s="204"/>
      <c r="W91" s="203"/>
      <c r="X91" s="204"/>
      <c r="Y91" s="203"/>
      <c r="Z91" s="204"/>
      <c r="AA91" s="203"/>
      <c r="AB91" s="204"/>
      <c r="AC91" s="203"/>
      <c r="AD91" s="204"/>
      <c r="AE91" s="203"/>
      <c r="AF91" s="204"/>
      <c r="AG91" s="203"/>
      <c r="AH91" s="204"/>
      <c r="AI91" s="203"/>
      <c r="AJ91" s="204"/>
      <c r="AK91" s="203"/>
      <c r="AL91" s="204"/>
      <c r="AM91" s="203"/>
      <c r="AN91" s="204"/>
      <c r="AO91" s="203"/>
      <c r="AP91" s="204"/>
      <c r="AQ91" s="203"/>
      <c r="AR91" s="204"/>
      <c r="AS91" s="203"/>
      <c r="AT91" s="204"/>
      <c r="AU91" s="203"/>
      <c r="AV91" s="204"/>
      <c r="AW91" s="203"/>
      <c r="AX91" s="204"/>
      <c r="AY91" s="203"/>
      <c r="AZ91" s="204"/>
      <c r="BA91" s="203"/>
      <c r="BB91" s="204"/>
      <c r="BC91" s="203"/>
      <c r="BD91" s="204"/>
      <c r="BE91" s="203"/>
      <c r="BF91" s="204"/>
      <c r="BG91" s="203"/>
      <c r="BH91" s="204"/>
      <c r="BI91" s="203"/>
      <c r="BM91" s="205"/>
      <c r="BN91" s="205"/>
      <c r="BU91" s="206"/>
      <c r="BV91" s="206"/>
      <c r="BW91" s="206"/>
    </row>
    <row r="92" spans="1:75" s="35" customFormat="1" ht="12.75">
      <c r="A92" s="66" t="s">
        <v>379</v>
      </c>
      <c r="B92" s="67"/>
      <c r="C92" s="221"/>
      <c r="D92" s="45"/>
      <c r="BM92" s="207"/>
      <c r="BN92" s="207"/>
      <c r="BU92" s="208"/>
      <c r="BV92" s="208"/>
      <c r="BW92" s="208"/>
    </row>
    <row r="93" spans="1:75" s="35" customFormat="1" ht="12.75">
      <c r="A93" s="46"/>
      <c r="B93" s="68"/>
      <c r="C93" s="44"/>
      <c r="D93" s="45"/>
      <c r="BM93" s="207"/>
      <c r="BN93" s="207"/>
      <c r="BU93" s="208"/>
      <c r="BV93" s="208"/>
      <c r="BW93" s="208"/>
    </row>
    <row r="94" spans="1:75" s="35" customFormat="1" ht="12.75">
      <c r="A94" s="61" t="s">
        <v>380</v>
      </c>
      <c r="B94" s="62"/>
      <c r="C94" s="218"/>
      <c r="D94" s="147" t="s">
        <v>124</v>
      </c>
      <c r="BM94" s="207"/>
      <c r="BN94" s="207"/>
      <c r="BU94" s="208"/>
      <c r="BV94" s="208"/>
      <c r="BW94" s="208"/>
    </row>
    <row r="95" spans="1:75" s="35" customFormat="1" ht="15">
      <c r="A95"/>
      <c r="B95" s="35" t="s">
        <v>125</v>
      </c>
      <c r="C95" s="70"/>
      <c r="D95" s="204"/>
      <c r="BM95" s="207"/>
      <c r="BN95" s="207"/>
      <c r="BU95" s="208"/>
      <c r="BV95" s="208"/>
      <c r="BW95" s="208"/>
    </row>
    <row r="96" spans="1:75" s="35" customFormat="1" ht="15">
      <c r="A96"/>
      <c r="B96" s="35" t="s">
        <v>126</v>
      </c>
      <c r="C96" s="66"/>
      <c r="D96" s="204"/>
      <c r="BM96" s="207"/>
      <c r="BN96" s="207"/>
      <c r="BU96" s="208"/>
      <c r="BV96" s="208"/>
      <c r="BW96" s="208"/>
    </row>
  </sheetData>
  <sheetProtection/>
  <mergeCells count="9">
    <mergeCell ref="B8:E8"/>
    <mergeCell ref="B9:E9"/>
    <mergeCell ref="B80:C80"/>
    <mergeCell ref="B10:E10"/>
    <mergeCell ref="B11:E11"/>
    <mergeCell ref="B12:E12"/>
    <mergeCell ref="B17:C17"/>
    <mergeCell ref="B36:C36"/>
    <mergeCell ref="B64:C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7"/>
  <sheetViews>
    <sheetView zoomScale="75" zoomScaleNormal="75" zoomScalePageLayoutView="0" workbookViewId="0" topLeftCell="A61">
      <selection activeCell="F9" sqref="F9"/>
    </sheetView>
  </sheetViews>
  <sheetFormatPr defaultColWidth="38.00390625" defaultRowHeight="15"/>
  <cols>
    <col min="1" max="1" width="62.7109375" style="28" customWidth="1"/>
    <col min="2" max="2" width="9.28125" style="29" customWidth="1"/>
    <col min="3" max="3" width="17.7109375" style="30" customWidth="1"/>
    <col min="4" max="4" width="16.57421875" style="30" customWidth="1"/>
    <col min="5" max="5" width="17.57421875" style="30" customWidth="1"/>
    <col min="6" max="6" width="16.140625" style="30" customWidth="1"/>
    <col min="7" max="7" width="20.00390625" style="30" customWidth="1"/>
    <col min="8" max="8" width="17.00390625" style="30" customWidth="1"/>
    <col min="9" max="9" width="22.57421875" style="28" customWidth="1"/>
    <col min="10" max="10" width="17.7109375" style="28" customWidth="1"/>
    <col min="11" max="16384" width="38.00390625" style="28" customWidth="1"/>
  </cols>
  <sheetData>
    <row r="1" spans="1:10" ht="14.25">
      <c r="A1" s="224" t="s">
        <v>385</v>
      </c>
      <c r="H1" s="31"/>
      <c r="J1" s="31" t="s">
        <v>287</v>
      </c>
    </row>
    <row r="2" spans="8:10" ht="11.25">
      <c r="H2" s="32"/>
      <c r="J2" s="32" t="s">
        <v>288</v>
      </c>
    </row>
    <row r="3" spans="1:10" ht="15.75">
      <c r="A3" s="33" t="s">
        <v>289</v>
      </c>
      <c r="E3" s="34"/>
      <c r="F3" s="34"/>
      <c r="H3" s="32"/>
      <c r="J3" s="32" t="s">
        <v>2</v>
      </c>
    </row>
    <row r="4" spans="5:10" s="35" customFormat="1" ht="12.75">
      <c r="E4" s="36"/>
      <c r="F4" s="36"/>
      <c r="H4" s="32"/>
      <c r="J4" s="32" t="s">
        <v>3</v>
      </c>
    </row>
    <row r="5" spans="1:10" s="35" customFormat="1" ht="15">
      <c r="A5" s="247" t="s">
        <v>5</v>
      </c>
      <c r="B5" s="247"/>
      <c r="C5" s="247"/>
      <c r="D5" s="247"/>
      <c r="E5" s="247"/>
      <c r="F5" s="247"/>
      <c r="G5" s="247"/>
      <c r="H5" s="37"/>
      <c r="J5" s="37" t="s">
        <v>4</v>
      </c>
    </row>
    <row r="6" spans="1:8" s="35" customFormat="1" ht="15">
      <c r="A6" s="248" t="s">
        <v>290</v>
      </c>
      <c r="B6" s="248"/>
      <c r="C6" s="248"/>
      <c r="D6" s="248"/>
      <c r="E6" s="248"/>
      <c r="F6" s="248"/>
      <c r="G6" s="248"/>
      <c r="H6" s="38"/>
    </row>
    <row r="7" spans="1:8" s="35" customFormat="1" ht="12.75">
      <c r="A7" s="231" t="s">
        <v>389</v>
      </c>
      <c r="B7" s="231"/>
      <c r="C7" s="231"/>
      <c r="D7" s="231"/>
      <c r="E7" s="231"/>
      <c r="F7" s="231"/>
      <c r="G7" s="231"/>
      <c r="H7" s="38"/>
    </row>
    <row r="8" spans="1:8" ht="14.25">
      <c r="A8" s="249" t="s">
        <v>7</v>
      </c>
      <c r="B8" s="250"/>
      <c r="C8" s="250"/>
      <c r="D8" s="250"/>
      <c r="E8" s="250"/>
      <c r="F8" s="250"/>
      <c r="G8" s="250"/>
      <c r="H8" s="39"/>
    </row>
    <row r="9" spans="1:8" ht="14.25">
      <c r="A9" s="40"/>
      <c r="B9" s="41"/>
      <c r="C9" s="41"/>
      <c r="D9" s="41"/>
      <c r="E9" s="41"/>
      <c r="F9" s="41"/>
      <c r="G9" s="41"/>
      <c r="H9" s="39"/>
    </row>
    <row r="10" spans="1:8" ht="14.25">
      <c r="A10" s="40"/>
      <c r="B10" s="41"/>
      <c r="C10" s="41"/>
      <c r="D10" s="41"/>
      <c r="E10" s="41"/>
      <c r="F10" s="41"/>
      <c r="G10" s="41"/>
      <c r="H10" s="39"/>
    </row>
    <row r="11" spans="1:8" s="35" customFormat="1" ht="12.75">
      <c r="A11" s="42" t="str">
        <f>CONCATENATE(" ",sVMONTH," ",sYear," г.   ","свод по ОАО")</f>
        <v> июнь 2011 г.   свод по ОАО</v>
      </c>
      <c r="B11" s="43"/>
      <c r="C11" s="44"/>
      <c r="D11" s="45"/>
      <c r="E11" s="46"/>
      <c r="F11" s="46"/>
      <c r="G11" s="46"/>
      <c r="H11" s="46"/>
    </row>
    <row r="12" spans="1:10" ht="13.5" thickBot="1">
      <c r="A12" s="47"/>
      <c r="B12" s="48"/>
      <c r="C12" s="49"/>
      <c r="D12" s="49"/>
      <c r="E12" s="49"/>
      <c r="F12" s="49"/>
      <c r="G12" s="49"/>
      <c r="J12" s="50" t="s">
        <v>8</v>
      </c>
    </row>
    <row r="13" spans="1:10" s="171" customFormat="1" ht="11.25" customHeight="1">
      <c r="A13" s="251" t="s">
        <v>291</v>
      </c>
      <c r="B13" s="254" t="s">
        <v>190</v>
      </c>
      <c r="C13" s="255" t="s">
        <v>292</v>
      </c>
      <c r="D13" s="256"/>
      <c r="E13" s="256"/>
      <c r="F13" s="256"/>
      <c r="G13" s="256"/>
      <c r="H13" s="257"/>
      <c r="I13" s="241" t="s">
        <v>113</v>
      </c>
      <c r="J13" s="244" t="s">
        <v>293</v>
      </c>
    </row>
    <row r="14" spans="1:10" s="171" customFormat="1" ht="11.25" customHeight="1">
      <c r="A14" s="252"/>
      <c r="B14" s="242"/>
      <c r="C14" s="258"/>
      <c r="D14" s="259"/>
      <c r="E14" s="259"/>
      <c r="F14" s="259"/>
      <c r="G14" s="259"/>
      <c r="H14" s="260"/>
      <c r="I14" s="242"/>
      <c r="J14" s="245"/>
    </row>
    <row r="15" spans="1:10" s="171" customFormat="1" ht="51">
      <c r="A15" s="253"/>
      <c r="B15" s="243"/>
      <c r="C15" s="51" t="s">
        <v>101</v>
      </c>
      <c r="D15" s="51" t="s">
        <v>103</v>
      </c>
      <c r="E15" s="51" t="s">
        <v>105</v>
      </c>
      <c r="F15" s="51" t="s">
        <v>107</v>
      </c>
      <c r="G15" s="51" t="s">
        <v>294</v>
      </c>
      <c r="H15" s="51" t="s">
        <v>295</v>
      </c>
      <c r="I15" s="243"/>
      <c r="J15" s="246"/>
    </row>
    <row r="16" spans="1:10" ht="12.75">
      <c r="A16" s="52">
        <v>1</v>
      </c>
      <c r="B16" s="52">
        <v>2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  <c r="I16" s="53">
        <v>9</v>
      </c>
      <c r="J16" s="54">
        <v>10</v>
      </c>
    </row>
    <row r="17" spans="1:10" s="172" customFormat="1" ht="21.75" customHeight="1">
      <c r="A17" s="222" t="s">
        <v>382</v>
      </c>
      <c r="B17" s="55" t="s">
        <v>13</v>
      </c>
      <c r="C17" s="223">
        <v>12136529</v>
      </c>
      <c r="D17" s="223">
        <v>0</v>
      </c>
      <c r="E17" s="223">
        <v>-2652860</v>
      </c>
      <c r="F17" s="223">
        <v>1804482</v>
      </c>
      <c r="G17" s="223">
        <v>271629837</v>
      </c>
      <c r="H17" s="223">
        <v>282917988</v>
      </c>
      <c r="I17" s="223">
        <v>-15722</v>
      </c>
      <c r="J17" s="223">
        <v>282902266</v>
      </c>
    </row>
    <row r="18" spans="1:10" s="171" customFormat="1" ht="12.75">
      <c r="A18" s="56" t="s">
        <v>296</v>
      </c>
      <c r="B18" s="57" t="s">
        <v>15</v>
      </c>
      <c r="C18" s="223">
        <v>0</v>
      </c>
      <c r="D18" s="223">
        <v>0</v>
      </c>
      <c r="E18" s="223">
        <v>0</v>
      </c>
      <c r="F18" s="223">
        <v>0</v>
      </c>
      <c r="G18" s="223">
        <v>0</v>
      </c>
      <c r="H18" s="223">
        <v>0</v>
      </c>
      <c r="I18" s="223">
        <v>0</v>
      </c>
      <c r="J18" s="223">
        <v>0</v>
      </c>
    </row>
    <row r="19" spans="1:10" s="171" customFormat="1" ht="12.75">
      <c r="A19" s="58" t="s">
        <v>297</v>
      </c>
      <c r="B19" s="57" t="s">
        <v>33</v>
      </c>
      <c r="C19" s="223">
        <v>12136529</v>
      </c>
      <c r="D19" s="223">
        <v>0</v>
      </c>
      <c r="E19" s="223">
        <v>-2652860</v>
      </c>
      <c r="F19" s="223">
        <v>1804482</v>
      </c>
      <c r="G19" s="223">
        <v>271629837</v>
      </c>
      <c r="H19" s="223">
        <v>282917988</v>
      </c>
      <c r="I19" s="223">
        <v>-15722</v>
      </c>
      <c r="J19" s="223">
        <v>282902266</v>
      </c>
    </row>
    <row r="20" spans="1:10" s="171" customFormat="1" ht="12.75">
      <c r="A20" s="58" t="s">
        <v>298</v>
      </c>
      <c r="B20" s="57" t="s">
        <v>62</v>
      </c>
      <c r="C20" s="223">
        <v>0</v>
      </c>
      <c r="D20" s="223">
        <v>0</v>
      </c>
      <c r="E20" s="223">
        <v>0</v>
      </c>
      <c r="F20" s="223">
        <v>11421</v>
      </c>
      <c r="G20" s="223">
        <v>222129565</v>
      </c>
      <c r="H20" s="223">
        <v>222140986</v>
      </c>
      <c r="I20" s="223">
        <v>13811</v>
      </c>
      <c r="J20" s="223">
        <v>222154797</v>
      </c>
    </row>
    <row r="21" spans="1:10" s="171" customFormat="1" ht="12.75">
      <c r="A21" s="58" t="s">
        <v>299</v>
      </c>
      <c r="B21" s="57" t="s">
        <v>69</v>
      </c>
      <c r="C21" s="223">
        <v>0</v>
      </c>
      <c r="D21" s="223">
        <v>0</v>
      </c>
      <c r="E21" s="223">
        <v>0</v>
      </c>
      <c r="F21" s="223">
        <v>0</v>
      </c>
      <c r="G21" s="223">
        <v>222129565</v>
      </c>
      <c r="H21" s="223">
        <v>222129565</v>
      </c>
      <c r="I21" s="223">
        <v>13811</v>
      </c>
      <c r="J21" s="223">
        <v>222143376</v>
      </c>
    </row>
    <row r="22" spans="1:10" s="171" customFormat="1" ht="12.75">
      <c r="A22" s="58" t="s">
        <v>300</v>
      </c>
      <c r="B22" s="57" t="s">
        <v>301</v>
      </c>
      <c r="C22" s="223">
        <v>0</v>
      </c>
      <c r="D22" s="223">
        <v>0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J22" s="223">
        <v>0</v>
      </c>
    </row>
    <row r="23" spans="1:10" s="171" customFormat="1" ht="12.75">
      <c r="A23" s="58" t="s">
        <v>302</v>
      </c>
      <c r="B23" s="57" t="s">
        <v>303</v>
      </c>
      <c r="C23" s="223">
        <v>0</v>
      </c>
      <c r="D23" s="223">
        <v>0</v>
      </c>
      <c r="E23" s="223">
        <v>0</v>
      </c>
      <c r="F23" s="223">
        <v>11421</v>
      </c>
      <c r="G23" s="223">
        <v>0</v>
      </c>
      <c r="H23" s="223">
        <v>11421</v>
      </c>
      <c r="I23" s="223">
        <v>0</v>
      </c>
      <c r="J23" s="223">
        <v>11421</v>
      </c>
    </row>
    <row r="24" spans="1:10" s="171" customFormat="1" ht="12.75">
      <c r="A24" s="58" t="s">
        <v>159</v>
      </c>
      <c r="B24" s="57"/>
      <c r="C24" s="223">
        <v>0</v>
      </c>
      <c r="D24" s="223">
        <v>0</v>
      </c>
      <c r="E24" s="223">
        <v>0</v>
      </c>
      <c r="F24" s="223">
        <v>0</v>
      </c>
      <c r="G24" s="223">
        <v>0</v>
      </c>
      <c r="H24" s="223">
        <v>0</v>
      </c>
      <c r="I24" s="223">
        <v>0</v>
      </c>
      <c r="J24" s="223">
        <v>0</v>
      </c>
    </row>
    <row r="25" spans="1:10" s="171" customFormat="1" ht="25.5">
      <c r="A25" s="58" t="s">
        <v>304</v>
      </c>
      <c r="B25" s="57" t="s">
        <v>305</v>
      </c>
      <c r="C25" s="223">
        <v>0</v>
      </c>
      <c r="D25" s="223">
        <v>0</v>
      </c>
      <c r="E25" s="223">
        <v>0</v>
      </c>
      <c r="F25" s="223">
        <v>0</v>
      </c>
      <c r="G25" s="223">
        <v>0</v>
      </c>
      <c r="H25" s="223">
        <v>0</v>
      </c>
      <c r="I25" s="223">
        <v>0</v>
      </c>
      <c r="J25" s="223">
        <v>0</v>
      </c>
    </row>
    <row r="26" spans="1:10" s="171" customFormat="1" ht="25.5">
      <c r="A26" s="58" t="s">
        <v>306</v>
      </c>
      <c r="B26" s="57" t="s">
        <v>307</v>
      </c>
      <c r="C26" s="223">
        <v>0</v>
      </c>
      <c r="D26" s="223">
        <v>0</v>
      </c>
      <c r="E26" s="223">
        <v>0</v>
      </c>
      <c r="F26" s="223">
        <v>0</v>
      </c>
      <c r="G26" s="223">
        <v>0</v>
      </c>
      <c r="H26" s="223">
        <v>0</v>
      </c>
      <c r="I26" s="223">
        <v>0</v>
      </c>
      <c r="J26" s="223">
        <v>0</v>
      </c>
    </row>
    <row r="27" spans="1:10" s="171" customFormat="1" ht="25.5">
      <c r="A27" s="58" t="s">
        <v>308</v>
      </c>
      <c r="B27" s="57" t="s">
        <v>309</v>
      </c>
      <c r="C27" s="223">
        <v>0</v>
      </c>
      <c r="D27" s="223">
        <v>0</v>
      </c>
      <c r="E27" s="223">
        <v>0</v>
      </c>
      <c r="F27" s="223">
        <v>0</v>
      </c>
      <c r="G27" s="223">
        <v>0</v>
      </c>
      <c r="H27" s="223">
        <v>0</v>
      </c>
      <c r="I27" s="223">
        <v>0</v>
      </c>
      <c r="J27" s="223">
        <v>0</v>
      </c>
    </row>
    <row r="28" spans="1:10" s="171" customFormat="1" ht="38.25">
      <c r="A28" s="58" t="s">
        <v>310</v>
      </c>
      <c r="B28" s="57" t="s">
        <v>311</v>
      </c>
      <c r="C28" s="223">
        <v>0</v>
      </c>
      <c r="D28" s="223">
        <v>0</v>
      </c>
      <c r="E28" s="223">
        <v>0</v>
      </c>
      <c r="F28" s="223">
        <v>0</v>
      </c>
      <c r="G28" s="223">
        <v>0</v>
      </c>
      <c r="H28" s="223">
        <v>0</v>
      </c>
      <c r="I28" s="223">
        <v>0</v>
      </c>
      <c r="J28" s="223">
        <v>0</v>
      </c>
    </row>
    <row r="29" spans="1:10" s="171" customFormat="1" ht="12.75">
      <c r="A29" s="58" t="s">
        <v>163</v>
      </c>
      <c r="B29" s="57" t="s">
        <v>312</v>
      </c>
      <c r="C29" s="223">
        <v>0</v>
      </c>
      <c r="D29" s="223">
        <v>0</v>
      </c>
      <c r="E29" s="223">
        <v>0</v>
      </c>
      <c r="F29" s="223">
        <v>0</v>
      </c>
      <c r="G29" s="223">
        <v>0</v>
      </c>
      <c r="H29" s="223">
        <v>0</v>
      </c>
      <c r="I29" s="223">
        <v>0</v>
      </c>
      <c r="J29" s="223">
        <v>0</v>
      </c>
    </row>
    <row r="30" spans="1:10" s="171" customFormat="1" ht="25.5">
      <c r="A30" s="58" t="s">
        <v>164</v>
      </c>
      <c r="B30" s="57" t="s">
        <v>313</v>
      </c>
      <c r="C30" s="223">
        <v>0</v>
      </c>
      <c r="D30" s="223">
        <v>0</v>
      </c>
      <c r="E30" s="223">
        <v>0</v>
      </c>
      <c r="F30" s="223">
        <v>0</v>
      </c>
      <c r="G30" s="223">
        <v>0</v>
      </c>
      <c r="H30" s="223">
        <v>0</v>
      </c>
      <c r="I30" s="223">
        <v>0</v>
      </c>
      <c r="J30" s="223">
        <v>0</v>
      </c>
    </row>
    <row r="31" spans="1:10" s="171" customFormat="1" ht="12.75">
      <c r="A31" s="58" t="s">
        <v>314</v>
      </c>
      <c r="B31" s="57" t="s">
        <v>315</v>
      </c>
      <c r="C31" s="223">
        <v>0</v>
      </c>
      <c r="D31" s="223">
        <v>0</v>
      </c>
      <c r="E31" s="223">
        <v>0</v>
      </c>
      <c r="F31" s="223">
        <v>0</v>
      </c>
      <c r="G31" s="223">
        <v>0</v>
      </c>
      <c r="H31" s="223">
        <v>0</v>
      </c>
      <c r="I31" s="223">
        <v>0</v>
      </c>
      <c r="J31" s="223">
        <v>0</v>
      </c>
    </row>
    <row r="32" spans="1:10" s="171" customFormat="1" ht="12.75">
      <c r="A32" s="58" t="s">
        <v>167</v>
      </c>
      <c r="B32" s="57" t="s">
        <v>316</v>
      </c>
      <c r="C32" s="223">
        <v>0</v>
      </c>
      <c r="D32" s="223">
        <v>0</v>
      </c>
      <c r="E32" s="223">
        <v>0</v>
      </c>
      <c r="F32" s="223">
        <v>11421</v>
      </c>
      <c r="G32" s="223">
        <v>0</v>
      </c>
      <c r="H32" s="223">
        <v>11421</v>
      </c>
      <c r="I32" s="223">
        <v>0</v>
      </c>
      <c r="J32" s="223">
        <v>11421</v>
      </c>
    </row>
    <row r="33" spans="1:10" s="171" customFormat="1" ht="12.75">
      <c r="A33" s="58" t="s">
        <v>169</v>
      </c>
      <c r="B33" s="57" t="s">
        <v>317</v>
      </c>
      <c r="C33" s="223">
        <v>0</v>
      </c>
      <c r="D33" s="223">
        <v>0</v>
      </c>
      <c r="E33" s="223">
        <v>0</v>
      </c>
      <c r="F33" s="223">
        <v>0</v>
      </c>
      <c r="G33" s="223">
        <v>0</v>
      </c>
      <c r="H33" s="223">
        <v>0</v>
      </c>
      <c r="I33" s="223">
        <v>0</v>
      </c>
      <c r="J33" s="223">
        <v>0</v>
      </c>
    </row>
    <row r="34" spans="1:10" s="171" customFormat="1" ht="12.75">
      <c r="A34" s="58" t="s">
        <v>318</v>
      </c>
      <c r="B34" s="57" t="s">
        <v>64</v>
      </c>
      <c r="C34" s="223">
        <v>0</v>
      </c>
      <c r="D34" s="223">
        <v>0</v>
      </c>
      <c r="E34" s="223">
        <v>-3366855</v>
      </c>
      <c r="F34" s="223">
        <v>0</v>
      </c>
      <c r="G34" s="223">
        <v>-224942709</v>
      </c>
      <c r="H34" s="223">
        <v>-228309564</v>
      </c>
      <c r="I34" s="223">
        <v>0</v>
      </c>
      <c r="J34" s="223">
        <v>-228309564</v>
      </c>
    </row>
    <row r="35" spans="1:10" s="171" customFormat="1" ht="12.75">
      <c r="A35" s="58" t="s">
        <v>159</v>
      </c>
      <c r="B35" s="57"/>
      <c r="C35" s="223">
        <v>0</v>
      </c>
      <c r="D35" s="223">
        <v>0</v>
      </c>
      <c r="E35" s="223">
        <v>0</v>
      </c>
      <c r="F35" s="223">
        <v>0</v>
      </c>
      <c r="G35" s="223">
        <v>0</v>
      </c>
      <c r="H35" s="223">
        <v>0</v>
      </c>
      <c r="I35" s="223">
        <v>0</v>
      </c>
      <c r="J35" s="223">
        <v>0</v>
      </c>
    </row>
    <row r="36" spans="1:10" s="171" customFormat="1" ht="12.75">
      <c r="A36" s="58" t="s">
        <v>319</v>
      </c>
      <c r="B36" s="57" t="s">
        <v>87</v>
      </c>
      <c r="C36" s="223">
        <v>0</v>
      </c>
      <c r="D36" s="223">
        <v>0</v>
      </c>
      <c r="E36" s="223">
        <v>0</v>
      </c>
      <c r="F36" s="223">
        <v>0</v>
      </c>
      <c r="G36" s="223">
        <v>0</v>
      </c>
      <c r="H36" s="223">
        <v>0</v>
      </c>
      <c r="I36" s="223">
        <v>0</v>
      </c>
      <c r="J36" s="223">
        <v>0</v>
      </c>
    </row>
    <row r="37" spans="1:10" s="171" customFormat="1" ht="12.75">
      <c r="A37" s="58" t="s">
        <v>159</v>
      </c>
      <c r="B37" s="57"/>
      <c r="C37" s="223">
        <v>0</v>
      </c>
      <c r="D37" s="223">
        <v>0</v>
      </c>
      <c r="E37" s="223">
        <v>0</v>
      </c>
      <c r="F37" s="223">
        <v>0</v>
      </c>
      <c r="G37" s="223">
        <v>0</v>
      </c>
      <c r="H37" s="223">
        <v>0</v>
      </c>
      <c r="I37" s="223">
        <v>0</v>
      </c>
      <c r="J37" s="223">
        <v>0</v>
      </c>
    </row>
    <row r="38" spans="1:10" s="171" customFormat="1" ht="12.75">
      <c r="A38" s="58" t="s">
        <v>320</v>
      </c>
      <c r="B38" s="57"/>
      <c r="C38" s="223">
        <v>0</v>
      </c>
      <c r="D38" s="223">
        <v>0</v>
      </c>
      <c r="E38" s="223">
        <v>0</v>
      </c>
      <c r="F38" s="223">
        <v>0</v>
      </c>
      <c r="G38" s="223">
        <v>0</v>
      </c>
      <c r="H38" s="223">
        <v>0</v>
      </c>
      <c r="I38" s="223">
        <v>0</v>
      </c>
      <c r="J38" s="223">
        <v>0</v>
      </c>
    </row>
    <row r="39" spans="1:10" s="171" customFormat="1" ht="12.75">
      <c r="A39" s="58" t="s">
        <v>321</v>
      </c>
      <c r="B39" s="57"/>
      <c r="C39" s="223">
        <v>0</v>
      </c>
      <c r="D39" s="223">
        <v>0</v>
      </c>
      <c r="E39" s="223">
        <v>0</v>
      </c>
      <c r="F39" s="223">
        <v>0</v>
      </c>
      <c r="G39" s="223">
        <v>0</v>
      </c>
      <c r="H39" s="223">
        <v>0</v>
      </c>
      <c r="I39" s="223">
        <v>0</v>
      </c>
      <c r="J39" s="223">
        <v>0</v>
      </c>
    </row>
    <row r="40" spans="1:10" s="171" customFormat="1" ht="25.5">
      <c r="A40" s="58" t="s">
        <v>322</v>
      </c>
      <c r="B40" s="57"/>
      <c r="C40" s="223">
        <v>0</v>
      </c>
      <c r="D40" s="223">
        <v>0</v>
      </c>
      <c r="E40" s="223">
        <v>0</v>
      </c>
      <c r="F40" s="223">
        <v>0</v>
      </c>
      <c r="G40" s="223">
        <v>0</v>
      </c>
      <c r="H40" s="223">
        <v>0</v>
      </c>
      <c r="I40" s="223">
        <v>0</v>
      </c>
      <c r="J40" s="223">
        <v>0</v>
      </c>
    </row>
    <row r="41" spans="1:10" s="171" customFormat="1" ht="12.75">
      <c r="A41" s="58" t="s">
        <v>323</v>
      </c>
      <c r="B41" s="57" t="s">
        <v>88</v>
      </c>
      <c r="C41" s="223">
        <v>0</v>
      </c>
      <c r="D41" s="223">
        <v>0</v>
      </c>
      <c r="E41" s="223">
        <v>0</v>
      </c>
      <c r="F41" s="223">
        <v>0</v>
      </c>
      <c r="G41" s="223">
        <v>0</v>
      </c>
      <c r="H41" s="223">
        <v>0</v>
      </c>
      <c r="I41" s="223">
        <v>0</v>
      </c>
      <c r="J41" s="223">
        <v>0</v>
      </c>
    </row>
    <row r="42" spans="1:10" s="171" customFormat="1" ht="12.75">
      <c r="A42" s="58" t="s">
        <v>324</v>
      </c>
      <c r="B42" s="57" t="s">
        <v>90</v>
      </c>
      <c r="C42" s="223">
        <v>0</v>
      </c>
      <c r="D42" s="223">
        <v>0</v>
      </c>
      <c r="E42" s="223">
        <v>0</v>
      </c>
      <c r="F42" s="223">
        <v>0</v>
      </c>
      <c r="G42" s="223">
        <v>0</v>
      </c>
      <c r="H42" s="223">
        <v>0</v>
      </c>
      <c r="I42" s="223">
        <v>0</v>
      </c>
      <c r="J42" s="223">
        <v>0</v>
      </c>
    </row>
    <row r="43" spans="1:10" s="171" customFormat="1" ht="12.75">
      <c r="A43" s="58" t="s">
        <v>325</v>
      </c>
      <c r="B43" s="57" t="s">
        <v>92</v>
      </c>
      <c r="C43" s="223">
        <v>0</v>
      </c>
      <c r="D43" s="223">
        <v>0</v>
      </c>
      <c r="E43" s="223">
        <v>0</v>
      </c>
      <c r="F43" s="223">
        <v>0</v>
      </c>
      <c r="G43" s="223">
        <v>0</v>
      </c>
      <c r="H43" s="223">
        <v>0</v>
      </c>
      <c r="I43" s="223">
        <v>0</v>
      </c>
      <c r="J43" s="223">
        <v>0</v>
      </c>
    </row>
    <row r="44" spans="1:10" s="171" customFormat="1" ht="25.5">
      <c r="A44" s="58" t="s">
        <v>326</v>
      </c>
      <c r="B44" s="57" t="s">
        <v>94</v>
      </c>
      <c r="C44" s="223">
        <v>0</v>
      </c>
      <c r="D44" s="223">
        <v>0</v>
      </c>
      <c r="E44" s="223">
        <v>0</v>
      </c>
      <c r="F44" s="223">
        <v>0</v>
      </c>
      <c r="G44" s="223">
        <v>0</v>
      </c>
      <c r="H44" s="223">
        <v>0</v>
      </c>
      <c r="I44" s="223">
        <v>0</v>
      </c>
      <c r="J44" s="223">
        <v>0</v>
      </c>
    </row>
    <row r="45" spans="1:10" s="171" customFormat="1" ht="12.75">
      <c r="A45" s="58" t="s">
        <v>327</v>
      </c>
      <c r="B45" s="57" t="s">
        <v>96</v>
      </c>
      <c r="C45" s="223">
        <v>0</v>
      </c>
      <c r="D45" s="223">
        <v>0</v>
      </c>
      <c r="E45" s="223">
        <v>0</v>
      </c>
      <c r="F45" s="223">
        <v>0</v>
      </c>
      <c r="G45" s="223">
        <v>-224942709</v>
      </c>
      <c r="H45" s="223">
        <v>-224942709</v>
      </c>
      <c r="I45" s="223">
        <v>0</v>
      </c>
      <c r="J45" s="223">
        <v>-224942709</v>
      </c>
    </row>
    <row r="46" spans="1:10" s="171" customFormat="1" ht="12.75">
      <c r="A46" s="58" t="s">
        <v>328</v>
      </c>
      <c r="B46" s="57" t="s">
        <v>98</v>
      </c>
      <c r="C46" s="223">
        <v>0</v>
      </c>
      <c r="D46" s="223">
        <v>0</v>
      </c>
      <c r="E46" s="223">
        <v>0</v>
      </c>
      <c r="F46" s="223">
        <v>0</v>
      </c>
      <c r="G46" s="223">
        <v>0</v>
      </c>
      <c r="H46" s="223">
        <v>0</v>
      </c>
      <c r="I46" s="223">
        <v>0</v>
      </c>
      <c r="J46" s="223">
        <v>0</v>
      </c>
    </row>
    <row r="47" spans="1:10" s="171" customFormat="1" ht="12.75">
      <c r="A47" s="58" t="s">
        <v>329</v>
      </c>
      <c r="B47" s="57" t="s">
        <v>330</v>
      </c>
      <c r="C47" s="223">
        <v>0</v>
      </c>
      <c r="D47" s="223">
        <v>0</v>
      </c>
      <c r="E47" s="223">
        <v>-3366855</v>
      </c>
      <c r="F47" s="223">
        <v>0</v>
      </c>
      <c r="G47" s="223">
        <v>0</v>
      </c>
      <c r="H47" s="223">
        <v>-3366855</v>
      </c>
      <c r="I47" s="223">
        <v>0</v>
      </c>
      <c r="J47" s="223">
        <v>-3366855</v>
      </c>
    </row>
    <row r="48" spans="1:10" s="171" customFormat="1" ht="25.5">
      <c r="A48" s="58" t="s">
        <v>331</v>
      </c>
      <c r="B48" s="57" t="s">
        <v>332</v>
      </c>
      <c r="C48" s="223">
        <v>0</v>
      </c>
      <c r="D48" s="223">
        <v>0</v>
      </c>
      <c r="E48" s="223">
        <v>0</v>
      </c>
      <c r="F48" s="223">
        <v>0</v>
      </c>
      <c r="G48" s="223">
        <v>0</v>
      </c>
      <c r="H48" s="223">
        <v>0</v>
      </c>
      <c r="I48" s="223">
        <v>0</v>
      </c>
      <c r="J48" s="223">
        <v>0</v>
      </c>
    </row>
    <row r="49" spans="1:10" s="173" customFormat="1" ht="41.25" customHeight="1">
      <c r="A49" s="222" t="s">
        <v>383</v>
      </c>
      <c r="B49" s="55" t="s">
        <v>65</v>
      </c>
      <c r="C49" s="223">
        <v>12136529</v>
      </c>
      <c r="D49" s="223">
        <v>0</v>
      </c>
      <c r="E49" s="223">
        <v>-6019715</v>
      </c>
      <c r="F49" s="223">
        <v>1815903</v>
      </c>
      <c r="G49" s="223">
        <v>268816693</v>
      </c>
      <c r="H49" s="223">
        <v>276749410</v>
      </c>
      <c r="I49" s="223">
        <v>-1911</v>
      </c>
      <c r="J49" s="223">
        <v>276747499</v>
      </c>
    </row>
    <row r="50" spans="1:10" s="171" customFormat="1" ht="12.75">
      <c r="A50" s="58" t="s">
        <v>333</v>
      </c>
      <c r="B50" s="57" t="s">
        <v>334</v>
      </c>
      <c r="C50" s="223">
        <v>0</v>
      </c>
      <c r="D50" s="223">
        <v>0</v>
      </c>
      <c r="E50" s="223">
        <v>0</v>
      </c>
      <c r="F50" s="223">
        <v>0</v>
      </c>
      <c r="G50" s="223">
        <v>0</v>
      </c>
      <c r="H50" s="223">
        <v>0</v>
      </c>
      <c r="I50" s="223">
        <v>0</v>
      </c>
      <c r="J50" s="223">
        <v>0</v>
      </c>
    </row>
    <row r="51" spans="1:10" s="171" customFormat="1" ht="12.75">
      <c r="A51" s="58" t="s">
        <v>335</v>
      </c>
      <c r="B51" s="57" t="s">
        <v>116</v>
      </c>
      <c r="C51" s="223">
        <v>12136529</v>
      </c>
      <c r="D51" s="223">
        <v>0</v>
      </c>
      <c r="E51" s="223">
        <v>-6019715</v>
      </c>
      <c r="F51" s="223">
        <v>1815903</v>
      </c>
      <c r="G51" s="223">
        <v>268816693</v>
      </c>
      <c r="H51" s="223">
        <v>276749410</v>
      </c>
      <c r="I51" s="223">
        <v>-1911</v>
      </c>
      <c r="J51" s="223">
        <v>276747499</v>
      </c>
    </row>
    <row r="52" spans="1:10" s="171" customFormat="1" ht="12.75">
      <c r="A52" s="58" t="s">
        <v>336</v>
      </c>
      <c r="B52" s="57" t="s">
        <v>118</v>
      </c>
      <c r="C52" s="223">
        <v>0</v>
      </c>
      <c r="D52" s="223">
        <v>0</v>
      </c>
      <c r="E52" s="223">
        <v>0</v>
      </c>
      <c r="F52" s="223">
        <v>11046</v>
      </c>
      <c r="G52" s="223">
        <v>13567119</v>
      </c>
      <c r="H52" s="223">
        <v>13578165</v>
      </c>
      <c r="I52" s="223">
        <v>-157153</v>
      </c>
      <c r="J52" s="223">
        <v>13421012</v>
      </c>
    </row>
    <row r="53" spans="1:10" s="171" customFormat="1" ht="12.75">
      <c r="A53" s="58" t="s">
        <v>337</v>
      </c>
      <c r="B53" s="57" t="s">
        <v>338</v>
      </c>
      <c r="C53" s="223">
        <v>0</v>
      </c>
      <c r="D53" s="223">
        <v>0</v>
      </c>
      <c r="E53" s="223">
        <v>0</v>
      </c>
      <c r="F53" s="223">
        <v>0</v>
      </c>
      <c r="G53" s="223">
        <v>13860189</v>
      </c>
      <c r="H53" s="223">
        <v>13860189</v>
      </c>
      <c r="I53" s="223">
        <v>-157153</v>
      </c>
      <c r="J53" s="223">
        <v>13703036</v>
      </c>
    </row>
    <row r="54" spans="1:10" s="171" customFormat="1" ht="12.75">
      <c r="A54" s="58" t="s">
        <v>300</v>
      </c>
      <c r="B54" s="57" t="s">
        <v>339</v>
      </c>
      <c r="C54" s="223">
        <v>0</v>
      </c>
      <c r="D54" s="223">
        <v>0</v>
      </c>
      <c r="E54" s="223">
        <v>0</v>
      </c>
      <c r="F54" s="223">
        <v>0</v>
      </c>
      <c r="G54" s="223">
        <v>0</v>
      </c>
      <c r="H54" s="223">
        <v>0</v>
      </c>
      <c r="I54" s="223">
        <v>0</v>
      </c>
      <c r="J54" s="223">
        <v>0</v>
      </c>
    </row>
    <row r="55" spans="1:10" s="171" customFormat="1" ht="12.75">
      <c r="A55" s="58" t="s">
        <v>340</v>
      </c>
      <c r="B55" s="57" t="s">
        <v>341</v>
      </c>
      <c r="C55" s="223">
        <v>0</v>
      </c>
      <c r="D55" s="223">
        <v>0</v>
      </c>
      <c r="E55" s="223">
        <v>0</v>
      </c>
      <c r="F55" s="223">
        <v>11046</v>
      </c>
      <c r="G55" s="223">
        <v>-293070</v>
      </c>
      <c r="H55" s="223">
        <v>-282024</v>
      </c>
      <c r="I55" s="223">
        <v>0</v>
      </c>
      <c r="J55" s="223">
        <v>-282024</v>
      </c>
    </row>
    <row r="56" spans="1:10" s="171" customFormat="1" ht="12.75">
      <c r="A56" s="58" t="s">
        <v>159</v>
      </c>
      <c r="B56" s="57"/>
      <c r="C56" s="223">
        <v>0</v>
      </c>
      <c r="D56" s="223">
        <v>0</v>
      </c>
      <c r="E56" s="223">
        <v>0</v>
      </c>
      <c r="F56" s="223">
        <v>0</v>
      </c>
      <c r="G56" s="223">
        <v>0</v>
      </c>
      <c r="H56" s="223">
        <v>0</v>
      </c>
      <c r="I56" s="223">
        <v>0</v>
      </c>
      <c r="J56" s="223">
        <v>0</v>
      </c>
    </row>
    <row r="57" spans="1:10" s="171" customFormat="1" ht="25.5">
      <c r="A57" s="58" t="s">
        <v>304</v>
      </c>
      <c r="B57" s="57" t="s">
        <v>342</v>
      </c>
      <c r="C57" s="223">
        <v>0</v>
      </c>
      <c r="D57" s="223">
        <v>0</v>
      </c>
      <c r="E57" s="223">
        <v>0</v>
      </c>
      <c r="F57" s="223">
        <v>0</v>
      </c>
      <c r="G57" s="223">
        <v>0</v>
      </c>
      <c r="H57" s="223">
        <v>0</v>
      </c>
      <c r="I57" s="223">
        <v>0</v>
      </c>
      <c r="J57" s="223">
        <v>0</v>
      </c>
    </row>
    <row r="58" spans="1:10" s="171" customFormat="1" ht="25.5">
      <c r="A58" s="58" t="s">
        <v>306</v>
      </c>
      <c r="B58" s="57" t="s">
        <v>343</v>
      </c>
      <c r="C58" s="223">
        <v>0</v>
      </c>
      <c r="D58" s="223">
        <v>0</v>
      </c>
      <c r="E58" s="223">
        <v>0</v>
      </c>
      <c r="F58" s="223">
        <v>0</v>
      </c>
      <c r="G58" s="223">
        <v>0</v>
      </c>
      <c r="H58" s="223">
        <v>0</v>
      </c>
      <c r="I58" s="223">
        <v>0</v>
      </c>
      <c r="J58" s="223">
        <v>0</v>
      </c>
    </row>
    <row r="59" spans="1:10" s="171" customFormat="1" ht="25.5">
      <c r="A59" s="58" t="s">
        <v>308</v>
      </c>
      <c r="B59" s="57" t="s">
        <v>344</v>
      </c>
      <c r="C59" s="223">
        <v>0</v>
      </c>
      <c r="D59" s="223">
        <v>0</v>
      </c>
      <c r="E59" s="223">
        <v>0</v>
      </c>
      <c r="F59" s="223">
        <v>0</v>
      </c>
      <c r="G59" s="223">
        <v>0</v>
      </c>
      <c r="H59" s="223">
        <v>0</v>
      </c>
      <c r="I59" s="223">
        <v>0</v>
      </c>
      <c r="J59" s="223">
        <v>0</v>
      </c>
    </row>
    <row r="60" spans="1:10" s="171" customFormat="1" ht="38.25">
      <c r="A60" s="58" t="s">
        <v>310</v>
      </c>
      <c r="B60" s="57" t="s">
        <v>345</v>
      </c>
      <c r="C60" s="223">
        <v>0</v>
      </c>
      <c r="D60" s="223">
        <v>0</v>
      </c>
      <c r="E60" s="223">
        <v>0</v>
      </c>
      <c r="F60" s="223">
        <v>0</v>
      </c>
      <c r="G60" s="223">
        <v>0</v>
      </c>
      <c r="H60" s="223">
        <v>0</v>
      </c>
      <c r="I60" s="223">
        <v>0</v>
      </c>
      <c r="J60" s="223">
        <v>0</v>
      </c>
    </row>
    <row r="61" spans="1:10" s="171" customFormat="1" ht="12.75">
      <c r="A61" s="58" t="s">
        <v>163</v>
      </c>
      <c r="B61" s="57" t="s">
        <v>346</v>
      </c>
      <c r="C61" s="223">
        <v>0</v>
      </c>
      <c r="D61" s="223">
        <v>0</v>
      </c>
      <c r="E61" s="223">
        <v>0</v>
      </c>
      <c r="F61" s="223">
        <v>0</v>
      </c>
      <c r="G61" s="223">
        <v>-293070</v>
      </c>
      <c r="H61" s="223">
        <v>-293070</v>
      </c>
      <c r="I61" s="223">
        <v>0</v>
      </c>
      <c r="J61" s="223">
        <v>-293070</v>
      </c>
    </row>
    <row r="62" spans="1:10" s="171" customFormat="1" ht="25.5">
      <c r="A62" s="58" t="s">
        <v>164</v>
      </c>
      <c r="B62" s="57" t="s">
        <v>347</v>
      </c>
      <c r="C62" s="223">
        <v>0</v>
      </c>
      <c r="D62" s="223">
        <v>0</v>
      </c>
      <c r="E62" s="223">
        <v>0</v>
      </c>
      <c r="F62" s="223">
        <v>0</v>
      </c>
      <c r="G62" s="223">
        <v>0</v>
      </c>
      <c r="H62" s="223">
        <v>0</v>
      </c>
      <c r="I62" s="223">
        <v>0</v>
      </c>
      <c r="J62" s="223">
        <v>0</v>
      </c>
    </row>
    <row r="63" spans="1:10" s="171" customFormat="1" ht="12.75">
      <c r="A63" s="58" t="s">
        <v>314</v>
      </c>
      <c r="B63" s="57" t="s">
        <v>348</v>
      </c>
      <c r="C63" s="223">
        <v>0</v>
      </c>
      <c r="D63" s="223">
        <v>0</v>
      </c>
      <c r="E63" s="223">
        <v>0</v>
      </c>
      <c r="F63" s="223">
        <v>0</v>
      </c>
      <c r="G63" s="223">
        <v>0</v>
      </c>
      <c r="H63" s="223">
        <v>0</v>
      </c>
      <c r="I63" s="223">
        <v>0</v>
      </c>
      <c r="J63" s="223">
        <v>0</v>
      </c>
    </row>
    <row r="64" spans="1:10" s="171" customFormat="1" ht="12.75">
      <c r="A64" s="58" t="s">
        <v>167</v>
      </c>
      <c r="B64" s="57" t="s">
        <v>349</v>
      </c>
      <c r="C64" s="223">
        <v>0</v>
      </c>
      <c r="D64" s="223">
        <v>0</v>
      </c>
      <c r="E64" s="223">
        <v>0</v>
      </c>
      <c r="F64" s="223">
        <v>11046</v>
      </c>
      <c r="G64" s="223">
        <v>0</v>
      </c>
      <c r="H64" s="223">
        <v>11046</v>
      </c>
      <c r="I64" s="223">
        <v>0</v>
      </c>
      <c r="J64" s="223">
        <v>11046</v>
      </c>
    </row>
    <row r="65" spans="1:10" s="171" customFormat="1" ht="12.75">
      <c r="A65" s="58" t="s">
        <v>169</v>
      </c>
      <c r="B65" s="57" t="s">
        <v>350</v>
      </c>
      <c r="C65" s="223">
        <v>0</v>
      </c>
      <c r="D65" s="223">
        <v>0</v>
      </c>
      <c r="E65" s="223">
        <v>0</v>
      </c>
      <c r="F65" s="223">
        <v>0</v>
      </c>
      <c r="G65" s="223">
        <v>0</v>
      </c>
      <c r="H65" s="223">
        <v>0</v>
      </c>
      <c r="I65" s="223">
        <v>0</v>
      </c>
      <c r="J65" s="223">
        <v>0</v>
      </c>
    </row>
    <row r="66" spans="1:10" s="171" customFormat="1" ht="12.75">
      <c r="A66" s="58" t="s">
        <v>351</v>
      </c>
      <c r="B66" s="57" t="s">
        <v>119</v>
      </c>
      <c r="C66" s="223">
        <v>0</v>
      </c>
      <c r="D66" s="223">
        <v>0</v>
      </c>
      <c r="E66" s="223">
        <v>-258421</v>
      </c>
      <c r="F66" s="223">
        <v>0</v>
      </c>
      <c r="G66" s="223">
        <v>-1779254</v>
      </c>
      <c r="H66" s="223">
        <v>-2037675</v>
      </c>
      <c r="I66" s="223">
        <v>0</v>
      </c>
      <c r="J66" s="223">
        <v>-2037675</v>
      </c>
    </row>
    <row r="67" spans="1:10" s="171" customFormat="1" ht="12.75">
      <c r="A67" s="58" t="s">
        <v>352</v>
      </c>
      <c r="B67" s="57" t="s">
        <v>353</v>
      </c>
      <c r="C67" s="223">
        <v>0</v>
      </c>
      <c r="D67" s="223">
        <v>0</v>
      </c>
      <c r="E67" s="223">
        <v>0</v>
      </c>
      <c r="F67" s="223">
        <v>0</v>
      </c>
      <c r="G67" s="223">
        <v>0</v>
      </c>
      <c r="H67" s="223">
        <v>0</v>
      </c>
      <c r="I67" s="223">
        <v>0</v>
      </c>
      <c r="J67" s="223">
        <v>0</v>
      </c>
    </row>
    <row r="68" spans="1:10" s="171" customFormat="1" ht="12.75">
      <c r="A68" s="58" t="s">
        <v>159</v>
      </c>
      <c r="B68" s="57"/>
      <c r="C68" s="223">
        <v>0</v>
      </c>
      <c r="D68" s="223">
        <v>0</v>
      </c>
      <c r="E68" s="223">
        <v>0</v>
      </c>
      <c r="F68" s="223">
        <v>0</v>
      </c>
      <c r="G68" s="223">
        <v>0</v>
      </c>
      <c r="H68" s="223">
        <v>0</v>
      </c>
      <c r="I68" s="223">
        <v>0</v>
      </c>
      <c r="J68" s="223">
        <v>0</v>
      </c>
    </row>
    <row r="69" spans="1:10" s="171" customFormat="1" ht="12.75">
      <c r="A69" s="58" t="s">
        <v>320</v>
      </c>
      <c r="B69" s="57"/>
      <c r="C69" s="223">
        <v>0</v>
      </c>
      <c r="D69" s="223">
        <v>0</v>
      </c>
      <c r="E69" s="223">
        <v>0</v>
      </c>
      <c r="F69" s="223">
        <v>0</v>
      </c>
      <c r="G69" s="223">
        <v>0</v>
      </c>
      <c r="H69" s="223">
        <v>0</v>
      </c>
      <c r="I69" s="223">
        <v>0</v>
      </c>
      <c r="J69" s="223">
        <v>0</v>
      </c>
    </row>
    <row r="70" spans="1:10" s="171" customFormat="1" ht="12.75">
      <c r="A70" s="58" t="s">
        <v>321</v>
      </c>
      <c r="B70" s="57"/>
      <c r="C70" s="223">
        <v>0</v>
      </c>
      <c r="D70" s="223">
        <v>0</v>
      </c>
      <c r="E70" s="223">
        <v>0</v>
      </c>
      <c r="F70" s="223">
        <v>0</v>
      </c>
      <c r="G70" s="223">
        <v>0</v>
      </c>
      <c r="H70" s="223">
        <v>0</v>
      </c>
      <c r="I70" s="223">
        <v>0</v>
      </c>
      <c r="J70" s="223">
        <v>0</v>
      </c>
    </row>
    <row r="71" spans="1:10" s="171" customFormat="1" ht="25.5">
      <c r="A71" s="58" t="s">
        <v>322</v>
      </c>
      <c r="B71" s="57"/>
      <c r="C71" s="223">
        <v>0</v>
      </c>
      <c r="D71" s="223">
        <v>0</v>
      </c>
      <c r="E71" s="223">
        <v>0</v>
      </c>
      <c r="F71" s="223">
        <v>0</v>
      </c>
      <c r="G71" s="223">
        <v>0</v>
      </c>
      <c r="H71" s="223">
        <v>0</v>
      </c>
      <c r="I71" s="223">
        <v>0</v>
      </c>
      <c r="J71" s="223">
        <v>0</v>
      </c>
    </row>
    <row r="72" spans="1:10" s="171" customFormat="1" ht="12.75">
      <c r="A72" s="58" t="s">
        <v>323</v>
      </c>
      <c r="B72" s="57" t="s">
        <v>354</v>
      </c>
      <c r="C72" s="223">
        <v>0</v>
      </c>
      <c r="D72" s="223">
        <v>0</v>
      </c>
      <c r="E72" s="223">
        <v>0</v>
      </c>
      <c r="F72" s="223">
        <v>0</v>
      </c>
      <c r="G72" s="223">
        <v>0</v>
      </c>
      <c r="H72" s="223">
        <v>0</v>
      </c>
      <c r="I72" s="223">
        <v>0</v>
      </c>
      <c r="J72" s="223">
        <v>0</v>
      </c>
    </row>
    <row r="73" spans="1:10" s="171" customFormat="1" ht="12.75">
      <c r="A73" s="58" t="s">
        <v>324</v>
      </c>
      <c r="B73" s="57" t="s">
        <v>355</v>
      </c>
      <c r="C73" s="223">
        <v>0</v>
      </c>
      <c r="D73" s="223">
        <v>0</v>
      </c>
      <c r="E73" s="223">
        <v>0</v>
      </c>
      <c r="F73" s="223">
        <v>0</v>
      </c>
      <c r="G73" s="223">
        <v>0</v>
      </c>
      <c r="H73" s="223">
        <v>0</v>
      </c>
      <c r="I73" s="223">
        <v>0</v>
      </c>
      <c r="J73" s="223">
        <v>0</v>
      </c>
    </row>
    <row r="74" spans="1:10" s="171" customFormat="1" ht="12.75">
      <c r="A74" s="58" t="s">
        <v>356</v>
      </c>
      <c r="B74" s="57" t="s">
        <v>357</v>
      </c>
      <c r="C74" s="223">
        <v>0</v>
      </c>
      <c r="D74" s="223">
        <v>0</v>
      </c>
      <c r="E74" s="223">
        <v>0</v>
      </c>
      <c r="F74" s="223">
        <v>0</v>
      </c>
      <c r="G74" s="223">
        <v>0</v>
      </c>
      <c r="H74" s="223">
        <v>0</v>
      </c>
      <c r="I74" s="223">
        <v>0</v>
      </c>
      <c r="J74" s="223">
        <v>0</v>
      </c>
    </row>
    <row r="75" spans="1:10" s="171" customFormat="1" ht="25.5">
      <c r="A75" s="58" t="s">
        <v>326</v>
      </c>
      <c r="B75" s="57" t="s">
        <v>358</v>
      </c>
      <c r="C75" s="223">
        <v>0</v>
      </c>
      <c r="D75" s="223">
        <v>0</v>
      </c>
      <c r="E75" s="223">
        <v>0</v>
      </c>
      <c r="F75" s="223">
        <v>0</v>
      </c>
      <c r="G75" s="223">
        <v>0</v>
      </c>
      <c r="H75" s="223">
        <v>0</v>
      </c>
      <c r="I75" s="223">
        <v>0</v>
      </c>
      <c r="J75" s="223">
        <v>0</v>
      </c>
    </row>
    <row r="76" spans="1:10" s="171" customFormat="1" ht="12.75">
      <c r="A76" s="58" t="s">
        <v>327</v>
      </c>
      <c r="B76" s="57" t="s">
        <v>359</v>
      </c>
      <c r="C76" s="223">
        <v>0</v>
      </c>
      <c r="D76" s="223">
        <v>0</v>
      </c>
      <c r="E76" s="223">
        <v>0</v>
      </c>
      <c r="F76" s="223">
        <v>0</v>
      </c>
      <c r="G76" s="223">
        <v>-1779254</v>
      </c>
      <c r="H76" s="223">
        <v>-1779254</v>
      </c>
      <c r="I76" s="223">
        <v>0</v>
      </c>
      <c r="J76" s="223">
        <v>-1779254</v>
      </c>
    </row>
    <row r="77" spans="1:10" s="171" customFormat="1" ht="12.75">
      <c r="A77" s="58" t="s">
        <v>328</v>
      </c>
      <c r="B77" s="57" t="s">
        <v>360</v>
      </c>
      <c r="C77" s="223">
        <v>0</v>
      </c>
      <c r="D77" s="223">
        <v>0</v>
      </c>
      <c r="E77" s="223">
        <v>0</v>
      </c>
      <c r="F77" s="223">
        <v>0</v>
      </c>
      <c r="G77" s="223">
        <v>0</v>
      </c>
      <c r="H77" s="223">
        <v>0</v>
      </c>
      <c r="I77" s="223">
        <v>0</v>
      </c>
      <c r="J77" s="223">
        <v>0</v>
      </c>
    </row>
    <row r="78" spans="1:10" s="171" customFormat="1" ht="12.75">
      <c r="A78" s="58" t="s">
        <v>329</v>
      </c>
      <c r="B78" s="57" t="s">
        <v>361</v>
      </c>
      <c r="C78" s="223">
        <v>0</v>
      </c>
      <c r="D78" s="223">
        <v>0</v>
      </c>
      <c r="E78" s="223">
        <v>-258421</v>
      </c>
      <c r="F78" s="223">
        <v>0</v>
      </c>
      <c r="G78" s="223">
        <v>0</v>
      </c>
      <c r="H78" s="223">
        <v>-258421</v>
      </c>
      <c r="I78" s="223">
        <v>0</v>
      </c>
      <c r="J78" s="223">
        <v>-258421</v>
      </c>
    </row>
    <row r="79" spans="1:10" s="171" customFormat="1" ht="25.5">
      <c r="A79" s="58" t="s">
        <v>331</v>
      </c>
      <c r="B79" s="57" t="s">
        <v>362</v>
      </c>
      <c r="C79" s="223">
        <v>0</v>
      </c>
      <c r="D79" s="223">
        <v>0</v>
      </c>
      <c r="E79" s="223">
        <v>0</v>
      </c>
      <c r="F79" s="223">
        <v>0</v>
      </c>
      <c r="G79" s="223">
        <v>0</v>
      </c>
      <c r="H79" s="223">
        <v>0</v>
      </c>
      <c r="I79" s="223">
        <v>0</v>
      </c>
      <c r="J79" s="223">
        <v>0</v>
      </c>
    </row>
    <row r="80" spans="1:10" s="173" customFormat="1" ht="42" customHeight="1">
      <c r="A80" s="222" t="s">
        <v>391</v>
      </c>
      <c r="B80" s="55" t="s">
        <v>363</v>
      </c>
      <c r="C80" s="223">
        <v>12136529</v>
      </c>
      <c r="D80" s="223">
        <v>0</v>
      </c>
      <c r="E80" s="223">
        <v>-6278136</v>
      </c>
      <c r="F80" s="223">
        <v>1826949</v>
      </c>
      <c r="G80" s="223">
        <v>280604558</v>
      </c>
      <c r="H80" s="223">
        <v>288289900</v>
      </c>
      <c r="I80" s="223">
        <v>-159064</v>
      </c>
      <c r="J80" s="223">
        <v>288130836</v>
      </c>
    </row>
    <row r="81" spans="1:8" ht="12.75">
      <c r="A81" s="59"/>
      <c r="B81" s="60"/>
      <c r="C81" s="49"/>
      <c r="D81" s="49"/>
      <c r="E81" s="49"/>
      <c r="F81" s="49"/>
      <c r="G81" s="49"/>
      <c r="H81" s="49"/>
    </row>
    <row r="82" spans="1:8" ht="12.75">
      <c r="A82" s="59"/>
      <c r="B82" s="60"/>
      <c r="C82" s="49"/>
      <c r="D82" s="49"/>
      <c r="E82" s="49"/>
      <c r="F82" s="49"/>
      <c r="G82" s="49"/>
      <c r="H82" s="49"/>
    </row>
    <row r="83" spans="1:8" ht="12.75">
      <c r="A83" s="59"/>
      <c r="B83" s="60"/>
      <c r="C83" s="49"/>
      <c r="D83" s="49"/>
      <c r="E83" s="49"/>
      <c r="F83" s="49"/>
      <c r="G83" s="49"/>
      <c r="H83" s="49"/>
    </row>
    <row r="84" spans="1:8" ht="12.75">
      <c r="A84" s="61" t="s">
        <v>120</v>
      </c>
      <c r="B84" s="62"/>
      <c r="D84" s="63" t="s">
        <v>121</v>
      </c>
      <c r="E84" s="64"/>
      <c r="F84" s="65"/>
      <c r="G84" s="64"/>
      <c r="H84" s="65"/>
    </row>
    <row r="85" spans="1:8" ht="12.75">
      <c r="A85" s="66" t="s">
        <v>122</v>
      </c>
      <c r="B85" s="67"/>
      <c r="C85" s="64"/>
      <c r="D85" s="49"/>
      <c r="E85" s="49"/>
      <c r="F85" s="49"/>
      <c r="G85" s="49"/>
      <c r="H85" s="49"/>
    </row>
    <row r="86" spans="1:8" ht="12.75">
      <c r="A86" s="46"/>
      <c r="B86" s="68"/>
      <c r="C86" s="64"/>
      <c r="D86" s="49"/>
      <c r="E86" s="49"/>
      <c r="F86" s="49"/>
      <c r="G86" s="49"/>
      <c r="H86" s="49"/>
    </row>
    <row r="87" spans="1:8" ht="12.75">
      <c r="A87" s="61" t="s">
        <v>364</v>
      </c>
      <c r="B87" s="62"/>
      <c r="D87" s="69" t="s">
        <v>124</v>
      </c>
      <c r="E87" s="49"/>
      <c r="F87" s="49"/>
      <c r="G87" s="49"/>
      <c r="H87" s="49"/>
    </row>
    <row r="88" spans="1:8" ht="12.75">
      <c r="A88" s="35" t="s">
        <v>125</v>
      </c>
      <c r="B88" s="70"/>
      <c r="C88" s="71"/>
      <c r="D88" s="49"/>
      <c r="E88" s="49"/>
      <c r="F88" s="49"/>
      <c r="G88" s="49"/>
      <c r="H88" s="49"/>
    </row>
    <row r="89" spans="1:8" ht="12.75">
      <c r="A89" s="46"/>
      <c r="B89" s="72"/>
      <c r="C89" s="64"/>
      <c r="D89" s="49"/>
      <c r="E89" s="49"/>
      <c r="F89" s="49"/>
      <c r="G89" s="49"/>
      <c r="H89" s="49"/>
    </row>
    <row r="90" spans="1:8" ht="12.75">
      <c r="A90" s="46"/>
      <c r="B90" s="72"/>
      <c r="C90" s="49"/>
      <c r="D90" s="49"/>
      <c r="E90" s="49"/>
      <c r="F90" s="49"/>
      <c r="G90" s="49"/>
      <c r="H90" s="49"/>
    </row>
    <row r="91" spans="1:8" ht="12.75">
      <c r="A91" s="46" t="s">
        <v>126</v>
      </c>
      <c r="B91" s="72"/>
      <c r="C91" s="49"/>
      <c r="D91" s="49"/>
      <c r="E91" s="49"/>
      <c r="F91" s="49"/>
      <c r="G91" s="49"/>
      <c r="H91" s="49"/>
    </row>
    <row r="92" spans="1:8" ht="12.75">
      <c r="A92" s="59"/>
      <c r="B92" s="60"/>
      <c r="C92" s="49"/>
      <c r="D92" s="49"/>
      <c r="E92" s="49"/>
      <c r="F92" s="49"/>
      <c r="G92" s="49"/>
      <c r="H92" s="49"/>
    </row>
    <row r="93" spans="1:8" ht="12.75">
      <c r="A93" s="59"/>
      <c r="B93" s="60"/>
      <c r="C93" s="49"/>
      <c r="D93" s="49"/>
      <c r="E93" s="49"/>
      <c r="F93" s="49"/>
      <c r="G93" s="49"/>
      <c r="H93" s="49"/>
    </row>
    <row r="94" spans="1:8" ht="12.75">
      <c r="A94" s="59"/>
      <c r="B94" s="60"/>
      <c r="C94" s="49"/>
      <c r="D94" s="49"/>
      <c r="E94" s="49"/>
      <c r="F94" s="49"/>
      <c r="G94" s="49"/>
      <c r="H94" s="49"/>
    </row>
    <row r="95" spans="1:8" ht="12.75">
      <c r="A95" s="59"/>
      <c r="B95" s="60"/>
      <c r="C95" s="49"/>
      <c r="D95" s="49"/>
      <c r="E95" s="49"/>
      <c r="F95" s="49"/>
      <c r="G95" s="49"/>
      <c r="H95" s="49"/>
    </row>
    <row r="96" spans="1:8" ht="12.75">
      <c r="A96" s="59"/>
      <c r="B96" s="60"/>
      <c r="C96" s="49"/>
      <c r="D96" s="49"/>
      <c r="E96" s="49"/>
      <c r="F96" s="49"/>
      <c r="G96" s="49"/>
      <c r="H96" s="49"/>
    </row>
    <row r="97" spans="1:8" ht="12.75">
      <c r="A97" s="59"/>
      <c r="B97" s="60"/>
      <c r="C97" s="49"/>
      <c r="D97" s="49"/>
      <c r="E97" s="49"/>
      <c r="F97" s="49"/>
      <c r="G97" s="49"/>
      <c r="H97" s="49"/>
    </row>
    <row r="98" spans="1:8" ht="12.75">
      <c r="A98" s="59"/>
      <c r="B98" s="60"/>
      <c r="C98" s="49"/>
      <c r="D98" s="49"/>
      <c r="E98" s="49"/>
      <c r="F98" s="49"/>
      <c r="G98" s="49"/>
      <c r="H98" s="49"/>
    </row>
    <row r="99" spans="1:8" ht="12.75">
      <c r="A99" s="59"/>
      <c r="B99" s="60"/>
      <c r="C99" s="49"/>
      <c r="D99" s="49"/>
      <c r="E99" s="49"/>
      <c r="F99" s="49"/>
      <c r="G99" s="49"/>
      <c r="H99" s="49"/>
    </row>
    <row r="100" spans="1:8" ht="12.75">
      <c r="A100" s="59"/>
      <c r="B100" s="60"/>
      <c r="C100" s="49"/>
      <c r="D100" s="49"/>
      <c r="E100" s="49"/>
      <c r="F100" s="49"/>
      <c r="G100" s="49"/>
      <c r="H100" s="49"/>
    </row>
    <row r="101" spans="1:8" ht="12.75">
      <c r="A101" s="59"/>
      <c r="B101" s="60"/>
      <c r="C101" s="49"/>
      <c r="D101" s="49"/>
      <c r="E101" s="49"/>
      <c r="F101" s="49"/>
      <c r="G101" s="49"/>
      <c r="H101" s="49"/>
    </row>
    <row r="102" spans="1:8" ht="12.75">
      <c r="A102" s="59"/>
      <c r="B102" s="60"/>
      <c r="C102" s="49"/>
      <c r="D102" s="49"/>
      <c r="E102" s="49"/>
      <c r="F102" s="49"/>
      <c r="G102" s="49"/>
      <c r="H102" s="49"/>
    </row>
    <row r="103" spans="1:8" ht="12.75">
      <c r="A103" s="59"/>
      <c r="B103" s="60"/>
      <c r="C103" s="49"/>
      <c r="D103" s="49"/>
      <c r="E103" s="49"/>
      <c r="F103" s="49"/>
      <c r="G103" s="49"/>
      <c r="H103" s="49"/>
    </row>
    <row r="104" spans="1:8" ht="12.75">
      <c r="A104" s="59"/>
      <c r="B104" s="60"/>
      <c r="C104" s="49"/>
      <c r="D104" s="49"/>
      <c r="E104" s="49"/>
      <c r="F104" s="49"/>
      <c r="G104" s="49"/>
      <c r="H104" s="49"/>
    </row>
    <row r="105" spans="1:8" ht="12.75">
      <c r="A105" s="59"/>
      <c r="B105" s="60"/>
      <c r="C105" s="49"/>
      <c r="D105" s="49"/>
      <c r="E105" s="49"/>
      <c r="F105" s="49"/>
      <c r="G105" s="49"/>
      <c r="H105" s="49"/>
    </row>
    <row r="106" spans="1:8" ht="12.75">
      <c r="A106" s="59"/>
      <c r="B106" s="60"/>
      <c r="C106" s="49"/>
      <c r="D106" s="49"/>
      <c r="E106" s="49"/>
      <c r="F106" s="49"/>
      <c r="G106" s="49"/>
      <c r="H106" s="49"/>
    </row>
    <row r="107" spans="1:8" ht="12.75">
      <c r="A107" s="59"/>
      <c r="B107" s="60"/>
      <c r="C107" s="49"/>
      <c r="D107" s="49"/>
      <c r="E107" s="49"/>
      <c r="F107" s="49"/>
      <c r="G107" s="49"/>
      <c r="H107" s="49"/>
    </row>
    <row r="108" spans="1:8" ht="12.75">
      <c r="A108" s="59"/>
      <c r="B108" s="60"/>
      <c r="C108" s="49"/>
      <c r="D108" s="49"/>
      <c r="E108" s="49"/>
      <c r="F108" s="49"/>
      <c r="G108" s="49"/>
      <c r="H108" s="49"/>
    </row>
    <row r="109" spans="1:8" ht="12.75">
      <c r="A109" s="59"/>
      <c r="B109" s="60"/>
      <c r="C109" s="49"/>
      <c r="D109" s="49"/>
      <c r="E109" s="49"/>
      <c r="F109" s="49"/>
      <c r="G109" s="49"/>
      <c r="H109" s="49"/>
    </row>
    <row r="110" spans="1:8" ht="12.75">
      <c r="A110" s="59"/>
      <c r="B110" s="60"/>
      <c r="C110" s="49"/>
      <c r="D110" s="49"/>
      <c r="E110" s="49"/>
      <c r="F110" s="49"/>
      <c r="G110" s="49"/>
      <c r="H110" s="49"/>
    </row>
    <row r="111" spans="1:8" ht="12.75">
      <c r="A111" s="59"/>
      <c r="B111" s="60"/>
      <c r="C111" s="49"/>
      <c r="D111" s="49"/>
      <c r="E111" s="49"/>
      <c r="F111" s="49"/>
      <c r="G111" s="49"/>
      <c r="H111" s="49"/>
    </row>
    <row r="112" spans="1:8" ht="12.75">
      <c r="A112" s="59"/>
      <c r="B112" s="60"/>
      <c r="C112" s="49"/>
      <c r="D112" s="49"/>
      <c r="E112" s="49"/>
      <c r="F112" s="49"/>
      <c r="G112" s="49"/>
      <c r="H112" s="49"/>
    </row>
    <row r="113" spans="1:8" ht="12.75">
      <c r="A113" s="59"/>
      <c r="B113" s="60"/>
      <c r="C113" s="49"/>
      <c r="D113" s="49"/>
      <c r="E113" s="49"/>
      <c r="F113" s="49"/>
      <c r="G113" s="49"/>
      <c r="H113" s="49"/>
    </row>
    <row r="114" spans="1:8" ht="12.75">
      <c r="A114" s="59"/>
      <c r="B114" s="60"/>
      <c r="C114" s="49"/>
      <c r="D114" s="49"/>
      <c r="E114" s="49"/>
      <c r="F114" s="49"/>
      <c r="G114" s="49"/>
      <c r="H114" s="49"/>
    </row>
    <row r="115" spans="1:8" ht="12.75">
      <c r="A115" s="59"/>
      <c r="B115" s="60"/>
      <c r="C115" s="49"/>
      <c r="D115" s="49"/>
      <c r="E115" s="49"/>
      <c r="F115" s="49"/>
      <c r="G115" s="49"/>
      <c r="H115" s="49"/>
    </row>
    <row r="116" spans="1:8" ht="12.75">
      <c r="A116" s="59"/>
      <c r="B116" s="60"/>
      <c r="C116" s="49"/>
      <c r="D116" s="49"/>
      <c r="E116" s="49"/>
      <c r="F116" s="49"/>
      <c r="G116" s="49"/>
      <c r="H116" s="49"/>
    </row>
    <row r="117" spans="1:8" ht="12.75">
      <c r="A117" s="59"/>
      <c r="B117" s="60"/>
      <c r="C117" s="49"/>
      <c r="D117" s="49"/>
      <c r="E117" s="49"/>
      <c r="F117" s="49"/>
      <c r="G117" s="49"/>
      <c r="H117" s="49"/>
    </row>
    <row r="118" spans="1:8" ht="12.75">
      <c r="A118" s="59"/>
      <c r="B118" s="60"/>
      <c r="C118" s="49"/>
      <c r="D118" s="49"/>
      <c r="E118" s="49"/>
      <c r="F118" s="49"/>
      <c r="G118" s="49"/>
      <c r="H118" s="49"/>
    </row>
    <row r="119" spans="1:8" ht="12.75">
      <c r="A119" s="59"/>
      <c r="B119" s="60"/>
      <c r="C119" s="49"/>
      <c r="D119" s="49"/>
      <c r="E119" s="49"/>
      <c r="F119" s="49"/>
      <c r="G119" s="49"/>
      <c r="H119" s="49"/>
    </row>
    <row r="120" spans="1:8" ht="12.75">
      <c r="A120" s="59"/>
      <c r="B120" s="60"/>
      <c r="C120" s="49"/>
      <c r="D120" s="49"/>
      <c r="E120" s="49"/>
      <c r="F120" s="49"/>
      <c r="G120" s="49"/>
      <c r="H120" s="49"/>
    </row>
    <row r="121" spans="1:8" ht="12.75">
      <c r="A121" s="59"/>
      <c r="B121" s="60"/>
      <c r="C121" s="49"/>
      <c r="D121" s="49"/>
      <c r="E121" s="49"/>
      <c r="F121" s="49"/>
      <c r="G121" s="49"/>
      <c r="H121" s="49"/>
    </row>
    <row r="122" spans="1:8" ht="12.75">
      <c r="A122" s="59"/>
      <c r="B122" s="60"/>
      <c r="C122" s="49"/>
      <c r="D122" s="49"/>
      <c r="E122" s="49"/>
      <c r="F122" s="49"/>
      <c r="G122" s="49"/>
      <c r="H122" s="49"/>
    </row>
    <row r="123" spans="1:8" ht="12.75">
      <c r="A123" s="59"/>
      <c r="B123" s="60"/>
      <c r="C123" s="49"/>
      <c r="D123" s="49"/>
      <c r="E123" s="49"/>
      <c r="F123" s="49"/>
      <c r="G123" s="49"/>
      <c r="H123" s="49"/>
    </row>
    <row r="124" spans="1:8" ht="12.75">
      <c r="A124" s="59"/>
      <c r="B124" s="60"/>
      <c r="C124" s="49"/>
      <c r="D124" s="49"/>
      <c r="E124" s="49"/>
      <c r="F124" s="49"/>
      <c r="G124" s="49"/>
      <c r="H124" s="49"/>
    </row>
    <row r="125" spans="1:8" ht="12.75">
      <c r="A125" s="59"/>
      <c r="B125" s="60"/>
      <c r="C125" s="49"/>
      <c r="D125" s="49"/>
      <c r="E125" s="49"/>
      <c r="F125" s="49"/>
      <c r="G125" s="49"/>
      <c r="H125" s="49"/>
    </row>
    <row r="126" spans="1:8" ht="12.75">
      <c r="A126" s="59"/>
      <c r="B126" s="60"/>
      <c r="C126" s="49"/>
      <c r="D126" s="49"/>
      <c r="E126" s="49"/>
      <c r="F126" s="49"/>
      <c r="G126" s="49"/>
      <c r="H126" s="49"/>
    </row>
    <row r="127" spans="1:8" ht="12.75">
      <c r="A127" s="59"/>
      <c r="B127" s="60"/>
      <c r="C127" s="49"/>
      <c r="D127" s="49"/>
      <c r="E127" s="49"/>
      <c r="F127" s="49"/>
      <c r="G127" s="49"/>
      <c r="H127" s="49"/>
    </row>
    <row r="128" spans="1:8" ht="12.75">
      <c r="A128" s="59"/>
      <c r="B128" s="60"/>
      <c r="C128" s="49"/>
      <c r="D128" s="49"/>
      <c r="E128" s="49"/>
      <c r="F128" s="49"/>
      <c r="G128" s="49"/>
      <c r="H128" s="49"/>
    </row>
    <row r="129" spans="1:8" ht="12.75">
      <c r="A129" s="59"/>
      <c r="B129" s="60"/>
      <c r="C129" s="49"/>
      <c r="D129" s="49"/>
      <c r="E129" s="49"/>
      <c r="F129" s="49"/>
      <c r="G129" s="49"/>
      <c r="H129" s="49"/>
    </row>
    <row r="130" spans="1:8" ht="12.75">
      <c r="A130" s="59"/>
      <c r="B130" s="60"/>
      <c r="C130" s="49"/>
      <c r="D130" s="49"/>
      <c r="E130" s="49"/>
      <c r="F130" s="49"/>
      <c r="G130" s="49"/>
      <c r="H130" s="49"/>
    </row>
    <row r="131" spans="1:8" ht="12.75">
      <c r="A131" s="59"/>
      <c r="B131" s="60"/>
      <c r="C131" s="49"/>
      <c r="D131" s="49"/>
      <c r="E131" s="49"/>
      <c r="F131" s="49"/>
      <c r="G131" s="49"/>
      <c r="H131" s="49"/>
    </row>
    <row r="132" spans="1:8" ht="12.75">
      <c r="A132" s="59"/>
      <c r="B132" s="60"/>
      <c r="C132" s="49"/>
      <c r="D132" s="49"/>
      <c r="E132" s="49"/>
      <c r="F132" s="49"/>
      <c r="G132" s="49"/>
      <c r="H132" s="49"/>
    </row>
    <row r="133" spans="1:8" ht="12.75">
      <c r="A133" s="59"/>
      <c r="B133" s="60"/>
      <c r="C133" s="49"/>
      <c r="D133" s="49"/>
      <c r="E133" s="49"/>
      <c r="F133" s="49"/>
      <c r="G133" s="49"/>
      <c r="H133" s="49"/>
    </row>
    <row r="134" spans="1:8" ht="12.75">
      <c r="A134" s="59"/>
      <c r="B134" s="60"/>
      <c r="C134" s="49"/>
      <c r="D134" s="49"/>
      <c r="E134" s="49"/>
      <c r="F134" s="49"/>
      <c r="G134" s="49"/>
      <c r="H134" s="49"/>
    </row>
    <row r="135" spans="1:8" ht="12.75">
      <c r="A135" s="59"/>
      <c r="B135" s="60"/>
      <c r="C135" s="49"/>
      <c r="D135" s="49"/>
      <c r="E135" s="49"/>
      <c r="F135" s="49"/>
      <c r="G135" s="49"/>
      <c r="H135" s="49"/>
    </row>
    <row r="136" spans="1:8" ht="12.75">
      <c r="A136" s="59"/>
      <c r="B136" s="60"/>
      <c r="C136" s="49"/>
      <c r="D136" s="49"/>
      <c r="E136" s="49"/>
      <c r="F136" s="49"/>
      <c r="G136" s="49"/>
      <c r="H136" s="49"/>
    </row>
    <row r="137" spans="1:8" ht="12.75">
      <c r="A137" s="59"/>
      <c r="B137" s="60"/>
      <c r="C137" s="49"/>
      <c r="D137" s="49"/>
      <c r="E137" s="49"/>
      <c r="F137" s="49"/>
      <c r="G137" s="49"/>
      <c r="H137" s="49"/>
    </row>
    <row r="138" spans="1:8" ht="12.75">
      <c r="A138" s="59"/>
      <c r="B138" s="60"/>
      <c r="C138" s="49"/>
      <c r="D138" s="49"/>
      <c r="E138" s="49"/>
      <c r="F138" s="49"/>
      <c r="G138" s="49"/>
      <c r="H138" s="49"/>
    </row>
    <row r="139" spans="1:8" ht="12.75">
      <c r="A139" s="59"/>
      <c r="B139" s="60"/>
      <c r="C139" s="49"/>
      <c r="D139" s="49"/>
      <c r="E139" s="49"/>
      <c r="F139" s="49"/>
      <c r="G139" s="49"/>
      <c r="H139" s="49"/>
    </row>
    <row r="140" spans="1:8" ht="12.75">
      <c r="A140" s="59"/>
      <c r="B140" s="60"/>
      <c r="C140" s="49"/>
      <c r="D140" s="49"/>
      <c r="E140" s="49"/>
      <c r="F140" s="49"/>
      <c r="G140" s="49"/>
      <c r="H140" s="49"/>
    </row>
    <row r="141" spans="1:8" ht="12.75">
      <c r="A141" s="59"/>
      <c r="B141" s="60"/>
      <c r="C141" s="49"/>
      <c r="D141" s="49"/>
      <c r="E141" s="49"/>
      <c r="F141" s="49"/>
      <c r="G141" s="49"/>
      <c r="H141" s="49"/>
    </row>
    <row r="142" spans="1:8" ht="12.75">
      <c r="A142" s="59"/>
      <c r="B142" s="60"/>
      <c r="C142" s="49"/>
      <c r="D142" s="49"/>
      <c r="E142" s="49"/>
      <c r="F142" s="49"/>
      <c r="G142" s="49"/>
      <c r="H142" s="49"/>
    </row>
    <row r="143" spans="1:8" ht="12.75">
      <c r="A143" s="59"/>
      <c r="B143" s="60"/>
      <c r="C143" s="49"/>
      <c r="D143" s="49"/>
      <c r="E143" s="49"/>
      <c r="F143" s="49"/>
      <c r="G143" s="49"/>
      <c r="H143" s="49"/>
    </row>
    <row r="144" spans="1:8" ht="12.75">
      <c r="A144" s="59"/>
      <c r="B144" s="60"/>
      <c r="C144" s="49"/>
      <c r="D144" s="49"/>
      <c r="E144" s="49"/>
      <c r="F144" s="49"/>
      <c r="G144" s="49"/>
      <c r="H144" s="49"/>
    </row>
    <row r="145" spans="1:8" ht="12.75">
      <c r="A145" s="59"/>
      <c r="B145" s="60"/>
      <c r="C145" s="49"/>
      <c r="D145" s="49"/>
      <c r="E145" s="49"/>
      <c r="F145" s="49"/>
      <c r="G145" s="49"/>
      <c r="H145" s="49"/>
    </row>
    <row r="146" spans="1:8" ht="12.75">
      <c r="A146" s="59"/>
      <c r="B146" s="60"/>
      <c r="C146" s="49"/>
      <c r="D146" s="49"/>
      <c r="E146" s="49"/>
      <c r="F146" s="49"/>
      <c r="G146" s="49"/>
      <c r="H146" s="49"/>
    </row>
    <row r="147" spans="1:8" ht="12.75">
      <c r="A147" s="59"/>
      <c r="B147" s="60"/>
      <c r="C147" s="49"/>
      <c r="D147" s="49"/>
      <c r="E147" s="49"/>
      <c r="F147" s="49"/>
      <c r="G147" s="49"/>
      <c r="H147" s="49"/>
    </row>
    <row r="148" spans="1:8" ht="12.75">
      <c r="A148" s="59"/>
      <c r="B148" s="60"/>
      <c r="C148" s="49"/>
      <c r="D148" s="49"/>
      <c r="E148" s="49"/>
      <c r="F148" s="49"/>
      <c r="G148" s="49"/>
      <c r="H148" s="49"/>
    </row>
    <row r="149" spans="1:8" ht="12.75">
      <c r="A149" s="59"/>
      <c r="B149" s="60"/>
      <c r="C149" s="49"/>
      <c r="D149" s="49"/>
      <c r="E149" s="49"/>
      <c r="F149" s="49"/>
      <c r="G149" s="49"/>
      <c r="H149" s="49"/>
    </row>
    <row r="150" spans="1:8" ht="12.75">
      <c r="A150" s="59"/>
      <c r="B150" s="60"/>
      <c r="C150" s="49"/>
      <c r="D150" s="49"/>
      <c r="E150" s="49"/>
      <c r="F150" s="49"/>
      <c r="G150" s="49"/>
      <c r="H150" s="49"/>
    </row>
    <row r="151" spans="1:8" ht="12.75">
      <c r="A151" s="59"/>
      <c r="B151" s="60"/>
      <c r="C151" s="49"/>
      <c r="D151" s="49"/>
      <c r="E151" s="49"/>
      <c r="F151" s="49"/>
      <c r="G151" s="49"/>
      <c r="H151" s="49"/>
    </row>
    <row r="152" spans="1:8" ht="12.75">
      <c r="A152" s="59"/>
      <c r="B152" s="60"/>
      <c r="C152" s="49"/>
      <c r="D152" s="49"/>
      <c r="E152" s="49"/>
      <c r="F152" s="49"/>
      <c r="G152" s="49"/>
      <c r="H152" s="49"/>
    </row>
    <row r="153" spans="1:8" ht="12.75">
      <c r="A153" s="59"/>
      <c r="B153" s="60"/>
      <c r="C153" s="49"/>
      <c r="D153" s="49"/>
      <c r="E153" s="49"/>
      <c r="F153" s="49"/>
      <c r="G153" s="49"/>
      <c r="H153" s="49"/>
    </row>
    <row r="154" spans="1:8" ht="12.75">
      <c r="A154" s="59"/>
      <c r="B154" s="60"/>
      <c r="C154" s="49"/>
      <c r="D154" s="49"/>
      <c r="E154" s="49"/>
      <c r="F154" s="49"/>
      <c r="G154" s="49"/>
      <c r="H154" s="49"/>
    </row>
    <row r="155" spans="1:8" ht="12.75">
      <c r="A155" s="59"/>
      <c r="B155" s="60"/>
      <c r="C155" s="49"/>
      <c r="D155" s="49"/>
      <c r="E155" s="49"/>
      <c r="F155" s="49"/>
      <c r="G155" s="49"/>
      <c r="H155" s="49"/>
    </row>
    <row r="156" spans="1:8" ht="12.75">
      <c r="A156" s="59"/>
      <c r="B156" s="60"/>
      <c r="C156" s="49"/>
      <c r="D156" s="49"/>
      <c r="E156" s="49"/>
      <c r="F156" s="49"/>
      <c r="G156" s="49"/>
      <c r="H156" s="49"/>
    </row>
    <row r="157" spans="1:8" ht="12.75">
      <c r="A157" s="59"/>
      <c r="B157" s="60"/>
      <c r="C157" s="49"/>
      <c r="D157" s="49"/>
      <c r="E157" s="49"/>
      <c r="F157" s="49"/>
      <c r="G157" s="49"/>
      <c r="H157" s="49"/>
    </row>
    <row r="158" spans="1:8" ht="12.75">
      <c r="A158" s="59"/>
      <c r="B158" s="60"/>
      <c r="C158" s="49"/>
      <c r="D158" s="49"/>
      <c r="E158" s="49"/>
      <c r="F158" s="49"/>
      <c r="G158" s="49"/>
      <c r="H158" s="49"/>
    </row>
    <row r="159" spans="1:8" ht="12.75">
      <c r="A159" s="59"/>
      <c r="B159" s="60"/>
      <c r="C159" s="49"/>
      <c r="D159" s="49"/>
      <c r="E159" s="49"/>
      <c r="F159" s="49"/>
      <c r="G159" s="49"/>
      <c r="H159" s="49"/>
    </row>
    <row r="160" spans="1:8" ht="12.75">
      <c r="A160" s="59"/>
      <c r="B160" s="60"/>
      <c r="C160" s="49"/>
      <c r="D160" s="49"/>
      <c r="E160" s="49"/>
      <c r="F160" s="49"/>
      <c r="G160" s="49"/>
      <c r="H160" s="49"/>
    </row>
    <row r="161" spans="1:8" ht="12.75">
      <c r="A161" s="59"/>
      <c r="B161" s="60"/>
      <c r="C161" s="49"/>
      <c r="D161" s="49"/>
      <c r="E161" s="49"/>
      <c r="F161" s="49"/>
      <c r="G161" s="49"/>
      <c r="H161" s="49"/>
    </row>
    <row r="162" spans="1:8" ht="12.75">
      <c r="A162" s="59"/>
      <c r="B162" s="60"/>
      <c r="C162" s="49"/>
      <c r="D162" s="49"/>
      <c r="E162" s="49"/>
      <c r="F162" s="49"/>
      <c r="G162" s="49"/>
      <c r="H162" s="49"/>
    </row>
    <row r="163" spans="1:8" ht="12.75">
      <c r="A163" s="59"/>
      <c r="B163" s="60"/>
      <c r="C163" s="49"/>
      <c r="D163" s="49"/>
      <c r="E163" s="49"/>
      <c r="F163" s="49"/>
      <c r="G163" s="49"/>
      <c r="H163" s="49"/>
    </row>
    <row r="164" spans="1:8" ht="12.75">
      <c r="A164" s="59"/>
      <c r="B164" s="60"/>
      <c r="C164" s="49"/>
      <c r="D164" s="49"/>
      <c r="E164" s="49"/>
      <c r="F164" s="49"/>
      <c r="G164" s="49"/>
      <c r="H164" s="49"/>
    </row>
    <row r="165" spans="1:8" ht="12.75">
      <c r="A165" s="59"/>
      <c r="B165" s="60"/>
      <c r="C165" s="49"/>
      <c r="D165" s="49"/>
      <c r="E165" s="49"/>
      <c r="F165" s="49"/>
      <c r="G165" s="49"/>
      <c r="H165" s="49"/>
    </row>
    <row r="166" spans="1:8" ht="12.75">
      <c r="A166" s="59"/>
      <c r="B166" s="60"/>
      <c r="C166" s="49"/>
      <c r="D166" s="49"/>
      <c r="E166" s="49"/>
      <c r="F166" s="49"/>
      <c r="G166" s="49"/>
      <c r="H166" s="49"/>
    </row>
    <row r="167" spans="1:8" ht="12.75">
      <c r="A167" s="59"/>
      <c r="B167" s="60"/>
      <c r="C167" s="49"/>
      <c r="D167" s="49"/>
      <c r="E167" s="49"/>
      <c r="F167" s="49"/>
      <c r="G167" s="49"/>
      <c r="H167" s="49"/>
    </row>
    <row r="168" spans="1:8" ht="12.75">
      <c r="A168" s="59"/>
      <c r="B168" s="60"/>
      <c r="C168" s="49"/>
      <c r="D168" s="49"/>
      <c r="E168" s="49"/>
      <c r="F168" s="49"/>
      <c r="G168" s="49"/>
      <c r="H168" s="49"/>
    </row>
    <row r="169" spans="1:8" ht="12.75">
      <c r="A169" s="59"/>
      <c r="B169" s="60"/>
      <c r="C169" s="49"/>
      <c r="D169" s="49"/>
      <c r="E169" s="49"/>
      <c r="F169" s="49"/>
      <c r="G169" s="49"/>
      <c r="H169" s="49"/>
    </row>
    <row r="170" spans="1:8" ht="12.75">
      <c r="A170" s="59"/>
      <c r="B170" s="60"/>
      <c r="C170" s="49"/>
      <c r="D170" s="49"/>
      <c r="E170" s="49"/>
      <c r="F170" s="49"/>
      <c r="G170" s="49"/>
      <c r="H170" s="49"/>
    </row>
    <row r="171" spans="1:8" ht="12.75">
      <c r="A171" s="59"/>
      <c r="B171" s="60"/>
      <c r="C171" s="49"/>
      <c r="D171" s="49"/>
      <c r="E171" s="49"/>
      <c r="F171" s="49"/>
      <c r="G171" s="49"/>
      <c r="H171" s="49"/>
    </row>
    <row r="172" spans="1:8" ht="12.75">
      <c r="A172" s="59"/>
      <c r="B172" s="60"/>
      <c r="C172" s="49"/>
      <c r="D172" s="49"/>
      <c r="E172" s="49"/>
      <c r="F172" s="49"/>
      <c r="G172" s="49"/>
      <c r="H172" s="49"/>
    </row>
    <row r="173" spans="1:8" ht="12.75">
      <c r="A173" s="59"/>
      <c r="B173" s="60"/>
      <c r="C173" s="49"/>
      <c r="D173" s="49"/>
      <c r="E173" s="49"/>
      <c r="F173" s="49"/>
      <c r="G173" s="49"/>
      <c r="H173" s="49"/>
    </row>
    <row r="174" spans="1:8" ht="12.75">
      <c r="A174" s="59"/>
      <c r="B174" s="60"/>
      <c r="C174" s="49"/>
      <c r="D174" s="49"/>
      <c r="E174" s="49"/>
      <c r="F174" s="49"/>
      <c r="G174" s="49"/>
      <c r="H174" s="49"/>
    </row>
    <row r="175" spans="1:8" ht="12.75">
      <c r="A175" s="59"/>
      <c r="B175" s="60"/>
      <c r="C175" s="49"/>
      <c r="D175" s="49"/>
      <c r="E175" s="49"/>
      <c r="F175" s="49"/>
      <c r="G175" s="49"/>
      <c r="H175" s="49"/>
    </row>
    <row r="176" spans="1:8" ht="12.75">
      <c r="A176" s="59"/>
      <c r="B176" s="60"/>
      <c r="C176" s="49"/>
      <c r="D176" s="49"/>
      <c r="E176" s="49"/>
      <c r="F176" s="49"/>
      <c r="G176" s="49"/>
      <c r="H176" s="49"/>
    </row>
    <row r="177" spans="1:8" ht="12.75">
      <c r="A177" s="59"/>
      <c r="B177" s="60"/>
      <c r="C177" s="49"/>
      <c r="D177" s="49"/>
      <c r="E177" s="49"/>
      <c r="F177" s="49"/>
      <c r="G177" s="49"/>
      <c r="H177" s="49"/>
    </row>
    <row r="178" spans="1:8" ht="12.75">
      <c r="A178" s="59"/>
      <c r="B178" s="60"/>
      <c r="C178" s="49"/>
      <c r="D178" s="49"/>
      <c r="E178" s="49"/>
      <c r="F178" s="49"/>
      <c r="G178" s="49"/>
      <c r="H178" s="49"/>
    </row>
    <row r="179" spans="1:8" ht="12.75">
      <c r="A179" s="59"/>
      <c r="B179" s="60"/>
      <c r="C179" s="49"/>
      <c r="D179" s="49"/>
      <c r="E179" s="49"/>
      <c r="F179" s="49"/>
      <c r="G179" s="49"/>
      <c r="H179" s="49"/>
    </row>
    <row r="180" spans="1:8" ht="12.75">
      <c r="A180" s="59"/>
      <c r="B180" s="60"/>
      <c r="C180" s="49"/>
      <c r="D180" s="49"/>
      <c r="E180" s="49"/>
      <c r="F180" s="49"/>
      <c r="G180" s="49"/>
      <c r="H180" s="49"/>
    </row>
    <row r="181" spans="1:8" ht="12.75">
      <c r="A181" s="59"/>
      <c r="B181" s="60"/>
      <c r="C181" s="49"/>
      <c r="D181" s="49"/>
      <c r="E181" s="49"/>
      <c r="F181" s="49"/>
      <c r="G181" s="49"/>
      <c r="H181" s="49"/>
    </row>
    <row r="182" spans="1:8" ht="12.75">
      <c r="A182" s="59"/>
      <c r="B182" s="60"/>
      <c r="C182" s="49"/>
      <c r="D182" s="49"/>
      <c r="E182" s="49"/>
      <c r="F182" s="49"/>
      <c r="G182" s="49"/>
      <c r="H182" s="49"/>
    </row>
    <row r="183" spans="1:8" ht="12.75">
      <c r="A183" s="59"/>
      <c r="B183" s="60"/>
      <c r="C183" s="49"/>
      <c r="D183" s="49"/>
      <c r="E183" s="49"/>
      <c r="F183" s="49"/>
      <c r="G183" s="49"/>
      <c r="H183" s="49"/>
    </row>
    <row r="184" spans="1:8" ht="12.75">
      <c r="A184" s="59"/>
      <c r="B184" s="60"/>
      <c r="C184" s="49"/>
      <c r="D184" s="49"/>
      <c r="E184" s="49"/>
      <c r="F184" s="49"/>
      <c r="G184" s="49"/>
      <c r="H184" s="49"/>
    </row>
    <row r="185" spans="1:8" ht="12.75">
      <c r="A185" s="59"/>
      <c r="B185" s="60"/>
      <c r="C185" s="49"/>
      <c r="D185" s="49"/>
      <c r="E185" s="49"/>
      <c r="F185" s="49"/>
      <c r="G185" s="49"/>
      <c r="H185" s="49"/>
    </row>
    <row r="186" spans="1:8" ht="12.75">
      <c r="A186" s="59"/>
      <c r="B186" s="60"/>
      <c r="C186" s="49"/>
      <c r="D186" s="49"/>
      <c r="E186" s="49"/>
      <c r="F186" s="49"/>
      <c r="G186" s="49"/>
      <c r="H186" s="49"/>
    </row>
    <row r="187" spans="1:8" ht="12.75">
      <c r="A187" s="59"/>
      <c r="B187" s="60"/>
      <c r="C187" s="49"/>
      <c r="D187" s="49"/>
      <c r="E187" s="49"/>
      <c r="F187" s="49"/>
      <c r="G187" s="49"/>
      <c r="H187" s="49"/>
    </row>
    <row r="188" spans="1:8" ht="12.75">
      <c r="A188" s="59"/>
      <c r="B188" s="60"/>
      <c r="C188" s="49"/>
      <c r="D188" s="49"/>
      <c r="E188" s="49"/>
      <c r="F188" s="49"/>
      <c r="G188" s="49"/>
      <c r="H188" s="49"/>
    </row>
    <row r="189" spans="1:8" ht="12.75">
      <c r="A189" s="59"/>
      <c r="B189" s="60"/>
      <c r="C189" s="49"/>
      <c r="D189" s="49"/>
      <c r="E189" s="49"/>
      <c r="F189" s="49"/>
      <c r="G189" s="49"/>
      <c r="H189" s="49"/>
    </row>
    <row r="190" spans="1:8" ht="12.75">
      <c r="A190" s="59"/>
      <c r="B190" s="60"/>
      <c r="C190" s="49"/>
      <c r="D190" s="49"/>
      <c r="E190" s="49"/>
      <c r="F190" s="49"/>
      <c r="G190" s="49"/>
      <c r="H190" s="49"/>
    </row>
    <row r="191" spans="1:8" ht="12.75">
      <c r="A191" s="59"/>
      <c r="B191" s="60"/>
      <c r="C191" s="49"/>
      <c r="D191" s="49"/>
      <c r="E191" s="49"/>
      <c r="F191" s="49"/>
      <c r="G191" s="49"/>
      <c r="H191" s="49"/>
    </row>
    <row r="192" spans="1:8" ht="12.75">
      <c r="A192" s="59"/>
      <c r="B192" s="60"/>
      <c r="C192" s="49"/>
      <c r="D192" s="49"/>
      <c r="E192" s="49"/>
      <c r="F192" s="49"/>
      <c r="G192" s="49"/>
      <c r="H192" s="49"/>
    </row>
    <row r="193" spans="1:8" ht="12.75">
      <c r="A193" s="59"/>
      <c r="B193" s="60"/>
      <c r="C193" s="49"/>
      <c r="D193" s="49"/>
      <c r="E193" s="49"/>
      <c r="F193" s="49"/>
      <c r="G193" s="49"/>
      <c r="H193" s="49"/>
    </row>
    <row r="194" spans="1:8" ht="12.75">
      <c r="A194" s="59"/>
      <c r="B194" s="60"/>
      <c r="C194" s="49"/>
      <c r="D194" s="49"/>
      <c r="E194" s="49"/>
      <c r="F194" s="49"/>
      <c r="G194" s="49"/>
      <c r="H194" s="49"/>
    </row>
    <row r="195" spans="1:8" ht="12.75">
      <c r="A195" s="59"/>
      <c r="B195" s="60"/>
      <c r="C195" s="49"/>
      <c r="D195" s="49"/>
      <c r="E195" s="49"/>
      <c r="F195" s="49"/>
      <c r="G195" s="49"/>
      <c r="H195" s="49"/>
    </row>
    <row r="196" spans="1:8" ht="12.75">
      <c r="A196" s="59"/>
      <c r="B196" s="60"/>
      <c r="C196" s="49"/>
      <c r="D196" s="49"/>
      <c r="E196" s="49"/>
      <c r="F196" s="49"/>
      <c r="G196" s="49"/>
      <c r="H196" s="49"/>
    </row>
    <row r="197" spans="1:8" ht="12.75">
      <c r="A197" s="59"/>
      <c r="B197" s="60"/>
      <c r="C197" s="49"/>
      <c r="D197" s="49"/>
      <c r="E197" s="49"/>
      <c r="F197" s="49"/>
      <c r="G197" s="49"/>
      <c r="H197" s="49"/>
    </row>
  </sheetData>
  <sheetProtection/>
  <mergeCells count="9">
    <mergeCell ref="I13:I15"/>
    <mergeCell ref="J13:J15"/>
    <mergeCell ref="A5:G5"/>
    <mergeCell ref="A6:G6"/>
    <mergeCell ref="A7:G7"/>
    <mergeCell ref="A8:G8"/>
    <mergeCell ref="A13:A15"/>
    <mergeCell ref="B13:B15"/>
    <mergeCell ref="C13:H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Baurzhan</dc:creator>
  <cp:keywords/>
  <dc:description/>
  <cp:lastModifiedBy>user</cp:lastModifiedBy>
  <cp:lastPrinted>2013-11-27T11:14:46Z</cp:lastPrinted>
  <dcterms:created xsi:type="dcterms:W3CDTF">2011-08-01T06:47:43Z</dcterms:created>
  <dcterms:modified xsi:type="dcterms:W3CDTF">2013-11-27T11:32:26Z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Конс. фин_отч. рус.1306.xls</vt:lpwstr>
  </property>
</Properties>
</file>