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'Ф3'!$C$10:$D$53</definedName>
    <definedName name="WorkArea" localSheetId="3">'Ф4'!$B$12:$G$14</definedName>
    <definedName name="YEARPrev4" localSheetId="1">'[2]Hidden'!$F$21</definedName>
    <definedName name="YEARPrev4" localSheetId="2">'[3]Hidden'!$F$21</definedName>
    <definedName name="YEARPrev4">'[1]Hidden'!$F$21</definedName>
    <definedName name="Z_D5AF6042_8F5F_4C64_8D87_96F77498099A_.wvu.PrintArea" localSheetId="1" hidden="1">'Ф2'!$A$1:$D$65</definedName>
    <definedName name="Z_D5AF6042_8F5F_4C64_8D87_96F77498099A_.wvu.PrintArea" localSheetId="3" hidden="1">'Ф4'!$A$1:$I$37</definedName>
    <definedName name="Z_D5AF6042_8F5F_4C64_8D87_96F77498099A_.wvu.Rows" localSheetId="3" hidden="1">'Ф4'!#REF!,'Ф4'!#REF!</definedName>
  </definedNames>
  <calcPr fullCalcOnLoad="1"/>
</workbook>
</file>

<file path=xl/sharedStrings.xml><?xml version="1.0" encoding="utf-8"?>
<sst xmlns="http://schemas.openxmlformats.org/spreadsheetml/2006/main" count="249" uniqueCount="199">
  <si>
    <t>Основные средства</t>
  </si>
  <si>
    <t>Нематериальные активы</t>
  </si>
  <si>
    <t>Отложенные налоговые обязательства</t>
  </si>
  <si>
    <t>Прочие долгосрочные обязательства</t>
  </si>
  <si>
    <t xml:space="preserve">Главный финансовый директор </t>
  </si>
  <si>
    <t>Главный бухгалтер -директор ДБУиО</t>
  </si>
  <si>
    <t>Расходы по реализации</t>
  </si>
  <si>
    <t>Прочие расходы</t>
  </si>
  <si>
    <t>Прочие доходы</t>
  </si>
  <si>
    <t>Расходы по финансированию</t>
  </si>
  <si>
    <t>Главный финансовый директор</t>
  </si>
  <si>
    <t xml:space="preserve">Главный бухгалтер - директор ДБУиО </t>
  </si>
  <si>
    <t>10</t>
  </si>
  <si>
    <t xml:space="preserve">Главный бухгалтер - Директор ДБУиО                                                            </t>
  </si>
  <si>
    <t>Итого капитал</t>
  </si>
  <si>
    <t>Нераспределенная прибыль</t>
  </si>
  <si>
    <t xml:space="preserve">Главный бухгалтер-директор ДБУиО                    </t>
  </si>
  <si>
    <t>АО "Казахтелеком"</t>
  </si>
  <si>
    <t>Неаудированная промежуточная сокращенная</t>
  </si>
  <si>
    <t xml:space="preserve"> консолидированная финансовая отчетность</t>
  </si>
  <si>
    <t>ПРОМЕЖУТОЧНЫЙ СОКРАЩЕННЫЙ КОНСОЛИДИРОВАННЫЙ ОТЧЕТ О ФИНАНСОВОМ ПОЛОЖЕНИИ</t>
  </si>
  <si>
    <t>Прим.</t>
  </si>
  <si>
    <t>Активы</t>
  </si>
  <si>
    <t>5</t>
  </si>
  <si>
    <t>6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</si>
  <si>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</si>
  <si>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</si>
  <si>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</si>
  <si>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</si>
  <si>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9</t>
  </si>
  <si>
    <t xml:space="preserve">Износ основных средств </t>
  </si>
  <si>
    <t xml:space="preserve">Амортизацию нематериальных активов </t>
  </si>
  <si>
    <t xml:space="preserve">Начисление доходов от финансирования </t>
  </si>
  <si>
    <t>Изменение в торговой дебиторской задолженности</t>
  </si>
  <si>
    <t>Изменение в товарно-материальных запасах</t>
  </si>
  <si>
    <t>Изменение в авансах выданных</t>
  </si>
  <si>
    <t>Изменение в кредиторской задолженности</t>
  </si>
  <si>
    <t>Изменение в прочих краткосрочных обязательствах</t>
  </si>
  <si>
    <t>Корректировки оборотного капитала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</si>
  <si>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</si>
  <si>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</si>
  <si>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</si>
  <si>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</si>
  <si>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</si>
  <si>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</si>
  <si>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</si>
  <si>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</si>
  <si>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Размещение депозитов</t>
  </si>
  <si>
    <t>Возврат средств по депозитам</t>
  </si>
  <si>
    <t>Выдача долгосрочных займов работникам</t>
  </si>
  <si>
    <t>Возврат займов от работников</t>
  </si>
  <si>
    <t>Финансовая деятельность</t>
  </si>
  <si>
    <t>Погашение займов</t>
  </si>
  <si>
    <t>Погашение обязательств по финансовой аренде</t>
  </si>
  <si>
    <t>Эффект от курсовой разницы на денежные средства и их эквиваленты</t>
  </si>
  <si>
    <t>Операционная деятельность</t>
  </si>
  <si>
    <t>Итого активы</t>
  </si>
  <si>
    <t>14</t>
  </si>
  <si>
    <t>15</t>
  </si>
  <si>
    <t>Валовая прибыль</t>
  </si>
  <si>
    <t>Общие и административные расходы</t>
  </si>
  <si>
    <t>Операционная прибыль</t>
  </si>
  <si>
    <t>Доходы от финансирования</t>
  </si>
  <si>
    <t>Чистые расходы от переоценки валютных статей</t>
  </si>
  <si>
    <t>Расходы по подоходному налогу</t>
  </si>
  <si>
    <t>16</t>
  </si>
  <si>
    <t>Прочий совокупный доход</t>
  </si>
  <si>
    <t>Прибыль на акцию</t>
  </si>
  <si>
    <t>АО «Казахтелеком»</t>
  </si>
  <si>
    <t xml:space="preserve">Неаудированная промежуточная сокращённая </t>
  </si>
  <si>
    <t>консолидированная финансовая отчётность</t>
  </si>
  <si>
    <t>ПРОМЕЖУТОЧНЫЙ СОКРАЩЁННЫЙ КОНСОЛИДИРОВАННЫЙ ОТЧЁТ О ДВИЖЕНИИ ДЕНЕЖНЫХ СРЕДСТВ</t>
  </si>
  <si>
    <t>Капитал и обязательства</t>
  </si>
  <si>
    <t>Выпущенные акции</t>
  </si>
  <si>
    <t>Собственные выкупленные акции</t>
  </si>
  <si>
    <t>Прочие резервы</t>
  </si>
  <si>
    <t>Неаудированная промежуточная сокращённая</t>
  </si>
  <si>
    <t xml:space="preserve"> консолидированная финансовая отчётность</t>
  </si>
  <si>
    <t xml:space="preserve">ПРОМЕЖУТОЧНЫЙ СОКРАЩЁННЫЙ КОНСОЛИДИРОВАННЫЙ ОТЧЁТ О СОВОКУПНОМ ДОХОДЕ </t>
  </si>
  <si>
    <t>Долгосрочные обязательства</t>
  </si>
  <si>
    <t>Обязательства по вознаграждениям работникам</t>
  </si>
  <si>
    <t>13</t>
  </si>
  <si>
    <t>Краткосрочные обязательства</t>
  </si>
  <si>
    <t>Краткосрочная часть обязательств по вознаграждениям работникам</t>
  </si>
  <si>
    <t>Торговая кредиторская задолженность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</si>
  <si>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</si>
  <si>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</si>
  <si>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</si>
  <si>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Балансовая стоимость одной привилегированной акции</t>
  </si>
  <si>
    <t>первой группы, тенге</t>
  </si>
  <si>
    <t>ПРОМЕЖУТОЧНЫЙ СОКРАЩЕННЫЙ КОНСОЛИДИРОВАННЫЙ ОТЧЕТ ОБ ИЗМЕНЕНИЯХ В КАПИТАЛЕ</t>
  </si>
  <si>
    <t>Итого</t>
  </si>
  <si>
    <t>Денежные средства и их эквиваленты</t>
  </si>
  <si>
    <t>Долговая составляющая привилегированных акций</t>
  </si>
  <si>
    <t>11</t>
  </si>
  <si>
    <t>Прибыль до налогообложения от продолжающейся деятельности</t>
  </si>
  <si>
    <t>Чистые денежные потоки, полученные от операционной деятельности</t>
  </si>
  <si>
    <t>Итого совокупный доход за период, за вычетом подоходного налога</t>
  </si>
  <si>
    <t>Узбеков А.А.</t>
  </si>
  <si>
    <t>7</t>
  </si>
  <si>
    <t>За три месяца, закончившиеся 31 марта</t>
  </si>
  <si>
    <t>В тыс. тенге</t>
  </si>
  <si>
    <t>Займы: долгосрочная часть</t>
  </si>
  <si>
    <t>Займы: краткосрочная часть</t>
  </si>
  <si>
    <t>Текущий корпоративный подоходный налог к уплате</t>
  </si>
  <si>
    <t xml:space="preserve">Доходы </t>
  </si>
  <si>
    <t>Себестоимость реализации</t>
  </si>
  <si>
    <t>Курсовые разницы при пересчёте отчётности зарубежных дочерних организаций</t>
  </si>
  <si>
    <t>Итого совокупный доход (неаудировано)</t>
  </si>
  <si>
    <t>Авансы, уплаченные за внеоборотные активы</t>
  </si>
  <si>
    <t>Инвестиции в ассоциированные организации</t>
  </si>
  <si>
    <t>Отложенные налоговые активы</t>
  </si>
  <si>
    <t>Прочие внеоборотные финансовые активы</t>
  </si>
  <si>
    <t>Прочие внеоборотные активы</t>
  </si>
  <si>
    <t xml:space="preserve">Прочие оборотные финансовые активы </t>
  </si>
  <si>
    <t xml:space="preserve">Прочие оборотные активы </t>
  </si>
  <si>
    <t>Резерв по пересчёту иностранной валюты</t>
  </si>
  <si>
    <t>Прочие долгосрочные финансовые обязательства</t>
  </si>
  <si>
    <t>Прочие краткосрочные финансовые обязательства</t>
  </si>
  <si>
    <t xml:space="preserve">Прочие краткосрочные обязательства </t>
  </si>
  <si>
    <t>Сулейманов Е.Э.</t>
  </si>
  <si>
    <t>2018 года (неаудировано)</t>
  </si>
  <si>
    <t>Доля Группы в прибыли/(убытке) ассоциированных организаций</t>
  </si>
  <si>
    <t>Доход от выбытия основных средств</t>
  </si>
  <si>
    <t>Списание стоимости товарно-материальных запасов до чистой стоимости реализации</t>
  </si>
  <si>
    <t>Внеоборотные активы</t>
  </si>
  <si>
    <t>Оборотные активы</t>
  </si>
  <si>
    <t>Продолжающаяся деятельность</t>
  </si>
  <si>
    <t xml:space="preserve">Прибыль за отчётный период от продолжающейся деятельности </t>
  </si>
  <si>
    <t>На 31 марта 2019 года</t>
  </si>
  <si>
    <t>На 31 марта 2019 года (неаудировано)</t>
  </si>
  <si>
    <t>На 31 декабря 2018 года (аудировано)</t>
  </si>
  <si>
    <t>За трехмесячный период, закончившийся 31 марта 2019 года</t>
  </si>
  <si>
    <t>2019 года (неаудировано)</t>
  </si>
  <si>
    <t xml:space="preserve">31 марта 2019 года  (неаудировано)
</t>
  </si>
  <si>
    <t xml:space="preserve">31 марта 2018 года
(неаудировано)
</t>
  </si>
  <si>
    <t>Актив на праве</t>
  </si>
  <si>
    <t>Затраты на заключение договора</t>
  </si>
  <si>
    <t>Затраты на выполнение договора</t>
  </si>
  <si>
    <t>3</t>
  </si>
  <si>
    <t>Компенсирующий актив</t>
  </si>
  <si>
    <t>Обязательства по аренде</t>
  </si>
  <si>
    <t>Обязательства по договору</t>
  </si>
  <si>
    <t>Неконтролирующая доля участия</t>
  </si>
  <si>
    <t>Краткосрочная часть обязательств по аренде</t>
  </si>
  <si>
    <t>Обязательство по выплате штрафа за расторжение договора</t>
  </si>
  <si>
    <t>18</t>
  </si>
  <si>
    <t>17</t>
  </si>
  <si>
    <t>19</t>
  </si>
  <si>
    <t>21</t>
  </si>
  <si>
    <t>Убытки от обесценения финансовых активов</t>
  </si>
  <si>
    <t>Прибыль за отчетный период</t>
  </si>
  <si>
    <t>Прибыль, приходящаяся на:</t>
  </si>
  <si>
    <t>Собственников материнской компании</t>
  </si>
  <si>
    <t>Неконтролирующие доли участия</t>
  </si>
  <si>
    <t>−</t>
  </si>
  <si>
    <t>Прочий совокупный доход, подлежащий реклассификации в состав прибыли или убытка в последующих периодах (за вычетом налогов)</t>
  </si>
  <si>
    <t>Чистый прочий совокупный доход, подлежащий реклассификации в состав прибыли или убытка в последующих периодах</t>
  </si>
  <si>
    <t xml:space="preserve"> </t>
  </si>
  <si>
    <t>Прочий совокупный (убыток)/прибыль, не подлежащий реклассификации в состав прибыли или убытка в последующих периодах</t>
  </si>
  <si>
    <t>(за вычетом налогов)</t>
  </si>
  <si>
    <t>Актуарные (убытки)/прибыль по планам с установленными выплатами, за вычетом подоходного налога</t>
  </si>
  <si>
    <t>Чистый прочий совокупный (убыток)/прибыль, не подлежащий реклассификации в состав прибыли или убытка в последующих периодах</t>
  </si>
  <si>
    <t xml:space="preserve">Прочий совокупный (убыток)/доход за период, за вычетом подоходного налога </t>
  </si>
  <si>
    <t>Приходящийся на:</t>
  </si>
  <si>
    <t>Базовая и разводненная, в отношении чистой прибыли за период, в тенге</t>
  </si>
  <si>
    <t>Прибыль до налогообложения за отчетный период</t>
  </si>
  <si>
    <t>Корректировки на:</t>
  </si>
  <si>
    <t>Нереализованные убытки от курсовой разницы</t>
  </si>
  <si>
    <t xml:space="preserve">Изменения в обязательствах по вознаграждениям работников </t>
  </si>
  <si>
    <t xml:space="preserve">Доля Группы в прибыли ассоциированных организаций </t>
  </si>
  <si>
    <t>Начисление расходов по финансированию</t>
  </si>
  <si>
    <t>Изменение в оборотных активах</t>
  </si>
  <si>
    <t>Изменение в затратах на заключание договора и затратах на выполнение договора</t>
  </si>
  <si>
    <t>Изменение в обязательствах по договору</t>
  </si>
  <si>
    <t>Чистые денежные потоки, (использованные в) / полученные от инвестиционной деятельности</t>
  </si>
  <si>
    <t>Получение займов</t>
  </si>
  <si>
    <t>Дивиденды, выплаченные по простым и привилегированным акциям</t>
  </si>
  <si>
    <t>Реализация ценных бумаг</t>
  </si>
  <si>
    <t>Чистые денежные потоки, использованные в финансовой деятельности</t>
  </si>
  <si>
    <t>Ожидаемые кредитные убытки на денежные средства и их эквиваленты</t>
  </si>
  <si>
    <r>
      <t>Чистое изменение</t>
    </r>
    <r>
      <rPr>
        <b/>
        <sz val="9"/>
        <color indexed="8"/>
        <rFont val="Arial"/>
        <family val="2"/>
      </rPr>
      <t xml:space="preserve"> денежных средств и их эквивалентов</t>
    </r>
  </si>
  <si>
    <r>
      <t xml:space="preserve">Денежные средства и их эквиваленты, на </t>
    </r>
    <r>
      <rPr>
        <sz val="9"/>
        <color indexed="8"/>
        <rFont val="Arial"/>
        <family val="2"/>
      </rPr>
      <t>1 января</t>
    </r>
  </si>
  <si>
    <t>Денежные средства и их эквиваленты, на 31 марта</t>
  </si>
  <si>
    <t>Приходится на собственников Материнской Компании</t>
  </si>
  <si>
    <t>Прочий совокупный доход(неаудировано)</t>
  </si>
  <si>
    <t>На 31 марта 2018 года (неаудировано)</t>
  </si>
  <si>
    <t>На 1 января 2019 года (аудировано)</t>
  </si>
  <si>
    <t>На 1 января 2019 года (пересчитано)</t>
  </si>
  <si>
    <t>Прочий совокупный убыток (неаудировано)</t>
  </si>
  <si>
    <t>Собственные выкупленные акции (Примечание 13)</t>
  </si>
  <si>
    <t>На 31 марта 2019 года (неаудировано)</t>
  </si>
  <si>
    <t xml:space="preserve">                                  -</t>
  </si>
  <si>
    <t>Погашение обязательств по аренде</t>
  </si>
  <si>
    <t>Чистая прибыль за период (неаудировано)</t>
  </si>
  <si>
    <t>На 1 января 2018 года (аудировано)</t>
  </si>
  <si>
    <t>Нераспределённая прибыль</t>
  </si>
  <si>
    <t>Собст-венные выкупленные акции</t>
  </si>
  <si>
    <t>Изменения учётной политики в связи с применением МСФО (IFRS) 16 (Примечание 3)*</t>
  </si>
</sst>
</file>

<file path=xl/styles.xml><?xml version="1.0" encoding="utf-8"?>
<styleSheet xmlns="http://schemas.openxmlformats.org/spreadsheetml/2006/main">
  <numFmts count="3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 ;[Red]\-#,##0.00\ "/>
    <numFmt numFmtId="181" formatCode="_-* #,##0_р_._-;\-* #,##0_р_._-;_-* &quot;-&quot;??_р_._-;_-@_-"/>
    <numFmt numFmtId="182" formatCode="_(* #,##0_);_(* \(#,##0\);_(* &quot;-&quot;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_(* #,##0.0_);_(* \(#,##0.0\);_(* &quot;-&quot;_);_(@_)"/>
    <numFmt numFmtId="189" formatCode="_(* #,##0.00_);_(* \(#,##0.00\);_(* &quot;-&quot;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7.5"/>
      <name val="Arial"/>
      <family val="2"/>
    </font>
    <font>
      <b/>
      <sz val="7.5"/>
      <name val="Arial"/>
      <family val="2"/>
    </font>
    <font>
      <i/>
      <sz val="6.5"/>
      <name val="Arial"/>
      <family val="2"/>
    </font>
    <font>
      <sz val="7.5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8" fillId="0" borderId="0">
      <alignment/>
      <protection/>
    </xf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59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0" fontId="31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77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77" fontId="22" fillId="0" borderId="0" xfId="69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3" fontId="20" fillId="0" borderId="0" xfId="0" applyNumberFormat="1" applyFont="1" applyFill="1" applyAlignment="1" applyProtection="1">
      <alignment wrapText="1"/>
      <protection locked="0"/>
    </xf>
    <xf numFmtId="0" fontId="0" fillId="0" borderId="0" xfId="57" applyFont="1" applyFill="1" applyAlignment="1" applyProtection="1">
      <alignment horizontal="center"/>
      <protection locked="0"/>
    </xf>
    <xf numFmtId="3" fontId="0" fillId="0" borderId="0" xfId="57" applyNumberFormat="1" applyFont="1" applyFill="1" applyAlignment="1" applyProtection="1">
      <alignment horizontal="center"/>
      <protection locked="0"/>
    </xf>
    <xf numFmtId="180" fontId="29" fillId="0" borderId="0" xfId="59" applyFont="1" applyFill="1" applyAlignment="1" applyProtection="1">
      <alignment horizontal="center"/>
      <protection locked="0"/>
    </xf>
    <xf numFmtId="49" fontId="22" fillId="0" borderId="10" xfId="59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181" fontId="20" fillId="0" borderId="0" xfId="0" applyNumberFormat="1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49" fontId="0" fillId="0" borderId="10" xfId="59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0" fontId="22" fillId="0" borderId="0" xfId="59" applyNumberFormat="1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>
      <alignment horizontal="center"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>
      <alignment wrapText="1"/>
    </xf>
    <xf numFmtId="0" fontId="35" fillId="0" borderId="0" xfId="0" applyFont="1" applyFill="1" applyAlignment="1">
      <alignment/>
    </xf>
    <xf numFmtId="0" fontId="35" fillId="0" borderId="0" xfId="0" applyFont="1" applyFill="1" applyAlignment="1" applyProtection="1">
      <alignment/>
      <protection locked="0"/>
    </xf>
    <xf numFmtId="43" fontId="35" fillId="0" borderId="0" xfId="0" applyNumberFormat="1" applyFont="1" applyFill="1" applyAlignment="1">
      <alignment wrapText="1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NumberFormat="1" applyFont="1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35" fillId="0" borderId="0" xfId="0" applyFont="1" applyFill="1" applyAlignment="1">
      <alignment wrapText="1"/>
    </xf>
    <xf numFmtId="49" fontId="35" fillId="0" borderId="0" xfId="0" applyNumberFormat="1" applyFont="1" applyFill="1" applyAlignment="1">
      <alignment wrapText="1"/>
    </xf>
    <xf numFmtId="3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43" fontId="35" fillId="0" borderId="0" xfId="0" applyNumberFormat="1" applyFont="1" applyFill="1" applyAlignment="1" applyProtection="1">
      <alignment/>
      <protection locked="0"/>
    </xf>
    <xf numFmtId="3" fontId="35" fillId="0" borderId="0" xfId="0" applyNumberFormat="1" applyFont="1" applyFill="1" applyAlignment="1" applyProtection="1">
      <alignment/>
      <protection locked="0"/>
    </xf>
    <xf numFmtId="43" fontId="36" fillId="0" borderId="0" xfId="0" applyNumberFormat="1" applyFont="1" applyFill="1" applyAlignment="1">
      <alignment wrapText="1"/>
    </xf>
    <xf numFmtId="43" fontId="3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22" fillId="0" borderId="0" xfId="0" applyNumberFormat="1" applyFont="1" applyFill="1" applyAlignment="1" applyProtection="1">
      <alignment horizontal="right"/>
      <protection locked="0"/>
    </xf>
    <xf numFmtId="0" fontId="3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43" fontId="2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177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 locked="0"/>
    </xf>
    <xf numFmtId="49" fontId="34" fillId="0" borderId="10" xfId="0" applyNumberFormat="1" applyFont="1" applyFill="1" applyBorder="1" applyAlignment="1" applyProtection="1">
      <alignment wrapText="1"/>
      <protection/>
    </xf>
    <xf numFmtId="14" fontId="22" fillId="0" borderId="10" xfId="58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49" fontId="0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49" fontId="22" fillId="0" borderId="10" xfId="59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vertical="top" wrapText="1"/>
      <protection/>
    </xf>
    <xf numFmtId="0" fontId="22" fillId="0" borderId="11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/>
      <protection locked="0"/>
    </xf>
    <xf numFmtId="43" fontId="33" fillId="0" borderId="0" xfId="0" applyNumberFormat="1" applyFont="1" applyAlignment="1">
      <alignment horizontal="right"/>
    </xf>
    <xf numFmtId="3" fontId="33" fillId="0" borderId="0" xfId="0" applyNumberFormat="1" applyFont="1" applyFill="1" applyAlignment="1">
      <alignment horizontal="right"/>
    </xf>
    <xf numFmtId="0" fontId="33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177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49" fontId="32" fillId="0" borderId="10" xfId="59" applyNumberFormat="1" applyFont="1" applyFill="1" applyBorder="1" applyAlignment="1" applyProtection="1">
      <alignment wrapText="1"/>
      <protection locked="0"/>
    </xf>
    <xf numFmtId="49" fontId="22" fillId="0" borderId="10" xfId="59" applyNumberFormat="1" applyFont="1" applyFill="1" applyBorder="1" applyAlignment="1" applyProtection="1">
      <alignment vertical="center" wrapText="1"/>
      <protection locked="0"/>
    </xf>
    <xf numFmtId="49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Alignment="1" applyProtection="1">
      <alignment horizontal="left"/>
      <protection/>
    </xf>
    <xf numFmtId="49" fontId="22" fillId="0" borderId="10" xfId="59" applyNumberFormat="1" applyFont="1" applyFill="1" applyBorder="1" applyAlignment="1" applyProtection="1">
      <alignment vertical="top" wrapText="1"/>
      <protection/>
    </xf>
    <xf numFmtId="0" fontId="33" fillId="0" borderId="0" xfId="0" applyFont="1" applyFill="1" applyAlignment="1">
      <alignment/>
    </xf>
    <xf numFmtId="182" fontId="22" fillId="24" borderId="10" xfId="0" applyNumberFormat="1" applyFont="1" applyFill="1" applyBorder="1" applyAlignment="1">
      <alignment horizontal="left" wrapText="1"/>
    </xf>
    <xf numFmtId="182" fontId="0" fillId="24" borderId="10" xfId="0" applyNumberFormat="1" applyFont="1" applyFill="1" applyBorder="1" applyAlignment="1">
      <alignment horizontal="left" wrapText="1"/>
    </xf>
    <xf numFmtId="181" fontId="0" fillId="24" borderId="10" xfId="69" applyNumberFormat="1" applyFont="1" applyFill="1" applyBorder="1" applyAlignment="1" applyProtection="1">
      <alignment horizontal="center" vertical="center" wrapText="1"/>
      <protection/>
    </xf>
    <xf numFmtId="181" fontId="0" fillId="24" borderId="10" xfId="69" applyNumberFormat="1" applyFont="1" applyFill="1" applyBorder="1" applyAlignment="1" applyProtection="1">
      <alignment horizontal="center" vertical="center" wrapText="1"/>
      <protection/>
    </xf>
    <xf numFmtId="177" fontId="22" fillId="24" borderId="0" xfId="69" applyNumberFormat="1" applyFont="1" applyFill="1" applyBorder="1" applyAlignment="1" applyProtection="1">
      <alignment horizontal="center" vertical="center" wrapText="1"/>
      <protection/>
    </xf>
    <xf numFmtId="3" fontId="22" fillId="24" borderId="10" xfId="0" applyNumberFormat="1" applyFont="1" applyFill="1" applyBorder="1" applyAlignment="1" applyProtection="1">
      <alignment horizontal="center" vertical="center" wrapText="1"/>
      <protection/>
    </xf>
    <xf numFmtId="3" fontId="0" fillId="24" borderId="10" xfId="0" applyNumberFormat="1" applyFont="1" applyFill="1" applyBorder="1" applyAlignment="1" applyProtection="1">
      <alignment horizontal="center" vertical="center" wrapText="1"/>
      <protection/>
    </xf>
    <xf numFmtId="182" fontId="22" fillId="24" borderId="10" xfId="0" applyNumberFormat="1" applyFont="1" applyFill="1" applyBorder="1" applyAlignment="1">
      <alignment horizontal="left" wrapText="1"/>
    </xf>
    <xf numFmtId="177" fontId="22" fillId="24" borderId="10" xfId="0" applyNumberFormat="1" applyFont="1" applyFill="1" applyBorder="1" applyAlignment="1" applyProtection="1">
      <alignment horizontal="center" vertical="center" wrapText="1"/>
      <protection/>
    </xf>
    <xf numFmtId="177" fontId="0" fillId="24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69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177" fontId="0" fillId="0" borderId="0" xfId="69" applyNumberFormat="1" applyFont="1" applyFill="1" applyBorder="1" applyAlignment="1" applyProtection="1">
      <alignment horizontal="center" vertical="center" wrapText="1"/>
      <protection/>
    </xf>
    <xf numFmtId="3" fontId="0" fillId="24" borderId="10" xfId="0" applyNumberFormat="1" applyFont="1" applyFill="1" applyBorder="1" applyAlignment="1" applyProtection="1">
      <alignment horizontal="center" vertical="center" wrapText="1"/>
      <protection/>
    </xf>
    <xf numFmtId="182" fontId="0" fillId="24" borderId="10" xfId="0" applyNumberFormat="1" applyFill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182" fontId="22" fillId="24" borderId="12" xfId="0" applyNumberFormat="1" applyFont="1" applyFill="1" applyBorder="1" applyAlignment="1">
      <alignment horizontal="left" wrapText="1"/>
    </xf>
    <xf numFmtId="182" fontId="0" fillId="24" borderId="12" xfId="0" applyNumberFormat="1" applyFont="1" applyFill="1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right" wrapText="1"/>
    </xf>
    <xf numFmtId="0" fontId="34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3" fontId="22" fillId="0" borderId="10" xfId="70" applyNumberFormat="1" applyFont="1" applyFill="1" applyBorder="1" applyAlignment="1" applyProtection="1">
      <alignment horizontal="center" vertical="center" wrapText="1"/>
      <protection/>
    </xf>
    <xf numFmtId="43" fontId="0" fillId="0" borderId="10" xfId="7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>
      <alignment horizontal="center" wrapText="1"/>
    </xf>
    <xf numFmtId="182" fontId="35" fillId="0" borderId="0" xfId="0" applyNumberFormat="1" applyFont="1" applyFill="1" applyAlignment="1">
      <alignment/>
    </xf>
    <xf numFmtId="0" fontId="44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182" fontId="20" fillId="0" borderId="0" xfId="0" applyNumberFormat="1" applyFont="1" applyFill="1" applyAlignment="1">
      <alignment/>
    </xf>
    <xf numFmtId="3" fontId="33" fillId="0" borderId="0" xfId="0" applyNumberFormat="1" applyFont="1" applyFill="1" applyAlignment="1" applyProtection="1">
      <alignment horizontal="right"/>
      <protection locked="0"/>
    </xf>
    <xf numFmtId="3" fontId="33" fillId="0" borderId="0" xfId="0" applyNumberFormat="1" applyFont="1" applyFill="1" applyAlignment="1" applyProtection="1">
      <alignment horizontal="right" vertical="center"/>
      <protection locked="0"/>
    </xf>
    <xf numFmtId="3" fontId="22" fillId="0" borderId="13" xfId="0" applyNumberFormat="1" applyFont="1" applyFill="1" applyBorder="1" applyAlignment="1" applyProtection="1">
      <alignment horizontal="center" vertical="center" wrapText="1"/>
      <protection/>
    </xf>
    <xf numFmtId="3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2" fontId="49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2" fillId="0" borderId="10" xfId="0" applyFont="1" applyFill="1" applyBorder="1" applyAlignment="1" applyProtection="1" quotePrefix="1">
      <alignment horizontal="left" wrapText="1"/>
      <protection/>
    </xf>
    <xf numFmtId="0" fontId="0" fillId="0" borderId="10" xfId="0" applyFont="1" applyFill="1" applyBorder="1" applyAlignment="1" applyProtection="1" quotePrefix="1">
      <alignment horizontal="left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Мой" xfId="53"/>
    <cellStyle name="Мой 2" xfId="54"/>
    <cellStyle name="Название" xfId="55"/>
    <cellStyle name="Нейтральный" xfId="56"/>
    <cellStyle name="Обычный_Balans_odt" xfId="57"/>
    <cellStyle name="Обычный_Бух_баланс_активы" xfId="58"/>
    <cellStyle name="Обычный_Лист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[0] 2 2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  <sheetName val="list_with_cod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9">
      <selection activeCell="D68" sqref="D68"/>
    </sheetView>
  </sheetViews>
  <sheetFormatPr defaultColWidth="33.25390625" defaultRowHeight="12.75"/>
  <cols>
    <col min="1" max="1" width="64.25390625" style="33" customWidth="1"/>
    <col min="2" max="2" width="6.375" style="33" bestFit="1" customWidth="1"/>
    <col min="3" max="3" width="24.375" style="21" customWidth="1"/>
    <col min="4" max="4" width="24.375" style="34" customWidth="1"/>
    <col min="5" max="5" width="9.00390625" style="17" customWidth="1"/>
    <col min="6" max="6" width="12.25390625" style="17" customWidth="1"/>
    <col min="7" max="16384" width="33.25390625" style="17" customWidth="1"/>
  </cols>
  <sheetData>
    <row r="1" spans="1:4" ht="12">
      <c r="A1" s="148" t="s">
        <v>17</v>
      </c>
      <c r="B1" s="16"/>
      <c r="C1" s="191" t="s">
        <v>18</v>
      </c>
      <c r="D1" s="191"/>
    </row>
    <row r="2" spans="1:4" ht="10.5" customHeight="1">
      <c r="A2" s="18"/>
      <c r="B2" s="16"/>
      <c r="C2" s="192" t="s">
        <v>19</v>
      </c>
      <c r="D2" s="192"/>
    </row>
    <row r="3" spans="1:4" ht="11.25">
      <c r="A3" s="18"/>
      <c r="B3" s="16"/>
      <c r="D3" s="19"/>
    </row>
    <row r="4" spans="2:4" ht="11.25">
      <c r="B4" s="17"/>
      <c r="D4" s="19"/>
    </row>
    <row r="5" spans="1:4" ht="15.75">
      <c r="A5" s="56" t="s">
        <v>20</v>
      </c>
      <c r="B5" s="17"/>
      <c r="C5" s="19"/>
      <c r="D5" s="20"/>
    </row>
    <row r="6" spans="1:4" ht="12" customHeight="1">
      <c r="A6" s="56"/>
      <c r="B6" s="17"/>
      <c r="C6" s="19"/>
      <c r="D6" s="20"/>
    </row>
    <row r="7" spans="1:4" ht="11.25">
      <c r="A7" s="57"/>
      <c r="B7" s="58"/>
      <c r="C7" s="59"/>
      <c r="D7" s="61"/>
    </row>
    <row r="8" spans="1:4" ht="12.75">
      <c r="A8" s="62" t="s">
        <v>129</v>
      </c>
      <c r="B8" s="63"/>
      <c r="C8" s="60"/>
      <c r="D8" s="64"/>
    </row>
    <row r="9" spans="1:4" ht="43.5" customHeight="1">
      <c r="A9" s="117" t="s">
        <v>101</v>
      </c>
      <c r="B9" s="118" t="s">
        <v>21</v>
      </c>
      <c r="C9" s="119" t="s">
        <v>130</v>
      </c>
      <c r="D9" s="170" t="s">
        <v>131</v>
      </c>
    </row>
    <row r="10" spans="1:4" ht="12.75">
      <c r="A10" s="120" t="s">
        <v>22</v>
      </c>
      <c r="B10" s="121"/>
      <c r="C10" s="122"/>
      <c r="D10" s="123"/>
    </row>
    <row r="11" spans="1:4" ht="12.75">
      <c r="A11" s="120" t="s">
        <v>125</v>
      </c>
      <c r="B11" s="121"/>
      <c r="C11" s="122"/>
      <c r="D11" s="123"/>
    </row>
    <row r="12" spans="1:6" ht="12.75">
      <c r="A12" s="124" t="s">
        <v>0</v>
      </c>
      <c r="B12" s="121" t="s">
        <v>23</v>
      </c>
      <c r="C12" s="159">
        <v>336618777</v>
      </c>
      <c r="D12" s="173">
        <v>390309113</v>
      </c>
      <c r="E12" s="55"/>
      <c r="F12" s="55"/>
    </row>
    <row r="13" spans="1:6" ht="12.75">
      <c r="A13" s="124" t="s">
        <v>136</v>
      </c>
      <c r="B13" s="121" t="s">
        <v>139</v>
      </c>
      <c r="C13" s="159">
        <v>70430117</v>
      </c>
      <c r="D13" s="173">
        <v>0</v>
      </c>
      <c r="E13" s="55"/>
      <c r="F13" s="55"/>
    </row>
    <row r="14" spans="1:6" ht="12.75">
      <c r="A14" s="124" t="s">
        <v>1</v>
      </c>
      <c r="B14" s="121" t="s">
        <v>24</v>
      </c>
      <c r="C14" s="159">
        <v>173000950</v>
      </c>
      <c r="D14" s="173">
        <v>176542542</v>
      </c>
      <c r="E14" s="55"/>
      <c r="F14" s="55"/>
    </row>
    <row r="15" spans="1:6" ht="12.75">
      <c r="A15" s="125" t="s">
        <v>109</v>
      </c>
      <c r="B15" s="121"/>
      <c r="C15" s="159">
        <v>776354</v>
      </c>
      <c r="D15" s="173">
        <v>765088</v>
      </c>
      <c r="E15" s="55"/>
      <c r="F15" s="55"/>
    </row>
    <row r="16" spans="1:6" ht="12.75">
      <c r="A16" s="124" t="s">
        <v>110</v>
      </c>
      <c r="B16" s="121" t="s">
        <v>99</v>
      </c>
      <c r="C16" s="159">
        <v>80848776</v>
      </c>
      <c r="D16" s="173">
        <v>77669224</v>
      </c>
      <c r="E16" s="55"/>
      <c r="F16" s="55"/>
    </row>
    <row r="17" spans="1:6" ht="12.75">
      <c r="A17" s="124" t="s">
        <v>111</v>
      </c>
      <c r="B17" s="121"/>
      <c r="C17" s="159">
        <v>561639</v>
      </c>
      <c r="D17" s="173">
        <v>246884</v>
      </c>
      <c r="E17" s="55"/>
      <c r="F17" s="55"/>
    </row>
    <row r="18" spans="1:6" ht="12.75">
      <c r="A18" s="124" t="s">
        <v>137</v>
      </c>
      <c r="B18" s="121"/>
      <c r="C18" s="159">
        <v>1026480</v>
      </c>
      <c r="D18" s="173">
        <v>1037984</v>
      </c>
      <c r="E18" s="55"/>
      <c r="F18" s="55"/>
    </row>
    <row r="19" spans="1:6" ht="12.75">
      <c r="A19" s="124" t="s">
        <v>138</v>
      </c>
      <c r="B19" s="121"/>
      <c r="C19" s="159">
        <v>738944</v>
      </c>
      <c r="D19" s="173">
        <v>107539</v>
      </c>
      <c r="E19" s="55"/>
      <c r="F19" s="55"/>
    </row>
    <row r="20" spans="1:6" ht="12.75">
      <c r="A20" s="124" t="s">
        <v>113</v>
      </c>
      <c r="B20" s="121" t="s">
        <v>29</v>
      </c>
      <c r="C20" s="159">
        <v>2417285</v>
      </c>
      <c r="D20" s="173">
        <v>3194682</v>
      </c>
      <c r="E20" s="55"/>
      <c r="F20" s="55"/>
    </row>
    <row r="21" spans="1:6" ht="12.75">
      <c r="A21" s="124" t="s">
        <v>112</v>
      </c>
      <c r="B21" s="121"/>
      <c r="C21" s="159">
        <v>8547513</v>
      </c>
      <c r="D21" s="173">
        <v>9649734</v>
      </c>
      <c r="E21" s="55"/>
      <c r="F21" s="55"/>
    </row>
    <row r="22" spans="1:6" ht="12.75">
      <c r="A22" s="125"/>
      <c r="B22" s="121"/>
      <c r="C22" s="159">
        <f>SUM(C12:C21)</f>
        <v>674966835</v>
      </c>
      <c r="D22" s="160">
        <f>SUM(D12:D21)</f>
        <v>659522790</v>
      </c>
      <c r="E22" s="55"/>
      <c r="F22" s="55"/>
    </row>
    <row r="23" spans="1:6" ht="12.75">
      <c r="A23" s="120" t="s">
        <v>126</v>
      </c>
      <c r="B23" s="121"/>
      <c r="C23" s="161"/>
      <c r="D23" s="162"/>
      <c r="E23" s="55"/>
      <c r="F23" s="55"/>
    </row>
    <row r="24" spans="1:6" ht="12.75">
      <c r="A24" s="125" t="s">
        <v>25</v>
      </c>
      <c r="B24" s="121"/>
      <c r="C24" s="159">
        <v>6619739</v>
      </c>
      <c r="D24" s="173">
        <v>8402436</v>
      </c>
      <c r="E24" s="55"/>
      <c r="F24" s="55"/>
    </row>
    <row r="25" spans="1:6" ht="12.75">
      <c r="A25" s="125" t="s">
        <v>26</v>
      </c>
      <c r="B25" s="121" t="s">
        <v>29</v>
      </c>
      <c r="C25" s="159">
        <v>47638715</v>
      </c>
      <c r="D25" s="173">
        <v>52173348</v>
      </c>
      <c r="E25" s="55"/>
      <c r="F25" s="55"/>
    </row>
    <row r="26" spans="1:6" ht="12.75">
      <c r="A26" s="125" t="s">
        <v>27</v>
      </c>
      <c r="B26" s="121"/>
      <c r="C26" s="159">
        <v>1881493</v>
      </c>
      <c r="D26" s="173">
        <v>1416363</v>
      </c>
      <c r="E26" s="55"/>
      <c r="F26" s="55"/>
    </row>
    <row r="27" spans="1:6" ht="12.75">
      <c r="A27" s="125" t="s">
        <v>140</v>
      </c>
      <c r="B27" s="121"/>
      <c r="C27" s="159">
        <v>10913899</v>
      </c>
      <c r="D27" s="173">
        <v>10913899</v>
      </c>
      <c r="E27" s="55"/>
      <c r="F27" s="55"/>
    </row>
    <row r="28" spans="1:6" ht="12.75">
      <c r="A28" s="125" t="s">
        <v>28</v>
      </c>
      <c r="B28" s="121"/>
      <c r="C28" s="159">
        <v>114177</v>
      </c>
      <c r="D28" s="173">
        <v>1849</v>
      </c>
      <c r="E28" s="55"/>
      <c r="F28" s="55"/>
    </row>
    <row r="29" spans="1:6" ht="12.75">
      <c r="A29" s="124" t="s">
        <v>137</v>
      </c>
      <c r="B29" s="121"/>
      <c r="C29" s="159">
        <v>420604</v>
      </c>
      <c r="D29" s="173">
        <v>420604</v>
      </c>
      <c r="E29" s="55"/>
      <c r="F29" s="55"/>
    </row>
    <row r="30" spans="1:6" ht="12.75">
      <c r="A30" s="124" t="s">
        <v>138</v>
      </c>
      <c r="B30" s="121"/>
      <c r="C30" s="159">
        <v>892828</v>
      </c>
      <c r="D30" s="173">
        <v>115285</v>
      </c>
      <c r="E30" s="55"/>
      <c r="F30" s="55"/>
    </row>
    <row r="31" spans="1:6" ht="12.75">
      <c r="A31" s="125" t="s">
        <v>115</v>
      </c>
      <c r="B31" s="121"/>
      <c r="C31" s="159">
        <v>11365365</v>
      </c>
      <c r="D31" s="173">
        <v>10392954</v>
      </c>
      <c r="E31" s="55"/>
      <c r="F31" s="55"/>
    </row>
    <row r="32" spans="1:6" ht="12.75">
      <c r="A32" s="125" t="s">
        <v>114</v>
      </c>
      <c r="B32" s="121" t="s">
        <v>12</v>
      </c>
      <c r="C32" s="159">
        <v>4548501</v>
      </c>
      <c r="D32" s="173">
        <v>4685111</v>
      </c>
      <c r="E32" s="55"/>
      <c r="F32" s="55"/>
    </row>
    <row r="33" spans="1:6" ht="12.75">
      <c r="A33" s="125" t="s">
        <v>92</v>
      </c>
      <c r="B33" s="121" t="s">
        <v>94</v>
      </c>
      <c r="C33" s="159">
        <v>47080133</v>
      </c>
      <c r="D33" s="173">
        <v>45350092</v>
      </c>
      <c r="E33" s="55"/>
      <c r="F33" s="55"/>
    </row>
    <row r="34" spans="1:6" ht="12.75">
      <c r="A34" s="125"/>
      <c r="B34" s="121"/>
      <c r="C34" s="159">
        <f>SUM(C24:C33)</f>
        <v>131475454</v>
      </c>
      <c r="D34" s="173">
        <f>SUM(D24:D33)</f>
        <v>133871941</v>
      </c>
      <c r="E34" s="55"/>
      <c r="F34" s="55"/>
    </row>
    <row r="35" spans="1:6" ht="25.5" customHeight="1">
      <c r="A35" s="126" t="s">
        <v>56</v>
      </c>
      <c r="B35" s="127"/>
      <c r="C35" s="159">
        <f>C22+C34</f>
        <v>806442289</v>
      </c>
      <c r="D35" s="173">
        <f>D22+D34</f>
        <v>793394731</v>
      </c>
      <c r="E35" s="55"/>
      <c r="F35" s="55"/>
    </row>
    <row r="36" spans="1:6" ht="12.75">
      <c r="A36" s="24"/>
      <c r="B36" s="25"/>
      <c r="C36" s="163"/>
      <c r="D36" s="163"/>
      <c r="E36" s="55"/>
      <c r="F36" s="55"/>
    </row>
    <row r="37" spans="1:6" ht="30" customHeight="1">
      <c r="A37" s="126" t="s">
        <v>72</v>
      </c>
      <c r="B37" s="118" t="str">
        <f>B9</f>
        <v>Прим.</v>
      </c>
      <c r="C37" s="167" t="s">
        <v>130</v>
      </c>
      <c r="D37" s="168" t="s">
        <v>131</v>
      </c>
      <c r="E37" s="55"/>
      <c r="F37" s="55"/>
    </row>
    <row r="38" spans="1:6" ht="12.75">
      <c r="A38" s="129" t="s">
        <v>73</v>
      </c>
      <c r="B38" s="128" t="s">
        <v>81</v>
      </c>
      <c r="C38" s="159">
        <v>12136529</v>
      </c>
      <c r="D38" s="160">
        <v>12136529</v>
      </c>
      <c r="E38" s="55"/>
      <c r="F38" s="55"/>
    </row>
    <row r="39" spans="1:6" ht="12.75">
      <c r="A39" s="129" t="s">
        <v>74</v>
      </c>
      <c r="B39" s="128" t="s">
        <v>81</v>
      </c>
      <c r="C39" s="159">
        <v>-7065614</v>
      </c>
      <c r="D39" s="160">
        <v>-6464374</v>
      </c>
      <c r="E39" s="55"/>
      <c r="F39" s="55"/>
    </row>
    <row r="40" spans="1:6" ht="12.75">
      <c r="A40" s="129" t="s">
        <v>116</v>
      </c>
      <c r="B40" s="128" t="s">
        <v>81</v>
      </c>
      <c r="C40" s="159">
        <v>-8057</v>
      </c>
      <c r="D40" s="160">
        <v>-15157</v>
      </c>
      <c r="E40" s="55"/>
      <c r="F40" s="55"/>
    </row>
    <row r="41" spans="1:6" ht="12.75">
      <c r="A41" s="129" t="s">
        <v>75</v>
      </c>
      <c r="B41" s="128" t="s">
        <v>81</v>
      </c>
      <c r="C41" s="159">
        <v>1820479</v>
      </c>
      <c r="D41" s="160">
        <v>1820479</v>
      </c>
      <c r="E41" s="55"/>
      <c r="F41" s="55"/>
    </row>
    <row r="42" spans="1:6" s="27" customFormat="1" ht="12.75">
      <c r="A42" s="129" t="s">
        <v>15</v>
      </c>
      <c r="B42" s="128" t="s">
        <v>81</v>
      </c>
      <c r="C42" s="159">
        <v>381626647</v>
      </c>
      <c r="D42" s="160">
        <v>373429312</v>
      </c>
      <c r="E42" s="55"/>
      <c r="F42" s="55"/>
    </row>
    <row r="43" spans="1:6" s="27" customFormat="1" ht="12.75">
      <c r="A43" s="129"/>
      <c r="B43" s="128"/>
      <c r="C43" s="159">
        <f>SUM(C38:C42)</f>
        <v>388509984</v>
      </c>
      <c r="D43" s="160">
        <f>SUM(D38:D42)</f>
        <v>380906789</v>
      </c>
      <c r="E43" s="55"/>
      <c r="F43" s="55"/>
    </row>
    <row r="44" spans="1:6" s="27" customFormat="1" ht="12.75">
      <c r="A44" s="174" t="s">
        <v>143</v>
      </c>
      <c r="B44" s="175"/>
      <c r="C44" s="159">
        <v>33721054</v>
      </c>
      <c r="D44" s="160">
        <v>33934146</v>
      </c>
      <c r="E44" s="55"/>
      <c r="F44" s="55"/>
    </row>
    <row r="45" spans="1:6" s="27" customFormat="1" ht="12.75">
      <c r="A45" s="120" t="s">
        <v>14</v>
      </c>
      <c r="B45" s="130"/>
      <c r="C45" s="159">
        <f>C43+C44</f>
        <v>422231038</v>
      </c>
      <c r="D45" s="160">
        <f>D43+D44</f>
        <v>414840935</v>
      </c>
      <c r="E45" s="55"/>
      <c r="F45" s="55"/>
    </row>
    <row r="46" spans="1:6" s="27" customFormat="1" ht="12.75">
      <c r="A46" s="131"/>
      <c r="B46" s="132"/>
      <c r="C46" s="161"/>
      <c r="D46" s="162"/>
      <c r="E46" s="55"/>
      <c r="F46" s="55"/>
    </row>
    <row r="47" spans="1:6" s="27" customFormat="1" ht="12.75">
      <c r="A47" s="120" t="s">
        <v>79</v>
      </c>
      <c r="B47" s="128"/>
      <c r="C47" s="161"/>
      <c r="D47" s="162"/>
      <c r="E47" s="55"/>
      <c r="F47" s="55"/>
    </row>
    <row r="48" spans="1:6" s="27" customFormat="1" ht="12.75">
      <c r="A48" s="129" t="s">
        <v>102</v>
      </c>
      <c r="B48" s="121" t="s">
        <v>57</v>
      </c>
      <c r="C48" s="159">
        <v>174631859</v>
      </c>
      <c r="D48" s="160">
        <v>135838411</v>
      </c>
      <c r="E48" s="55"/>
      <c r="F48" s="55"/>
    </row>
    <row r="49" spans="1:6" s="27" customFormat="1" ht="12.75">
      <c r="A49" s="129" t="s">
        <v>141</v>
      </c>
      <c r="B49" s="121"/>
      <c r="C49" s="159">
        <v>41084930</v>
      </c>
      <c r="D49" s="160">
        <v>15975306</v>
      </c>
      <c r="E49" s="55"/>
      <c r="F49" s="55"/>
    </row>
    <row r="50" spans="1:6" s="27" customFormat="1" ht="12.75">
      <c r="A50" s="129" t="s">
        <v>117</v>
      </c>
      <c r="B50" s="121" t="s">
        <v>58</v>
      </c>
      <c r="C50" s="159">
        <v>975391</v>
      </c>
      <c r="D50" s="160">
        <v>993705</v>
      </c>
      <c r="E50" s="55"/>
      <c r="F50" s="55"/>
    </row>
    <row r="51" spans="1:6" s="27" customFormat="1" ht="12.75">
      <c r="A51" s="129" t="s">
        <v>2</v>
      </c>
      <c r="B51" s="121"/>
      <c r="C51" s="159">
        <v>38849234</v>
      </c>
      <c r="D51" s="160">
        <v>38897126</v>
      </c>
      <c r="E51" s="55"/>
      <c r="F51" s="55"/>
    </row>
    <row r="52" spans="1:6" s="27" customFormat="1" ht="12.75">
      <c r="A52" s="124" t="s">
        <v>80</v>
      </c>
      <c r="B52" s="121"/>
      <c r="C52" s="159">
        <v>15722481</v>
      </c>
      <c r="D52" s="160">
        <v>14471353</v>
      </c>
      <c r="E52" s="55"/>
      <c r="F52" s="55"/>
    </row>
    <row r="53" spans="1:6" s="23" customFormat="1" ht="12.75">
      <c r="A53" s="129" t="s">
        <v>93</v>
      </c>
      <c r="B53" s="121" t="s">
        <v>81</v>
      </c>
      <c r="C53" s="159">
        <v>814868</v>
      </c>
      <c r="D53" s="160">
        <v>874244</v>
      </c>
      <c r="E53" s="55"/>
      <c r="F53" s="55"/>
    </row>
    <row r="54" spans="1:6" s="23" customFormat="1" ht="12.75">
      <c r="A54" s="129" t="s">
        <v>142</v>
      </c>
      <c r="B54" s="121" t="s">
        <v>65</v>
      </c>
      <c r="C54" s="159">
        <v>5746724</v>
      </c>
      <c r="D54" s="160">
        <v>5699301</v>
      </c>
      <c r="E54" s="55"/>
      <c r="F54" s="55"/>
    </row>
    <row r="55" spans="1:6" s="23" customFormat="1" ht="12.75" customHeight="1">
      <c r="A55" s="129" t="s">
        <v>3</v>
      </c>
      <c r="B55" s="121"/>
      <c r="C55" s="159">
        <v>1428084</v>
      </c>
      <c r="D55" s="160">
        <v>1444530</v>
      </c>
      <c r="E55" s="55"/>
      <c r="F55" s="55"/>
    </row>
    <row r="56" spans="1:6" s="23" customFormat="1" ht="12.75">
      <c r="A56" s="120"/>
      <c r="B56" s="133"/>
      <c r="C56" s="159">
        <f>SUM(C48:C55)</f>
        <v>279253571</v>
      </c>
      <c r="D56" s="160">
        <f>SUM(D48:D55)</f>
        <v>214193976</v>
      </c>
      <c r="E56" s="55"/>
      <c r="F56" s="55"/>
    </row>
    <row r="57" spans="1:6" ht="12.75">
      <c r="A57" s="120" t="s">
        <v>82</v>
      </c>
      <c r="B57" s="133"/>
      <c r="C57" s="161"/>
      <c r="D57" s="162"/>
      <c r="E57" s="55"/>
      <c r="F57" s="55"/>
    </row>
    <row r="58" spans="1:6" ht="12.75">
      <c r="A58" s="129" t="s">
        <v>103</v>
      </c>
      <c r="B58" s="121" t="s">
        <v>57</v>
      </c>
      <c r="C58" s="159">
        <v>11151732</v>
      </c>
      <c r="D58" s="160">
        <v>57614129</v>
      </c>
      <c r="E58" s="55"/>
      <c r="F58" s="55"/>
    </row>
    <row r="59" spans="1:6" ht="12.75">
      <c r="A59" s="124" t="s">
        <v>144</v>
      </c>
      <c r="B59" s="121"/>
      <c r="C59" s="159">
        <v>10138086</v>
      </c>
      <c r="D59" s="160">
        <v>6754019</v>
      </c>
      <c r="E59" s="55"/>
      <c r="F59" s="55"/>
    </row>
    <row r="60" spans="1:6" ht="12.75">
      <c r="A60" s="124" t="s">
        <v>118</v>
      </c>
      <c r="B60" s="121" t="s">
        <v>58</v>
      </c>
      <c r="C60" s="159">
        <v>19006413</v>
      </c>
      <c r="D60" s="160">
        <v>18853954</v>
      </c>
      <c r="E60" s="55"/>
      <c r="F60" s="55"/>
    </row>
    <row r="61" spans="1:6" ht="12.75">
      <c r="A61" s="124" t="s">
        <v>83</v>
      </c>
      <c r="B61" s="121"/>
      <c r="C61" s="159">
        <v>1328873</v>
      </c>
      <c r="D61" s="160">
        <v>1334417</v>
      </c>
      <c r="E61" s="55"/>
      <c r="F61" s="55"/>
    </row>
    <row r="62" spans="1:6" s="28" customFormat="1" ht="12.75">
      <c r="A62" s="124" t="s">
        <v>84</v>
      </c>
      <c r="B62" s="121"/>
      <c r="C62" s="159">
        <v>26449480</v>
      </c>
      <c r="D62" s="160">
        <v>42147405</v>
      </c>
      <c r="E62" s="55"/>
      <c r="F62" s="55"/>
    </row>
    <row r="63" spans="1:6" s="28" customFormat="1" ht="12.75">
      <c r="A63" s="124" t="s">
        <v>104</v>
      </c>
      <c r="B63" s="121"/>
      <c r="C63" s="159">
        <v>1883141</v>
      </c>
      <c r="D63" s="160">
        <v>3319656</v>
      </c>
      <c r="E63" s="55"/>
      <c r="F63" s="55"/>
    </row>
    <row r="64" spans="1:6" s="28" customFormat="1" ht="12.75">
      <c r="A64" s="129" t="s">
        <v>142</v>
      </c>
      <c r="B64" s="121" t="s">
        <v>65</v>
      </c>
      <c r="C64" s="159">
        <v>11407001</v>
      </c>
      <c r="D64" s="160">
        <v>12667725</v>
      </c>
      <c r="E64" s="55"/>
      <c r="F64" s="55"/>
    </row>
    <row r="65" spans="1:6" s="28" customFormat="1" ht="12.75">
      <c r="A65" s="124" t="s">
        <v>145</v>
      </c>
      <c r="B65" s="121" t="s">
        <v>146</v>
      </c>
      <c r="C65" s="159">
        <v>14551865</v>
      </c>
      <c r="D65" s="160">
        <v>14551865</v>
      </c>
      <c r="E65" s="55"/>
      <c r="F65" s="55"/>
    </row>
    <row r="66" spans="1:6" s="28" customFormat="1" ht="12.75">
      <c r="A66" s="129" t="s">
        <v>119</v>
      </c>
      <c r="B66" s="121" t="s">
        <v>147</v>
      </c>
      <c r="C66" s="159">
        <v>9041089</v>
      </c>
      <c r="D66" s="160">
        <v>7116650</v>
      </c>
      <c r="E66" s="55"/>
      <c r="F66" s="55"/>
    </row>
    <row r="67" spans="1:6" ht="12.75">
      <c r="A67" s="124"/>
      <c r="B67" s="121"/>
      <c r="C67" s="159">
        <f>SUM(C58:C66)</f>
        <v>104957680</v>
      </c>
      <c r="D67" s="160">
        <f>SUM(D58:D66)</f>
        <v>164359820</v>
      </c>
      <c r="E67" s="55"/>
      <c r="F67" s="55"/>
    </row>
    <row r="68" spans="1:6" ht="12.75">
      <c r="A68" s="134" t="s">
        <v>85</v>
      </c>
      <c r="B68" s="121"/>
      <c r="C68" s="159">
        <f>C56+C67</f>
        <v>384211251</v>
      </c>
      <c r="D68" s="160">
        <f>D56+D67</f>
        <v>378553796</v>
      </c>
      <c r="E68" s="55"/>
      <c r="F68" s="55"/>
    </row>
    <row r="69" spans="1:6" ht="12.75">
      <c r="A69" s="126" t="s">
        <v>86</v>
      </c>
      <c r="B69" s="127"/>
      <c r="C69" s="159">
        <f>C45+C68</f>
        <v>806442289</v>
      </c>
      <c r="D69" s="160">
        <f>D45+D68</f>
        <v>793394731</v>
      </c>
      <c r="E69" s="55"/>
      <c r="F69" s="55"/>
    </row>
    <row r="70" spans="1:4" ht="12.75">
      <c r="A70" s="24"/>
      <c r="B70" s="25"/>
      <c r="C70" s="26">
        <f>C35-C45-C68</f>
        <v>0</v>
      </c>
      <c r="D70" s="169">
        <f>D35-D45-D68</f>
        <v>0</v>
      </c>
    </row>
    <row r="71" spans="1:4" ht="12.75">
      <c r="A71" s="76" t="s">
        <v>87</v>
      </c>
      <c r="B71" s="25"/>
      <c r="C71" s="26">
        <v>23252</v>
      </c>
      <c r="D71" s="171">
        <v>22226</v>
      </c>
    </row>
    <row r="72" spans="1:4" ht="12.75">
      <c r="A72" s="76"/>
      <c r="B72" s="25"/>
      <c r="D72" s="169"/>
    </row>
    <row r="73" spans="1:4" ht="12.75">
      <c r="A73" s="76" t="s">
        <v>88</v>
      </c>
      <c r="B73" s="25"/>
      <c r="C73" s="26">
        <v>3727</v>
      </c>
      <c r="D73" s="171">
        <v>3727</v>
      </c>
    </row>
    <row r="74" spans="1:4" ht="12.75">
      <c r="A74" s="76" t="s">
        <v>89</v>
      </c>
      <c r="B74" s="25"/>
      <c r="C74" s="26"/>
      <c r="D74" s="26"/>
    </row>
    <row r="75" spans="1:4" ht="12.75">
      <c r="A75" s="24"/>
      <c r="B75" s="25"/>
      <c r="C75" s="26"/>
      <c r="D75" s="26"/>
    </row>
    <row r="76" spans="1:4" ht="12.75">
      <c r="A76" s="24"/>
      <c r="B76" s="25"/>
      <c r="C76" s="26"/>
      <c r="D76" s="26"/>
    </row>
    <row r="77" spans="1:4" s="28" customFormat="1" ht="12.75">
      <c r="A77" s="29" t="s">
        <v>4</v>
      </c>
      <c r="B77" s="30"/>
      <c r="C77" s="31" t="s">
        <v>98</v>
      </c>
      <c r="D77" s="31"/>
    </row>
    <row r="78" spans="1:4" ht="12.75">
      <c r="A78" s="73"/>
      <c r="B78" s="18"/>
      <c r="C78" s="22"/>
      <c r="D78" s="22"/>
    </row>
    <row r="79" spans="1:4" ht="12.75">
      <c r="A79" s="74"/>
      <c r="B79" s="32"/>
      <c r="C79" s="22"/>
      <c r="D79" s="22"/>
    </row>
    <row r="80" spans="1:4" s="28" customFormat="1" ht="12.75">
      <c r="A80" s="29" t="s">
        <v>5</v>
      </c>
      <c r="B80" s="30"/>
      <c r="C80" s="31" t="s">
        <v>120</v>
      </c>
      <c r="D80" s="31"/>
    </row>
    <row r="81" ht="11.25">
      <c r="A81" s="75"/>
    </row>
    <row r="82" ht="11.25">
      <c r="A82" s="17"/>
    </row>
  </sheetData>
  <sheetProtection/>
  <mergeCells count="2">
    <mergeCell ref="C1:D1"/>
    <mergeCell ref="C2:D2"/>
  </mergeCells>
  <printOptions/>
  <pageMargins left="0.7480314960629921" right="0.6692913385826772" top="0.6692913385826772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SheetLayoutView="75" zoomScalePageLayoutView="0" workbookViewId="0" topLeftCell="A4">
      <selection activeCell="G47" sqref="G47"/>
    </sheetView>
  </sheetViews>
  <sheetFormatPr defaultColWidth="31.25390625" defaultRowHeight="12.75"/>
  <cols>
    <col min="1" max="1" width="67.625" style="27" customWidth="1"/>
    <col min="2" max="2" width="8.125" style="27" customWidth="1"/>
    <col min="3" max="4" width="19.75390625" style="36" customWidth="1"/>
    <col min="5" max="5" width="15.625" style="2" bestFit="1" customWidth="1"/>
    <col min="6" max="6" width="15.00390625" style="1" bestFit="1" customWidth="1"/>
    <col min="7" max="7" width="15.625" style="2" customWidth="1"/>
    <col min="8" max="16384" width="31.25390625" style="27" customWidth="1"/>
  </cols>
  <sheetData>
    <row r="1" spans="1:4" ht="12.75">
      <c r="A1" s="149" t="s">
        <v>17</v>
      </c>
      <c r="B1" s="35"/>
      <c r="C1" s="152"/>
      <c r="D1" s="147" t="s">
        <v>76</v>
      </c>
    </row>
    <row r="2" spans="2:4" ht="12.75" customHeight="1">
      <c r="B2" s="35"/>
      <c r="C2" s="156"/>
      <c r="D2" s="147" t="s">
        <v>77</v>
      </c>
    </row>
    <row r="3" spans="2:4" ht="12" customHeight="1">
      <c r="B3" s="35"/>
      <c r="C3" s="19"/>
      <c r="D3" s="19"/>
    </row>
    <row r="4" spans="1:4" ht="13.5" customHeight="1">
      <c r="A4" s="37"/>
      <c r="B4" s="37"/>
      <c r="C4" s="38"/>
      <c r="D4" s="38"/>
    </row>
    <row r="5" spans="1:11" s="17" customFormat="1" ht="15.75">
      <c r="A5" s="144"/>
      <c r="B5" s="37"/>
      <c r="C5" s="38"/>
      <c r="D5" s="38"/>
      <c r="E5" s="2"/>
      <c r="F5" s="1"/>
      <c r="G5" s="2"/>
      <c r="H5" s="27"/>
      <c r="I5" s="27"/>
      <c r="J5" s="27"/>
      <c r="K5" s="27"/>
    </row>
    <row r="6" spans="1:11" s="17" customFormat="1" ht="15.75">
      <c r="A6" s="144" t="s">
        <v>78</v>
      </c>
      <c r="B6" s="69"/>
      <c r="C6" s="69"/>
      <c r="D6" s="69"/>
      <c r="E6" s="2"/>
      <c r="F6" s="1"/>
      <c r="G6" s="2"/>
      <c r="H6" s="27"/>
      <c r="I6" s="27"/>
      <c r="J6" s="27"/>
      <c r="K6" s="27"/>
    </row>
    <row r="7" spans="1:11" s="17" customFormat="1" ht="12.75">
      <c r="A7" s="54"/>
      <c r="B7" s="54"/>
      <c r="C7" s="54"/>
      <c r="D7" s="54"/>
      <c r="E7" s="2"/>
      <c r="F7" s="1"/>
      <c r="G7" s="2"/>
      <c r="H7" s="27"/>
      <c r="I7" s="27"/>
      <c r="J7" s="27"/>
      <c r="K7" s="27"/>
    </row>
    <row r="8" spans="1:2" ht="12.75">
      <c r="A8" s="67" t="s">
        <v>132</v>
      </c>
      <c r="B8" s="39"/>
    </row>
    <row r="9" spans="1:4" ht="39" customHeight="1">
      <c r="A9" s="153" t="s">
        <v>101</v>
      </c>
      <c r="B9" s="154" t="s">
        <v>21</v>
      </c>
      <c r="C9" s="193" t="s">
        <v>100</v>
      </c>
      <c r="D9" s="194"/>
    </row>
    <row r="10" spans="1:4" ht="28.5" customHeight="1">
      <c r="A10" s="153"/>
      <c r="B10" s="154"/>
      <c r="C10" s="164" t="s">
        <v>133</v>
      </c>
      <c r="D10" s="172" t="s">
        <v>121</v>
      </c>
    </row>
    <row r="11" spans="1:4" ht="12.75">
      <c r="A11" s="139" t="s">
        <v>127</v>
      </c>
      <c r="B11" s="155"/>
      <c r="C11" s="164"/>
      <c r="D11" s="165"/>
    </row>
    <row r="12" spans="1:8" ht="12.75">
      <c r="A12" s="135" t="s">
        <v>105</v>
      </c>
      <c r="B12" s="4" t="s">
        <v>148</v>
      </c>
      <c r="C12" s="176">
        <v>88525964</v>
      </c>
      <c r="D12" s="177">
        <v>51723053</v>
      </c>
      <c r="E12" s="5"/>
      <c r="F12" s="5"/>
      <c r="G12" s="5"/>
      <c r="H12" s="5"/>
    </row>
    <row r="13" spans="1:8" ht="12.75">
      <c r="A13" s="135"/>
      <c r="B13" s="4"/>
      <c r="C13" s="176">
        <v>88525964</v>
      </c>
      <c r="D13" s="177">
        <v>51723053</v>
      </c>
      <c r="E13" s="5"/>
      <c r="F13" s="5"/>
      <c r="G13" s="5"/>
      <c r="H13" s="5"/>
    </row>
    <row r="14" spans="1:8" ht="12.75">
      <c r="A14" s="135"/>
      <c r="B14" s="4"/>
      <c r="C14" s="176"/>
      <c r="D14" s="177"/>
      <c r="E14" s="5"/>
      <c r="F14" s="5"/>
      <c r="G14" s="5"/>
      <c r="H14" s="5"/>
    </row>
    <row r="15" spans="1:7" ht="12.75">
      <c r="A15" s="135" t="s">
        <v>106</v>
      </c>
      <c r="B15" s="4" t="s">
        <v>149</v>
      </c>
      <c r="C15" s="176">
        <v>-64781147</v>
      </c>
      <c r="D15" s="177">
        <v>-31928835</v>
      </c>
      <c r="E15" s="5"/>
      <c r="F15" s="5"/>
      <c r="G15" s="5"/>
    </row>
    <row r="16" spans="1:7" ht="12.75">
      <c r="A16" s="138" t="s">
        <v>59</v>
      </c>
      <c r="B16" s="4"/>
      <c r="C16" s="176">
        <f>SUM(C13:C15)</f>
        <v>23744817</v>
      </c>
      <c r="D16" s="177">
        <f>SUM(D13:D15)</f>
        <v>19794218</v>
      </c>
      <c r="E16" s="5"/>
      <c r="F16" s="5"/>
      <c r="G16" s="5"/>
    </row>
    <row r="17" spans="1:7" ht="12.75">
      <c r="A17" s="135" t="s">
        <v>60</v>
      </c>
      <c r="B17" s="4"/>
      <c r="C17" s="176">
        <v>-7150902</v>
      </c>
      <c r="D17" s="177">
        <v>-4332049</v>
      </c>
      <c r="E17" s="5"/>
      <c r="F17" s="5"/>
      <c r="G17" s="5"/>
    </row>
    <row r="18" spans="1:7" ht="12.75">
      <c r="A18" s="135" t="s">
        <v>150</v>
      </c>
      <c r="B18" s="4"/>
      <c r="C18" s="176">
        <v>-862722</v>
      </c>
      <c r="D18" s="177">
        <v>-1067225</v>
      </c>
      <c r="E18" s="5"/>
      <c r="F18" s="5"/>
      <c r="G18" s="5"/>
    </row>
    <row r="19" spans="1:7" ht="12.75">
      <c r="A19" s="135" t="s">
        <v>6</v>
      </c>
      <c r="B19" s="4"/>
      <c r="C19" s="176">
        <v>-1106785</v>
      </c>
      <c r="D19" s="177">
        <v>-696673</v>
      </c>
      <c r="E19" s="5"/>
      <c r="F19" s="5"/>
      <c r="G19" s="5"/>
    </row>
    <row r="20" spans="1:7" ht="12.75">
      <c r="A20" s="139" t="s">
        <v>61</v>
      </c>
      <c r="B20" s="40"/>
      <c r="C20" s="159">
        <f>SUM(C16:C19)</f>
        <v>14624408</v>
      </c>
      <c r="D20" s="160">
        <f>SUM(D16:D19)</f>
        <v>13698271</v>
      </c>
      <c r="E20" s="5"/>
      <c r="F20" s="5"/>
      <c r="G20" s="5"/>
    </row>
    <row r="21" spans="1:7" ht="12.75">
      <c r="A21" s="135" t="s">
        <v>122</v>
      </c>
      <c r="B21" s="65"/>
      <c r="C21" s="159">
        <v>3179552</v>
      </c>
      <c r="D21" s="160">
        <v>819063</v>
      </c>
      <c r="E21" s="5"/>
      <c r="F21" s="5"/>
      <c r="G21" s="5"/>
    </row>
    <row r="22" spans="1:7" ht="12.75">
      <c r="A22" s="135" t="s">
        <v>9</v>
      </c>
      <c r="B22" s="4"/>
      <c r="C22" s="159">
        <v>-7719671</v>
      </c>
      <c r="D22" s="160">
        <v>-1096814</v>
      </c>
      <c r="E22" s="5"/>
      <c r="F22" s="5"/>
      <c r="G22" s="5"/>
    </row>
    <row r="23" spans="1:7" ht="12.75">
      <c r="A23" s="140" t="s">
        <v>62</v>
      </c>
      <c r="B23" s="4"/>
      <c r="C23" s="159">
        <v>1587219</v>
      </c>
      <c r="D23" s="160">
        <v>792903</v>
      </c>
      <c r="E23" s="5"/>
      <c r="F23" s="5"/>
      <c r="G23" s="5"/>
    </row>
    <row r="24" spans="1:7" ht="12.75">
      <c r="A24" s="140" t="s">
        <v>63</v>
      </c>
      <c r="B24" s="4"/>
      <c r="C24" s="159">
        <v>-347968</v>
      </c>
      <c r="D24" s="160">
        <v>-2987927</v>
      </c>
      <c r="E24" s="5"/>
      <c r="F24" s="5"/>
      <c r="G24" s="5"/>
    </row>
    <row r="25" spans="1:7" ht="12.75">
      <c r="A25" s="135" t="s">
        <v>123</v>
      </c>
      <c r="B25" s="4"/>
      <c r="C25" s="159">
        <v>93257</v>
      </c>
      <c r="D25" s="160">
        <v>37163</v>
      </c>
      <c r="E25" s="5"/>
      <c r="F25" s="5"/>
      <c r="G25" s="5"/>
    </row>
    <row r="26" spans="1:7" ht="12.75">
      <c r="A26" s="136" t="s">
        <v>8</v>
      </c>
      <c r="B26" s="4"/>
      <c r="C26" s="159">
        <v>747311</v>
      </c>
      <c r="D26" s="160">
        <v>947962</v>
      </c>
      <c r="E26" s="5"/>
      <c r="F26" s="5"/>
      <c r="G26" s="5"/>
    </row>
    <row r="27" spans="1:7" ht="12.75">
      <c r="A27" s="141" t="s">
        <v>7</v>
      </c>
      <c r="B27" s="40"/>
      <c r="C27" s="159">
        <v>-121682</v>
      </c>
      <c r="D27" s="160">
        <v>-182228</v>
      </c>
      <c r="E27" s="5"/>
      <c r="F27" s="5"/>
      <c r="G27" s="5"/>
    </row>
    <row r="28" spans="1:7" ht="12.75">
      <c r="A28" s="157" t="s">
        <v>95</v>
      </c>
      <c r="B28" s="4"/>
      <c r="C28" s="159">
        <f>SUM(C20:C27)</f>
        <v>12042426</v>
      </c>
      <c r="D28" s="160">
        <f>SUM(D20:D27)</f>
        <v>12028393</v>
      </c>
      <c r="E28" s="5"/>
      <c r="F28" s="5"/>
      <c r="G28" s="5"/>
    </row>
    <row r="29" spans="1:7" ht="12.75">
      <c r="A29" s="137" t="s">
        <v>64</v>
      </c>
      <c r="B29" s="65" t="s">
        <v>65</v>
      </c>
      <c r="C29" s="166">
        <v>-2986439</v>
      </c>
      <c r="D29" s="173">
        <v>-2661095</v>
      </c>
      <c r="E29" s="5"/>
      <c r="F29" s="5"/>
      <c r="G29" s="5"/>
    </row>
    <row r="30" spans="1:7" ht="12.75">
      <c r="A30" s="138" t="s">
        <v>128</v>
      </c>
      <c r="B30" s="4"/>
      <c r="C30" s="159">
        <f>SUM(C28:C29)</f>
        <v>9055987</v>
      </c>
      <c r="D30" s="160">
        <f>SUM(D28:D29)</f>
        <v>9367298</v>
      </c>
      <c r="E30" s="5"/>
      <c r="F30" s="5"/>
      <c r="G30" s="5"/>
    </row>
    <row r="31" spans="1:7" ht="12.75">
      <c r="A31" s="138" t="s">
        <v>151</v>
      </c>
      <c r="B31" s="4"/>
      <c r="C31" s="159">
        <f>C30</f>
        <v>9055987</v>
      </c>
      <c r="D31" s="160">
        <f>D30</f>
        <v>9367298</v>
      </c>
      <c r="E31" s="5"/>
      <c r="F31" s="5"/>
      <c r="G31" s="5"/>
    </row>
    <row r="32" spans="1:7" ht="12.75">
      <c r="A32" s="178" t="s">
        <v>152</v>
      </c>
      <c r="B32" s="175"/>
      <c r="C32" s="159"/>
      <c r="D32" s="160"/>
      <c r="E32" s="5"/>
      <c r="F32" s="5"/>
      <c r="G32" s="5"/>
    </row>
    <row r="33" spans="1:7" ht="12.75">
      <c r="A33" s="174" t="s">
        <v>153</v>
      </c>
      <c r="B33" s="175"/>
      <c r="C33" s="159">
        <f>C31-C34</f>
        <v>9137313</v>
      </c>
      <c r="D33" s="160">
        <f>D31-D34</f>
        <v>9367298</v>
      </c>
      <c r="E33" s="5"/>
      <c r="F33" s="5"/>
      <c r="G33" s="5"/>
    </row>
    <row r="34" spans="1:7" ht="12.75">
      <c r="A34" s="174" t="s">
        <v>154</v>
      </c>
      <c r="B34" s="175"/>
      <c r="C34" s="159">
        <v>-81326</v>
      </c>
      <c r="D34" s="160">
        <v>0</v>
      </c>
      <c r="E34" s="5"/>
      <c r="F34" s="5"/>
      <c r="G34" s="5"/>
    </row>
    <row r="35" spans="1:7" ht="12.75">
      <c r="A35" s="178" t="s">
        <v>66</v>
      </c>
      <c r="B35" s="175"/>
      <c r="C35" s="159"/>
      <c r="D35" s="160"/>
      <c r="E35" s="5"/>
      <c r="F35" s="5"/>
      <c r="G35" s="5"/>
    </row>
    <row r="36" spans="1:11" s="14" customFormat="1" ht="24">
      <c r="A36" s="179" t="s">
        <v>156</v>
      </c>
      <c r="B36" s="175"/>
      <c r="C36" s="159"/>
      <c r="D36" s="160"/>
      <c r="E36" s="5"/>
      <c r="F36" s="5"/>
      <c r="G36" s="5"/>
      <c r="H36" s="41"/>
      <c r="I36" s="41"/>
      <c r="J36" s="41"/>
      <c r="K36" s="41"/>
    </row>
    <row r="37" spans="1:11" s="14" customFormat="1" ht="24">
      <c r="A37" s="174" t="s">
        <v>107</v>
      </c>
      <c r="B37" s="175"/>
      <c r="C37" s="159">
        <v>7100</v>
      </c>
      <c r="D37" s="160">
        <v>6104</v>
      </c>
      <c r="E37" s="5"/>
      <c r="F37" s="5"/>
      <c r="G37" s="5"/>
      <c r="H37" s="41"/>
      <c r="I37" s="41"/>
      <c r="J37" s="41"/>
      <c r="K37" s="41"/>
    </row>
    <row r="38" spans="1:11" s="14" customFormat="1" ht="24">
      <c r="A38" s="178" t="s">
        <v>157</v>
      </c>
      <c r="B38" s="175"/>
      <c r="C38" s="159">
        <v>7100</v>
      </c>
      <c r="D38" s="160">
        <v>6104</v>
      </c>
      <c r="E38" s="5"/>
      <c r="F38" s="5"/>
      <c r="G38" s="5"/>
      <c r="H38" s="41"/>
      <c r="I38" s="41"/>
      <c r="J38" s="41"/>
      <c r="K38" s="41"/>
    </row>
    <row r="39" spans="1:11" s="14" customFormat="1" ht="12.75">
      <c r="A39" s="179" t="s">
        <v>158</v>
      </c>
      <c r="B39" s="175"/>
      <c r="C39" s="159"/>
      <c r="D39" s="160"/>
      <c r="E39" s="5"/>
      <c r="F39" s="5"/>
      <c r="G39" s="5"/>
      <c r="H39" s="41"/>
      <c r="I39" s="41"/>
      <c r="J39" s="41"/>
      <c r="K39" s="41"/>
    </row>
    <row r="40" spans="1:11" s="14" customFormat="1" ht="24">
      <c r="A40" s="179" t="s">
        <v>159</v>
      </c>
      <c r="B40" s="195"/>
      <c r="C40" s="159"/>
      <c r="D40" s="160"/>
      <c r="E40" s="5"/>
      <c r="F40" s="5"/>
      <c r="G40" s="5"/>
      <c r="H40" s="41"/>
      <c r="I40" s="41"/>
      <c r="J40" s="41"/>
      <c r="K40" s="41"/>
    </row>
    <row r="41" spans="1:11" s="14" customFormat="1" ht="12.75">
      <c r="A41" s="179" t="s">
        <v>160</v>
      </c>
      <c r="B41" s="195"/>
      <c r="C41" s="159"/>
      <c r="D41" s="160"/>
      <c r="E41" s="5"/>
      <c r="F41" s="5"/>
      <c r="G41" s="5"/>
      <c r="H41" s="41"/>
      <c r="I41" s="41"/>
      <c r="J41" s="41"/>
      <c r="K41" s="41"/>
    </row>
    <row r="42" spans="1:11" s="14" customFormat="1" ht="24">
      <c r="A42" s="174" t="s">
        <v>161</v>
      </c>
      <c r="B42" s="175"/>
      <c r="C42" s="159">
        <v>-567253</v>
      </c>
      <c r="D42" s="160">
        <v>265685</v>
      </c>
      <c r="E42" s="5"/>
      <c r="F42" s="5"/>
      <c r="G42" s="5"/>
      <c r="H42" s="41"/>
      <c r="I42" s="41"/>
      <c r="J42" s="41"/>
      <c r="K42" s="41"/>
    </row>
    <row r="43" spans="1:11" s="14" customFormat="1" ht="24">
      <c r="A43" s="178" t="s">
        <v>162</v>
      </c>
      <c r="B43" s="175"/>
      <c r="C43" s="159">
        <v>-567253</v>
      </c>
      <c r="D43" s="160">
        <v>265685</v>
      </c>
      <c r="E43" s="5"/>
      <c r="F43" s="5"/>
      <c r="G43" s="5"/>
      <c r="H43" s="41"/>
      <c r="I43" s="41"/>
      <c r="J43" s="41"/>
      <c r="K43" s="41"/>
    </row>
    <row r="44" spans="1:11" s="14" customFormat="1" ht="24">
      <c r="A44" s="178" t="s">
        <v>163</v>
      </c>
      <c r="B44" s="175"/>
      <c r="C44" s="159">
        <v>-560153</v>
      </c>
      <c r="D44" s="160">
        <v>271789</v>
      </c>
      <c r="E44" s="5"/>
      <c r="F44" s="5"/>
      <c r="G44" s="5"/>
      <c r="H44" s="41"/>
      <c r="I44" s="41"/>
      <c r="J44" s="41"/>
      <c r="K44" s="41"/>
    </row>
    <row r="45" spans="1:11" s="14" customFormat="1" ht="12.75">
      <c r="A45" s="178" t="s">
        <v>97</v>
      </c>
      <c r="B45" s="175"/>
      <c r="C45" s="159">
        <v>8495834</v>
      </c>
      <c r="D45" s="160">
        <v>9639087</v>
      </c>
      <c r="E45" s="5"/>
      <c r="F45" s="5"/>
      <c r="G45" s="5"/>
      <c r="H45" s="41"/>
      <c r="I45" s="41"/>
      <c r="J45" s="41"/>
      <c r="K45" s="41"/>
    </row>
    <row r="46" spans="1:11" s="14" customFormat="1" ht="12.75">
      <c r="A46" s="178" t="s">
        <v>158</v>
      </c>
      <c r="B46" s="175"/>
      <c r="C46" s="159"/>
      <c r="D46" s="160"/>
      <c r="E46" s="5"/>
      <c r="F46" s="5"/>
      <c r="G46" s="5"/>
      <c r="H46" s="41"/>
      <c r="I46" s="41"/>
      <c r="J46" s="41"/>
      <c r="K46" s="41"/>
    </row>
    <row r="47" spans="1:11" s="14" customFormat="1" ht="12.75">
      <c r="A47" s="178" t="s">
        <v>164</v>
      </c>
      <c r="B47" s="175"/>
      <c r="C47" s="159"/>
      <c r="D47" s="160"/>
      <c r="E47" s="5"/>
      <c r="F47" s="5"/>
      <c r="G47" s="5"/>
      <c r="H47" s="41"/>
      <c r="I47" s="41"/>
      <c r="J47" s="41"/>
      <c r="K47" s="41"/>
    </row>
    <row r="48" spans="1:11" s="14" customFormat="1" ht="12.75">
      <c r="A48" s="174" t="s">
        <v>153</v>
      </c>
      <c r="B48" s="175"/>
      <c r="C48" s="159">
        <v>8577160</v>
      </c>
      <c r="D48" s="160">
        <v>9639087</v>
      </c>
      <c r="E48" s="5"/>
      <c r="F48" s="5"/>
      <c r="G48" s="5"/>
      <c r="H48" s="41"/>
      <c r="I48" s="41"/>
      <c r="J48" s="41"/>
      <c r="K48" s="41"/>
    </row>
    <row r="49" spans="1:11" s="14" customFormat="1" ht="12.75">
      <c r="A49" s="174" t="s">
        <v>154</v>
      </c>
      <c r="B49" s="175"/>
      <c r="C49" s="159">
        <v>-81326</v>
      </c>
      <c r="D49" s="160" t="s">
        <v>155</v>
      </c>
      <c r="E49" s="5"/>
      <c r="F49" s="5"/>
      <c r="G49" s="5"/>
      <c r="H49" s="41"/>
      <c r="I49" s="41"/>
      <c r="J49" s="41"/>
      <c r="K49" s="41"/>
    </row>
    <row r="50" spans="1:11" s="14" customFormat="1" ht="12.75">
      <c r="A50" s="174"/>
      <c r="B50" s="175"/>
      <c r="C50" s="159">
        <v>8495834</v>
      </c>
      <c r="D50" s="160">
        <v>9639087</v>
      </c>
      <c r="E50" s="5"/>
      <c r="F50" s="5"/>
      <c r="G50" s="5"/>
      <c r="H50" s="41"/>
      <c r="I50" s="41"/>
      <c r="J50" s="41"/>
      <c r="K50" s="41"/>
    </row>
    <row r="51" spans="1:11" s="14" customFormat="1" ht="12.75">
      <c r="A51" s="178"/>
      <c r="B51" s="175"/>
      <c r="C51" s="159"/>
      <c r="D51" s="160"/>
      <c r="E51" s="5"/>
      <c r="F51" s="5"/>
      <c r="G51" s="5"/>
      <c r="H51" s="41"/>
      <c r="I51" s="41"/>
      <c r="J51" s="41"/>
      <c r="K51" s="41"/>
    </row>
    <row r="52" spans="1:11" s="14" customFormat="1" ht="12.75">
      <c r="A52" s="178" t="s">
        <v>67</v>
      </c>
      <c r="B52" s="175"/>
      <c r="C52" s="159"/>
      <c r="D52" s="160"/>
      <c r="E52" s="5"/>
      <c r="F52" s="5"/>
      <c r="G52" s="5"/>
      <c r="H52" s="41"/>
      <c r="I52" s="41"/>
      <c r="J52" s="41"/>
      <c r="K52" s="41"/>
    </row>
    <row r="53" spans="1:11" s="14" customFormat="1" ht="12.75">
      <c r="A53" s="174" t="s">
        <v>165</v>
      </c>
      <c r="B53" s="175">
        <v>13</v>
      </c>
      <c r="C53" s="180">
        <v>830.75</v>
      </c>
      <c r="D53" s="198">
        <v>851.6</v>
      </c>
      <c r="E53" s="5"/>
      <c r="F53" s="5"/>
      <c r="G53" s="5"/>
      <c r="H53" s="41"/>
      <c r="I53" s="41"/>
      <c r="J53" s="41"/>
      <c r="K53" s="41"/>
    </row>
    <row r="57" spans="1:7" s="41" customFormat="1" ht="12.75">
      <c r="A57" s="42" t="s">
        <v>10</v>
      </c>
      <c r="B57" s="43"/>
      <c r="C57" s="66" t="str">
        <f>'Ф1'!C77</f>
        <v>Узбеков А.А.</v>
      </c>
      <c r="D57" s="66"/>
      <c r="E57" s="7"/>
      <c r="F57" s="8"/>
      <c r="G57" s="9"/>
    </row>
    <row r="58" spans="1:7" s="41" customFormat="1" ht="12.75">
      <c r="A58" s="27"/>
      <c r="B58" s="18"/>
      <c r="C58" s="46"/>
      <c r="D58" s="46"/>
      <c r="E58" s="11"/>
      <c r="F58" s="8"/>
      <c r="G58" s="9"/>
    </row>
    <row r="59" spans="1:7" s="41" customFormat="1" ht="12.75">
      <c r="A59" s="1"/>
      <c r="B59" s="32"/>
      <c r="C59" s="46"/>
      <c r="D59" s="46"/>
      <c r="E59" s="11"/>
      <c r="F59" s="8"/>
      <c r="G59" s="9"/>
    </row>
    <row r="60" spans="1:7" s="41" customFormat="1" ht="12.75" customHeight="1">
      <c r="A60" s="42" t="s">
        <v>11</v>
      </c>
      <c r="B60" s="43"/>
      <c r="C60" s="66" t="s">
        <v>120</v>
      </c>
      <c r="D60" s="66"/>
      <c r="E60" s="11"/>
      <c r="F60" s="8"/>
      <c r="G60" s="9"/>
    </row>
    <row r="61" spans="1:7" s="41" customFormat="1" ht="12.75">
      <c r="A61" s="27"/>
      <c r="B61" s="18"/>
      <c r="C61" s="46"/>
      <c r="D61" s="46"/>
      <c r="E61" s="11"/>
      <c r="F61" s="8"/>
      <c r="G61" s="9"/>
    </row>
    <row r="62" spans="1:7" s="41" customFormat="1" ht="12.75">
      <c r="A62" s="27"/>
      <c r="B62" s="47"/>
      <c r="C62" s="45"/>
      <c r="D62" s="45"/>
      <c r="E62" s="11"/>
      <c r="F62" s="8"/>
      <c r="G62" s="9"/>
    </row>
    <row r="63" spans="1:7" s="41" customFormat="1" ht="12.75">
      <c r="A63" s="18"/>
      <c r="B63" s="47"/>
      <c r="C63" s="44"/>
      <c r="D63" s="44"/>
      <c r="E63" s="11"/>
      <c r="F63" s="8"/>
      <c r="G63" s="9"/>
    </row>
  </sheetData>
  <sheetProtection/>
  <mergeCells count="2">
    <mergeCell ref="C9:D9"/>
    <mergeCell ref="B40:B41"/>
  </mergeCells>
  <printOptions/>
  <pageMargins left="0.7480314960629921" right="0.7480314960629921" top="0.6692913385826772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74"/>
  <sheetViews>
    <sheetView zoomScalePageLayoutView="0" workbookViewId="0" topLeftCell="A38">
      <selection activeCell="D63" sqref="D63"/>
    </sheetView>
  </sheetViews>
  <sheetFormatPr defaultColWidth="9.00390625" defaultRowHeight="12.75"/>
  <cols>
    <col min="1" max="1" width="71.625" style="78" customWidth="1"/>
    <col min="2" max="2" width="11.875" style="78" customWidth="1"/>
    <col min="3" max="3" width="21.25390625" style="91" customWidth="1"/>
    <col min="4" max="4" width="21.25390625" style="80" customWidth="1"/>
    <col min="5" max="16384" width="9.125" style="78" customWidth="1"/>
  </cols>
  <sheetData>
    <row r="1" spans="1:4" ht="12.75">
      <c r="A1" s="158" t="s">
        <v>68</v>
      </c>
      <c r="B1" s="93"/>
      <c r="C1" s="94"/>
      <c r="D1" s="146" t="s">
        <v>69</v>
      </c>
    </row>
    <row r="2" spans="1:4" ht="13.5" customHeight="1">
      <c r="A2" s="93"/>
      <c r="B2" s="95"/>
      <c r="C2" s="94"/>
      <c r="D2" s="146" t="s">
        <v>70</v>
      </c>
    </row>
    <row r="3" spans="1:4" ht="14.25" customHeight="1">
      <c r="A3" s="96"/>
      <c r="B3" s="95"/>
      <c r="C3" s="97"/>
      <c r="D3" s="98"/>
    </row>
    <row r="4" spans="1:4" ht="14.25" customHeight="1">
      <c r="A4" s="96"/>
      <c r="B4" s="95"/>
      <c r="C4" s="97"/>
      <c r="D4" s="99"/>
    </row>
    <row r="5" spans="1:4" ht="15.75">
      <c r="A5" s="145" t="s">
        <v>71</v>
      </c>
      <c r="B5" s="100"/>
      <c r="C5" s="100"/>
      <c r="D5" s="101"/>
    </row>
    <row r="6" spans="1:4" ht="12.75">
      <c r="A6" s="93"/>
      <c r="B6" s="93"/>
      <c r="C6" s="102"/>
      <c r="D6" s="103"/>
    </row>
    <row r="7" spans="1:4" ht="12.75">
      <c r="A7" s="93"/>
      <c r="B7" s="93"/>
      <c r="C7" s="102"/>
      <c r="D7" s="103"/>
    </row>
    <row r="8" spans="1:4" ht="12.75">
      <c r="A8" s="104" t="str">
        <f>'Ф2'!A8</f>
        <v>За трехмесячный период, закончившийся 31 марта 2019 года</v>
      </c>
      <c r="B8" s="93"/>
      <c r="C8" s="102"/>
      <c r="D8" s="105"/>
    </row>
    <row r="9" spans="1:4" s="79" customFormat="1" ht="38.25">
      <c r="A9" s="181" t="s">
        <v>101</v>
      </c>
      <c r="B9" s="182" t="s">
        <v>21</v>
      </c>
      <c r="C9" s="183" t="s">
        <v>134</v>
      </c>
      <c r="D9" s="184" t="s">
        <v>135</v>
      </c>
    </row>
    <row r="10" spans="1:4" s="79" customFormat="1" ht="12.75">
      <c r="A10" s="178" t="s">
        <v>55</v>
      </c>
      <c r="B10" s="175"/>
      <c r="C10" s="178"/>
      <c r="D10" s="174"/>
    </row>
    <row r="11" spans="1:4" s="79" customFormat="1" ht="12.75">
      <c r="A11" s="174" t="s">
        <v>166</v>
      </c>
      <c r="B11" s="175"/>
      <c r="C11" s="176">
        <v>12042426</v>
      </c>
      <c r="D11" s="177">
        <v>12028393</v>
      </c>
    </row>
    <row r="12" spans="1:4" s="79" customFormat="1" ht="12.75">
      <c r="A12" s="174" t="s">
        <v>158</v>
      </c>
      <c r="B12" s="175"/>
      <c r="C12" s="176"/>
      <c r="D12" s="177"/>
    </row>
    <row r="13" spans="1:4" s="79" customFormat="1" ht="12.75">
      <c r="A13" s="178" t="s">
        <v>167</v>
      </c>
      <c r="B13" s="175"/>
      <c r="C13" s="176"/>
      <c r="D13" s="177"/>
    </row>
    <row r="14" spans="1:4" s="79" customFormat="1" ht="12.75">
      <c r="A14" s="174" t="s">
        <v>30</v>
      </c>
      <c r="B14" s="175"/>
      <c r="C14" s="176">
        <v>16277552</v>
      </c>
      <c r="D14" s="177">
        <v>8794421</v>
      </c>
    </row>
    <row r="15" spans="1:4" s="79" customFormat="1" ht="12.75">
      <c r="A15" s="174" t="s">
        <v>31</v>
      </c>
      <c r="B15" s="175"/>
      <c r="C15" s="176">
        <v>4479680</v>
      </c>
      <c r="D15" s="177">
        <v>726925</v>
      </c>
    </row>
    <row r="16" spans="1:4" s="79" customFormat="1" ht="12.75">
      <c r="A16" s="174" t="s">
        <v>168</v>
      </c>
      <c r="B16" s="175"/>
      <c r="C16" s="176">
        <v>334162</v>
      </c>
      <c r="D16" s="177">
        <v>511316</v>
      </c>
    </row>
    <row r="17" spans="1:4" s="79" customFormat="1" ht="12.75">
      <c r="A17" s="174" t="s">
        <v>150</v>
      </c>
      <c r="B17" s="175"/>
      <c r="C17" s="176">
        <v>862722</v>
      </c>
      <c r="D17" s="177">
        <v>1067225</v>
      </c>
    </row>
    <row r="18" spans="1:4" s="79" customFormat="1" ht="12.75">
      <c r="A18" s="174" t="s">
        <v>169</v>
      </c>
      <c r="B18" s="175"/>
      <c r="C18" s="176">
        <v>621527</v>
      </c>
      <c r="D18" s="177">
        <v>-265685</v>
      </c>
    </row>
    <row r="19" spans="1:4" s="79" customFormat="1" ht="24">
      <c r="A19" s="174" t="s">
        <v>124</v>
      </c>
      <c r="B19" s="175"/>
      <c r="C19" s="176">
        <v>-12573</v>
      </c>
      <c r="D19" s="177">
        <v>56507</v>
      </c>
    </row>
    <row r="20" spans="1:4" s="79" customFormat="1" ht="12.75">
      <c r="A20" s="174" t="s">
        <v>170</v>
      </c>
      <c r="B20" s="175">
        <v>7</v>
      </c>
      <c r="C20" s="176">
        <v>-3179552</v>
      </c>
      <c r="D20" s="177">
        <v>-819063</v>
      </c>
    </row>
    <row r="21" spans="1:4" s="79" customFormat="1" ht="12.75">
      <c r="A21" s="174" t="s">
        <v>171</v>
      </c>
      <c r="B21" s="175"/>
      <c r="C21" s="176">
        <v>7719671</v>
      </c>
      <c r="D21" s="177">
        <v>1096814</v>
      </c>
    </row>
    <row r="22" spans="1:4" s="79" customFormat="1" ht="12.75">
      <c r="A22" s="174" t="s">
        <v>32</v>
      </c>
      <c r="B22" s="175"/>
      <c r="C22" s="176">
        <v>-1587219</v>
      </c>
      <c r="D22" s="177">
        <v>-792903</v>
      </c>
    </row>
    <row r="23" spans="1:4" s="79" customFormat="1" ht="12.75">
      <c r="A23" s="174" t="s">
        <v>123</v>
      </c>
      <c r="B23" s="175"/>
      <c r="C23" s="176">
        <v>-93257</v>
      </c>
      <c r="D23" s="177">
        <v>-37163</v>
      </c>
    </row>
    <row r="24" spans="1:4" s="79" customFormat="1" ht="12.75">
      <c r="A24" s="174" t="s">
        <v>158</v>
      </c>
      <c r="B24" s="175"/>
      <c r="C24" s="176"/>
      <c r="D24" s="177"/>
    </row>
    <row r="25" spans="1:4" s="79" customFormat="1" ht="12.75">
      <c r="A25" s="178" t="s">
        <v>38</v>
      </c>
      <c r="B25" s="175"/>
      <c r="C25" s="176"/>
      <c r="D25" s="177"/>
    </row>
    <row r="26" spans="1:4" s="79" customFormat="1" ht="12.75">
      <c r="A26" s="174" t="s">
        <v>33</v>
      </c>
      <c r="B26" s="175"/>
      <c r="C26" s="176">
        <v>3699154</v>
      </c>
      <c r="D26" s="177">
        <v>-1594249</v>
      </c>
    </row>
    <row r="27" spans="1:4" s="79" customFormat="1" ht="12.75">
      <c r="A27" s="174" t="s">
        <v>34</v>
      </c>
      <c r="B27" s="175"/>
      <c r="C27" s="176">
        <v>1795270</v>
      </c>
      <c r="D27" s="177">
        <v>-63360</v>
      </c>
    </row>
    <row r="28" spans="1:4" s="79" customFormat="1" ht="12.75">
      <c r="A28" s="174" t="s">
        <v>172</v>
      </c>
      <c r="B28" s="175"/>
      <c r="C28" s="176">
        <v>-1450128</v>
      </c>
      <c r="D28" s="177">
        <v>4869875</v>
      </c>
    </row>
    <row r="29" spans="1:4" s="79" customFormat="1" ht="12.75">
      <c r="A29" s="174" t="s">
        <v>35</v>
      </c>
      <c r="B29" s="175"/>
      <c r="C29" s="176">
        <v>-681977</v>
      </c>
      <c r="D29" s="177">
        <v>88375</v>
      </c>
    </row>
    <row r="30" spans="1:4" s="79" customFormat="1" ht="12.75">
      <c r="A30" s="174" t="s">
        <v>36</v>
      </c>
      <c r="B30" s="175"/>
      <c r="C30" s="176">
        <v>-1819566</v>
      </c>
      <c r="D30" s="177">
        <v>2046858</v>
      </c>
    </row>
    <row r="31" spans="1:4" s="79" customFormat="1" ht="12.75">
      <c r="A31" s="174" t="s">
        <v>173</v>
      </c>
      <c r="B31" s="175"/>
      <c r="C31" s="176">
        <v>-1397444</v>
      </c>
      <c r="D31" s="177">
        <v>-3695608</v>
      </c>
    </row>
    <row r="32" spans="1:4" s="79" customFormat="1" ht="12.75">
      <c r="A32" s="174" t="s">
        <v>174</v>
      </c>
      <c r="B32" s="175"/>
      <c r="C32" s="176">
        <v>222285</v>
      </c>
      <c r="D32" s="177">
        <v>770360</v>
      </c>
    </row>
    <row r="33" spans="1:4" s="79" customFormat="1" ht="12.75">
      <c r="A33" s="174" t="s">
        <v>37</v>
      </c>
      <c r="B33" s="175"/>
      <c r="C33" s="176">
        <v>1364158</v>
      </c>
      <c r="D33" s="177">
        <v>219794</v>
      </c>
    </row>
    <row r="34" spans="1:4" s="79" customFormat="1" ht="12.75">
      <c r="A34" s="178" t="s">
        <v>39</v>
      </c>
      <c r="B34" s="175"/>
      <c r="C34" s="176">
        <f>SUM(C11:C33)</f>
        <v>39196891</v>
      </c>
      <c r="D34" s="177">
        <f>SUM(D11:D33)</f>
        <v>25008832</v>
      </c>
    </row>
    <row r="35" spans="1:4" s="79" customFormat="1" ht="12.75">
      <c r="A35" s="178"/>
      <c r="B35" s="175"/>
      <c r="C35" s="176"/>
      <c r="D35" s="177"/>
    </row>
    <row r="36" spans="1:4" s="79" customFormat="1" ht="12.75">
      <c r="A36" s="174" t="s">
        <v>40</v>
      </c>
      <c r="B36" s="175"/>
      <c r="C36" s="176">
        <v>-4686786</v>
      </c>
      <c r="D36" s="177">
        <v>-2159108</v>
      </c>
    </row>
    <row r="37" spans="1:4" s="79" customFormat="1" ht="12.75">
      <c r="A37" s="174" t="s">
        <v>41</v>
      </c>
      <c r="B37" s="175"/>
      <c r="C37" s="176">
        <v>-6432041</v>
      </c>
      <c r="D37" s="177">
        <v>-857600</v>
      </c>
    </row>
    <row r="38" spans="1:4" s="79" customFormat="1" ht="12.75">
      <c r="A38" s="174" t="s">
        <v>42</v>
      </c>
      <c r="B38" s="175"/>
      <c r="C38" s="176">
        <v>178407</v>
      </c>
      <c r="D38" s="177">
        <v>479504</v>
      </c>
    </row>
    <row r="39" spans="1:4" s="79" customFormat="1" ht="12.75">
      <c r="A39" s="178" t="s">
        <v>96</v>
      </c>
      <c r="B39" s="175"/>
      <c r="C39" s="176">
        <f>SUM(C34:C38)</f>
        <v>28256471</v>
      </c>
      <c r="D39" s="177">
        <f>SUM(D34:D38)</f>
        <v>22471628</v>
      </c>
    </row>
    <row r="40" spans="1:4" s="79" customFormat="1" ht="12.75">
      <c r="A40" s="178" t="s">
        <v>158</v>
      </c>
      <c r="B40" s="175"/>
      <c r="C40" s="176"/>
      <c r="D40" s="177"/>
    </row>
    <row r="41" spans="1:4" s="79" customFormat="1" ht="12.75">
      <c r="A41" s="178" t="s">
        <v>43</v>
      </c>
      <c r="B41" s="175"/>
      <c r="C41" s="176"/>
      <c r="D41" s="177"/>
    </row>
    <row r="42" spans="1:4" s="79" customFormat="1" ht="12.75">
      <c r="A42" s="174" t="s">
        <v>44</v>
      </c>
      <c r="B42" s="175"/>
      <c r="C42" s="176">
        <v>-15537626</v>
      </c>
      <c r="D42" s="177">
        <v>-4720419</v>
      </c>
    </row>
    <row r="43" spans="1:4" s="79" customFormat="1" ht="12.75">
      <c r="A43" s="174" t="s">
        <v>45</v>
      </c>
      <c r="B43" s="175"/>
      <c r="C43" s="176">
        <v>-1152352</v>
      </c>
      <c r="D43" s="177">
        <v>-227741</v>
      </c>
    </row>
    <row r="44" spans="1:4" s="79" customFormat="1" ht="12.75">
      <c r="A44" s="174" t="s">
        <v>46</v>
      </c>
      <c r="B44" s="175"/>
      <c r="C44" s="176">
        <v>477497</v>
      </c>
      <c r="D44" s="177">
        <v>176631</v>
      </c>
    </row>
    <row r="45" spans="1:4" s="79" customFormat="1" ht="12.75">
      <c r="A45" s="174" t="s">
        <v>47</v>
      </c>
      <c r="B45" s="175"/>
      <c r="C45" s="176" t="s">
        <v>192</v>
      </c>
      <c r="D45" s="177">
        <v>-6000000</v>
      </c>
    </row>
    <row r="46" spans="1:4" s="79" customFormat="1" ht="12.75">
      <c r="A46" s="174" t="s">
        <v>48</v>
      </c>
      <c r="B46" s="175"/>
      <c r="C46" s="176" t="s">
        <v>192</v>
      </c>
      <c r="D46" s="177">
        <v>16689130</v>
      </c>
    </row>
    <row r="47" spans="1:4" s="79" customFormat="1" ht="14.25" customHeight="1">
      <c r="A47" s="174" t="s">
        <v>49</v>
      </c>
      <c r="B47" s="175"/>
      <c r="C47" s="176">
        <v>-351354</v>
      </c>
      <c r="D47" s="177">
        <v>-235303</v>
      </c>
    </row>
    <row r="48" spans="1:4" s="79" customFormat="1" ht="12.75">
      <c r="A48" s="174" t="s">
        <v>50</v>
      </c>
      <c r="B48" s="175"/>
      <c r="C48" s="176">
        <v>97008</v>
      </c>
      <c r="D48" s="177">
        <v>85074</v>
      </c>
    </row>
    <row r="49" spans="1:4" s="79" customFormat="1" ht="24">
      <c r="A49" s="178" t="s">
        <v>175</v>
      </c>
      <c r="B49" s="175"/>
      <c r="C49" s="176">
        <f>SUM(C42:C48)</f>
        <v>-16466827</v>
      </c>
      <c r="D49" s="177">
        <f>SUM(D42:D48)</f>
        <v>5767372</v>
      </c>
    </row>
    <row r="50" spans="1:4" s="79" customFormat="1" ht="12.75">
      <c r="A50" s="178" t="s">
        <v>51</v>
      </c>
      <c r="B50" s="175"/>
      <c r="C50" s="176"/>
      <c r="D50" s="177"/>
    </row>
    <row r="51" spans="1:4" s="79" customFormat="1" ht="12.75">
      <c r="A51" s="174" t="s">
        <v>176</v>
      </c>
      <c r="B51" s="175"/>
      <c r="C51" s="176">
        <v>22024647</v>
      </c>
      <c r="D51" s="177">
        <v>0</v>
      </c>
    </row>
    <row r="52" spans="1:4" s="79" customFormat="1" ht="12.75">
      <c r="A52" s="174" t="s">
        <v>52</v>
      </c>
      <c r="B52" s="175"/>
      <c r="C52" s="176">
        <v>-28490516</v>
      </c>
      <c r="D52" s="177">
        <v>0</v>
      </c>
    </row>
    <row r="53" spans="1:4" s="79" customFormat="1" ht="12.75">
      <c r="A53" s="174" t="s">
        <v>177</v>
      </c>
      <c r="B53" s="175">
        <v>13</v>
      </c>
      <c r="C53" s="176">
        <v>-2678</v>
      </c>
      <c r="D53" s="177">
        <v>-11673</v>
      </c>
    </row>
    <row r="54" spans="1:4" s="79" customFormat="1" ht="12.75">
      <c r="A54" s="174" t="s">
        <v>193</v>
      </c>
      <c r="B54" s="175"/>
      <c r="C54" s="176">
        <v>-3264533</v>
      </c>
      <c r="D54" s="177">
        <v>0</v>
      </c>
    </row>
    <row r="55" spans="1:4" s="79" customFormat="1" ht="28.5" customHeight="1">
      <c r="A55" s="174" t="s">
        <v>53</v>
      </c>
      <c r="B55" s="175"/>
      <c r="C55" s="176">
        <v>0</v>
      </c>
      <c r="D55" s="177">
        <v>-931772</v>
      </c>
    </row>
    <row r="56" spans="1:6" ht="12.75">
      <c r="A56" s="174" t="s">
        <v>178</v>
      </c>
      <c r="B56" s="175"/>
      <c r="C56" s="176">
        <v>7257</v>
      </c>
      <c r="D56" s="177">
        <v>0</v>
      </c>
      <c r="E56" s="79"/>
      <c r="F56" s="79"/>
    </row>
    <row r="57" spans="1:64" s="79" customFormat="1" ht="12.75">
      <c r="A57" s="178" t="s">
        <v>179</v>
      </c>
      <c r="B57" s="175"/>
      <c r="C57" s="176">
        <f>SUM(C51:C56)</f>
        <v>-9725823</v>
      </c>
      <c r="D57" s="177">
        <f>SUM(D51:D56)</f>
        <v>-943445</v>
      </c>
      <c r="G57" s="78"/>
      <c r="H57" s="78"/>
      <c r="BB57" s="83"/>
      <c r="BC57" s="83"/>
      <c r="BJ57" s="84"/>
      <c r="BK57" s="84"/>
      <c r="BL57" s="84"/>
    </row>
    <row r="58" spans="1:64" s="79" customFormat="1" ht="12.75">
      <c r="A58" s="174" t="s">
        <v>158</v>
      </c>
      <c r="B58" s="175"/>
      <c r="C58" s="176"/>
      <c r="D58" s="177"/>
      <c r="G58" s="78"/>
      <c r="H58" s="78"/>
      <c r="I58" s="82"/>
      <c r="J58" s="81"/>
      <c r="K58" s="82"/>
      <c r="L58" s="81"/>
      <c r="M58" s="82"/>
      <c r="N58" s="81"/>
      <c r="O58" s="82"/>
      <c r="P58" s="81"/>
      <c r="Q58" s="82"/>
      <c r="R58" s="81"/>
      <c r="S58" s="82"/>
      <c r="T58" s="81"/>
      <c r="U58" s="82"/>
      <c r="V58" s="81"/>
      <c r="W58" s="82"/>
      <c r="X58" s="81"/>
      <c r="Y58" s="82"/>
      <c r="Z58" s="81"/>
      <c r="AA58" s="82"/>
      <c r="AB58" s="81"/>
      <c r="AC58" s="82"/>
      <c r="AD58" s="81"/>
      <c r="AE58" s="82"/>
      <c r="AF58" s="81"/>
      <c r="AG58" s="82"/>
      <c r="AH58" s="81"/>
      <c r="AI58" s="82"/>
      <c r="AJ58" s="81"/>
      <c r="AK58" s="82"/>
      <c r="AL58" s="81"/>
      <c r="AM58" s="82"/>
      <c r="AN58" s="81"/>
      <c r="AO58" s="82"/>
      <c r="AP58" s="81"/>
      <c r="AQ58" s="82"/>
      <c r="AR58" s="81"/>
      <c r="AS58" s="82"/>
      <c r="AT58" s="81"/>
      <c r="AU58" s="82"/>
      <c r="AV58" s="81"/>
      <c r="AW58" s="82"/>
      <c r="AX58" s="81"/>
      <c r="BB58" s="83"/>
      <c r="BC58" s="83"/>
      <c r="BJ58" s="84"/>
      <c r="BK58" s="84"/>
      <c r="BL58" s="84"/>
    </row>
    <row r="59" spans="1:64" s="79" customFormat="1" ht="12.75">
      <c r="A59" s="174" t="s">
        <v>54</v>
      </c>
      <c r="B59" s="175"/>
      <c r="C59" s="176">
        <v>-327062</v>
      </c>
      <c r="D59" s="177">
        <v>-505212</v>
      </c>
      <c r="BB59" s="83"/>
      <c r="BC59" s="83"/>
      <c r="BJ59" s="84"/>
      <c r="BK59" s="84"/>
      <c r="BL59" s="84"/>
    </row>
    <row r="60" spans="1:64" s="79" customFormat="1" ht="12.75">
      <c r="A60" s="174" t="s">
        <v>180</v>
      </c>
      <c r="B60" s="175">
        <v>12</v>
      </c>
      <c r="C60" s="176">
        <v>-6718</v>
      </c>
      <c r="D60" s="177">
        <v>0</v>
      </c>
      <c r="BB60" s="83"/>
      <c r="BC60" s="83"/>
      <c r="BJ60" s="84"/>
      <c r="BK60" s="84"/>
      <c r="BL60" s="84"/>
    </row>
    <row r="61" spans="1:7" ht="12" customHeight="1">
      <c r="A61" s="178" t="s">
        <v>181</v>
      </c>
      <c r="B61" s="185"/>
      <c r="C61" s="176">
        <f>C39+C49+C57+C59+C60</f>
        <v>1730041</v>
      </c>
      <c r="D61" s="177">
        <f>D39+D49+D57+D59+D60</f>
        <v>26790343</v>
      </c>
      <c r="E61" s="79"/>
      <c r="F61" s="79"/>
      <c r="G61" s="186"/>
    </row>
    <row r="62" spans="1:6" ht="12" customHeight="1">
      <c r="A62" s="178" t="s">
        <v>158</v>
      </c>
      <c r="B62" s="185"/>
      <c r="C62" s="176"/>
      <c r="D62" s="177"/>
      <c r="E62" s="79"/>
      <c r="F62" s="79"/>
    </row>
    <row r="63" spans="1:6" ht="12" customHeight="1">
      <c r="A63" s="174" t="s">
        <v>182</v>
      </c>
      <c r="B63" s="175"/>
      <c r="C63" s="176">
        <v>45350092</v>
      </c>
      <c r="D63" s="177">
        <v>15985943</v>
      </c>
      <c r="E63" s="79"/>
      <c r="F63" s="79"/>
    </row>
    <row r="64" spans="1:6" ht="12" customHeight="1">
      <c r="A64" s="178" t="s">
        <v>183</v>
      </c>
      <c r="B64" s="175">
        <v>12</v>
      </c>
      <c r="C64" s="176">
        <f>C61+C63</f>
        <v>47080133</v>
      </c>
      <c r="D64" s="177">
        <v>42776286</v>
      </c>
      <c r="E64" s="79"/>
      <c r="F64" s="79"/>
    </row>
    <row r="65" spans="1:4" ht="12" customHeight="1">
      <c r="A65" s="93"/>
      <c r="B65" s="93"/>
      <c r="C65" s="102"/>
      <c r="D65" s="103"/>
    </row>
    <row r="66" spans="1:4" ht="12" customHeight="1">
      <c r="A66" s="93"/>
      <c r="B66" s="93"/>
      <c r="C66" s="102"/>
      <c r="D66" s="103"/>
    </row>
    <row r="67" spans="1:4" ht="12" customHeight="1">
      <c r="A67" s="93"/>
      <c r="B67" s="93"/>
      <c r="C67" s="102"/>
      <c r="D67" s="103"/>
    </row>
    <row r="68" spans="1:65" ht="12.75">
      <c r="A68" s="142" t="s">
        <v>10</v>
      </c>
      <c r="B68" s="143"/>
      <c r="C68" s="107" t="str">
        <f>'Ф1'!C77</f>
        <v>Узбеков А.А.</v>
      </c>
      <c r="D68" s="103"/>
      <c r="E68" s="85"/>
      <c r="F68" s="85"/>
      <c r="G68" s="86"/>
      <c r="H68" s="85"/>
      <c r="I68" s="86"/>
      <c r="J68" s="85"/>
      <c r="K68" s="86"/>
      <c r="L68" s="85"/>
      <c r="M68" s="86"/>
      <c r="N68" s="85"/>
      <c r="O68" s="86"/>
      <c r="P68" s="85"/>
      <c r="Q68" s="86"/>
      <c r="R68" s="85"/>
      <c r="S68" s="86"/>
      <c r="T68" s="85"/>
      <c r="U68" s="86"/>
      <c r="V68" s="85"/>
      <c r="W68" s="86"/>
      <c r="X68" s="85"/>
      <c r="Y68" s="86"/>
      <c r="Z68" s="85"/>
      <c r="AA68" s="86"/>
      <c r="AB68" s="85"/>
      <c r="AC68" s="86"/>
      <c r="AD68" s="85"/>
      <c r="AE68" s="86"/>
      <c r="AF68" s="85"/>
      <c r="AG68" s="86"/>
      <c r="AH68" s="85"/>
      <c r="AI68" s="86"/>
      <c r="AJ68" s="85"/>
      <c r="AK68" s="86"/>
      <c r="AL68" s="85"/>
      <c r="AM68" s="86"/>
      <c r="AN68" s="85"/>
      <c r="AO68" s="86"/>
      <c r="AP68" s="85"/>
      <c r="AQ68" s="86"/>
      <c r="AR68" s="85"/>
      <c r="AS68" s="86"/>
      <c r="AT68" s="85"/>
      <c r="AU68" s="86"/>
      <c r="AV68" s="85"/>
      <c r="AW68" s="86"/>
      <c r="AX68" s="85"/>
      <c r="AY68" s="86"/>
      <c r="BC68" s="87"/>
      <c r="BD68" s="87"/>
      <c r="BK68" s="88"/>
      <c r="BL68" s="88"/>
      <c r="BM68" s="88"/>
    </row>
    <row r="69" spans="1:65" s="79" customFormat="1" ht="12.75">
      <c r="A69" s="108"/>
      <c r="B69" s="106"/>
      <c r="C69" s="109"/>
      <c r="D69" s="110"/>
      <c r="BC69" s="90"/>
      <c r="BD69" s="90"/>
      <c r="BK69" s="84"/>
      <c r="BL69" s="84"/>
      <c r="BM69" s="84"/>
    </row>
    <row r="70" spans="1:65" s="79" customFormat="1" ht="12.75">
      <c r="A70" s="108"/>
      <c r="B70" s="106"/>
      <c r="C70" s="109"/>
      <c r="D70" s="110"/>
      <c r="BC70" s="90"/>
      <c r="BD70" s="90"/>
      <c r="BK70" s="84"/>
      <c r="BL70" s="84"/>
      <c r="BM70" s="84"/>
    </row>
    <row r="71" spans="1:65" s="79" customFormat="1" ht="12.75">
      <c r="A71" s="142" t="s">
        <v>13</v>
      </c>
      <c r="B71" s="143"/>
      <c r="C71" s="109" t="s">
        <v>120</v>
      </c>
      <c r="D71" s="110"/>
      <c r="BC71" s="90"/>
      <c r="BD71" s="90"/>
      <c r="BK71" s="84"/>
      <c r="BL71" s="84"/>
      <c r="BM71" s="84"/>
    </row>
    <row r="72" spans="1:65" s="79" customFormat="1" ht="12.75">
      <c r="A72" s="111"/>
      <c r="B72" s="108"/>
      <c r="C72" s="112"/>
      <c r="D72" s="110"/>
      <c r="BC72" s="90"/>
      <c r="BD72" s="90"/>
      <c r="BK72" s="84"/>
      <c r="BL72" s="84"/>
      <c r="BM72" s="84"/>
    </row>
    <row r="73" spans="1:65" s="79" customFormat="1" ht="12.75">
      <c r="A73" s="84"/>
      <c r="B73" s="84"/>
      <c r="C73" s="92"/>
      <c r="D73" s="89"/>
      <c r="BC73" s="90"/>
      <c r="BD73" s="90"/>
      <c r="BK73" s="84"/>
      <c r="BL73" s="84"/>
      <c r="BM73" s="84"/>
    </row>
    <row r="74" spans="1:3" ht="12.75">
      <c r="A74" s="88"/>
      <c r="B74" s="88"/>
      <c r="C74" s="92"/>
    </row>
  </sheetData>
  <sheetProtection/>
  <printOptions/>
  <pageMargins left="0.9448818897637796" right="0.5511811023622047" top="0.44" bottom="0" header="0.58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="80" zoomScaleNormal="80" zoomScaleSheetLayoutView="65" zoomScalePageLayoutView="0" workbookViewId="0" topLeftCell="A1">
      <selection activeCell="A30" sqref="A30"/>
    </sheetView>
  </sheetViews>
  <sheetFormatPr defaultColWidth="38.00390625" defaultRowHeight="12.75"/>
  <cols>
    <col min="1" max="1" width="64.625" style="14" customWidth="1"/>
    <col min="2" max="2" width="14.625" style="48" customWidth="1"/>
    <col min="3" max="3" width="15.125" style="48" customWidth="1"/>
    <col min="4" max="4" width="16.125" style="48" customWidth="1"/>
    <col min="5" max="5" width="11.625" style="48" customWidth="1"/>
    <col min="6" max="6" width="20.125" style="48" customWidth="1"/>
    <col min="7" max="7" width="14.00390625" style="48" customWidth="1"/>
    <col min="8" max="8" width="16.00390625" style="14" customWidth="1"/>
    <col min="9" max="9" width="15.75390625" style="14" customWidth="1"/>
    <col min="10" max="10" width="25.125" style="14" customWidth="1"/>
    <col min="11" max="16384" width="38.00390625" style="14" customWidth="1"/>
  </cols>
  <sheetData>
    <row r="1" spans="1:9" ht="12">
      <c r="A1" s="148" t="s">
        <v>17</v>
      </c>
      <c r="C1" s="68"/>
      <c r="G1" s="49"/>
      <c r="I1" s="71" t="s">
        <v>18</v>
      </c>
    </row>
    <row r="2" spans="1:9" ht="12">
      <c r="A2" s="18"/>
      <c r="C2" s="19"/>
      <c r="G2" s="49"/>
      <c r="I2" s="72" t="s">
        <v>19</v>
      </c>
    </row>
    <row r="3" spans="1:9" ht="15">
      <c r="A3" s="18"/>
      <c r="B3" s="21"/>
      <c r="C3" s="19"/>
      <c r="D3" s="12"/>
      <c r="E3" s="12"/>
      <c r="G3" s="19"/>
      <c r="I3" s="19"/>
    </row>
    <row r="4" spans="1:9" s="17" customFormat="1" ht="12.75">
      <c r="A4" s="33"/>
      <c r="B4" s="21"/>
      <c r="C4" s="19"/>
      <c r="D4" s="3"/>
      <c r="E4" s="3"/>
      <c r="G4" s="19"/>
      <c r="I4" s="19"/>
    </row>
    <row r="5" spans="1:9" s="17" customFormat="1" ht="15.75">
      <c r="A5" s="56" t="s">
        <v>90</v>
      </c>
      <c r="B5" s="19"/>
      <c r="C5" s="20"/>
      <c r="D5" s="3"/>
      <c r="E5" s="3"/>
      <c r="G5" s="19"/>
      <c r="I5" s="19"/>
    </row>
    <row r="6" spans="1:7" s="17" customFormat="1" ht="15">
      <c r="A6" s="70"/>
      <c r="B6" s="70"/>
      <c r="C6" s="70"/>
      <c r="D6" s="70"/>
      <c r="E6" s="70"/>
      <c r="F6" s="70"/>
      <c r="G6" s="50"/>
    </row>
    <row r="7" spans="1:7" s="17" customFormat="1" ht="15">
      <c r="A7" s="116"/>
      <c r="B7" s="12"/>
      <c r="C7" s="12"/>
      <c r="D7" s="12"/>
      <c r="E7" s="12"/>
      <c r="F7" s="12"/>
      <c r="G7" s="50"/>
    </row>
    <row r="8" spans="1:9" ht="12.75">
      <c r="A8" s="13" t="str">
        <f>'Ф2'!A8</f>
        <v>За трехмесячный период, закончившийся 31 марта 2019 года</v>
      </c>
      <c r="B8" s="10"/>
      <c r="C8" s="10"/>
      <c r="D8" s="10"/>
      <c r="E8" s="10"/>
      <c r="F8" s="10"/>
      <c r="I8" s="152"/>
    </row>
    <row r="9" spans="1:9" ht="11.25" customHeight="1">
      <c r="A9" s="187"/>
      <c r="B9" s="203" t="s">
        <v>184</v>
      </c>
      <c r="C9" s="204"/>
      <c r="D9" s="204"/>
      <c r="E9" s="204"/>
      <c r="F9" s="204"/>
      <c r="G9" s="205"/>
      <c r="H9" s="196"/>
      <c r="I9" s="196"/>
    </row>
    <row r="10" spans="1:9" ht="17.25" customHeight="1">
      <c r="A10" s="197" t="s">
        <v>101</v>
      </c>
      <c r="B10" s="200" t="s">
        <v>73</v>
      </c>
      <c r="C10" s="200" t="s">
        <v>197</v>
      </c>
      <c r="D10" s="200" t="s">
        <v>116</v>
      </c>
      <c r="E10" s="201" t="s">
        <v>75</v>
      </c>
      <c r="F10" s="201" t="s">
        <v>196</v>
      </c>
      <c r="G10" s="200" t="s">
        <v>91</v>
      </c>
      <c r="H10" s="200" t="s">
        <v>154</v>
      </c>
      <c r="I10" s="201" t="s">
        <v>14</v>
      </c>
    </row>
    <row r="11" spans="1:9" ht="11.25">
      <c r="A11" s="197"/>
      <c r="B11" s="200"/>
      <c r="C11" s="200"/>
      <c r="D11" s="200"/>
      <c r="E11" s="202"/>
      <c r="F11" s="202"/>
      <c r="G11" s="200"/>
      <c r="H11" s="200"/>
      <c r="I11" s="202"/>
    </row>
    <row r="12" spans="1:10" s="114" customFormat="1" ht="21.75" customHeight="1">
      <c r="A12" s="188" t="s">
        <v>158</v>
      </c>
      <c r="B12" s="189"/>
      <c r="C12" s="189"/>
      <c r="D12" s="189"/>
      <c r="E12" s="189"/>
      <c r="F12" s="189"/>
      <c r="G12" s="189"/>
      <c r="H12" s="189"/>
      <c r="I12" s="189"/>
      <c r="J12" s="113"/>
    </row>
    <row r="13" spans="1:10" s="115" customFormat="1" ht="21.75" customHeight="1">
      <c r="A13" s="188" t="s">
        <v>21</v>
      </c>
      <c r="B13" s="199">
        <v>13</v>
      </c>
      <c r="C13" s="199">
        <v>13</v>
      </c>
      <c r="D13" s="199">
        <v>13</v>
      </c>
      <c r="E13" s="199">
        <v>13</v>
      </c>
      <c r="F13" s="199"/>
      <c r="G13" s="199"/>
      <c r="H13" s="199"/>
      <c r="I13" s="199"/>
      <c r="J13" s="113"/>
    </row>
    <row r="14" spans="1:10" s="115" customFormat="1" ht="10.5" customHeight="1">
      <c r="A14" s="188" t="s">
        <v>158</v>
      </c>
      <c r="B14" s="176"/>
      <c r="C14" s="176"/>
      <c r="D14" s="176"/>
      <c r="E14" s="176"/>
      <c r="F14" s="176"/>
      <c r="G14" s="176"/>
      <c r="H14" s="176"/>
      <c r="I14" s="176"/>
      <c r="J14" s="113"/>
    </row>
    <row r="15" spans="1:10" s="114" customFormat="1" ht="12.75">
      <c r="A15" s="206" t="s">
        <v>195</v>
      </c>
      <c r="B15" s="177">
        <v>12136529</v>
      </c>
      <c r="C15" s="177">
        <v>-6464374</v>
      </c>
      <c r="D15" s="177">
        <v>-6354</v>
      </c>
      <c r="E15" s="177">
        <v>1820479</v>
      </c>
      <c r="F15" s="177">
        <v>350376915</v>
      </c>
      <c r="G15" s="177">
        <v>357863195</v>
      </c>
      <c r="H15" s="177">
        <v>0</v>
      </c>
      <c r="I15" s="177">
        <f>SUM(G15:H15)</f>
        <v>357863195</v>
      </c>
      <c r="J15" s="190"/>
    </row>
    <row r="16" spans="1:10" s="114" customFormat="1" ht="12.75">
      <c r="A16" s="207" t="s">
        <v>194</v>
      </c>
      <c r="B16" s="177">
        <v>0</v>
      </c>
      <c r="C16" s="177">
        <v>0</v>
      </c>
      <c r="D16" s="177">
        <v>0</v>
      </c>
      <c r="E16" s="177">
        <v>0</v>
      </c>
      <c r="F16" s="177">
        <v>9367298</v>
      </c>
      <c r="G16" s="177">
        <v>9367298</v>
      </c>
      <c r="H16" s="177">
        <v>0</v>
      </c>
      <c r="I16" s="177">
        <f aca="true" t="shared" si="0" ref="I16:I27">SUM(G16:H16)</f>
        <v>9367298</v>
      </c>
      <c r="J16" s="190"/>
    </row>
    <row r="17" spans="1:10" s="115" customFormat="1" ht="12.75">
      <c r="A17" s="207" t="s">
        <v>185</v>
      </c>
      <c r="B17" s="177">
        <v>0</v>
      </c>
      <c r="C17" s="177">
        <v>0</v>
      </c>
      <c r="D17" s="177">
        <v>6104</v>
      </c>
      <c r="E17" s="177">
        <v>0</v>
      </c>
      <c r="F17" s="177">
        <v>265685</v>
      </c>
      <c r="G17" s="177">
        <v>271789</v>
      </c>
      <c r="H17" s="177">
        <v>0</v>
      </c>
      <c r="I17" s="177">
        <f t="shared" si="0"/>
        <v>271789</v>
      </c>
      <c r="J17" s="190"/>
    </row>
    <row r="18" spans="1:10" s="115" customFormat="1" ht="12.75">
      <c r="A18" s="206" t="s">
        <v>108</v>
      </c>
      <c r="B18" s="177">
        <v>0</v>
      </c>
      <c r="C18" s="177">
        <v>0</v>
      </c>
      <c r="D18" s="177">
        <v>6104</v>
      </c>
      <c r="E18" s="177">
        <v>0</v>
      </c>
      <c r="F18" s="177">
        <v>9632983</v>
      </c>
      <c r="G18" s="177">
        <v>9639087</v>
      </c>
      <c r="H18" s="177">
        <v>0</v>
      </c>
      <c r="I18" s="177">
        <f t="shared" si="0"/>
        <v>9639087</v>
      </c>
      <c r="J18" s="190"/>
    </row>
    <row r="19" spans="1:10" s="114" customFormat="1" ht="12.75">
      <c r="A19" s="206" t="s">
        <v>186</v>
      </c>
      <c r="B19" s="177">
        <f>B15+B16+B17</f>
        <v>12136529</v>
      </c>
      <c r="C19" s="177">
        <f>C15+C16+C17</f>
        <v>-6464374</v>
      </c>
      <c r="D19" s="177">
        <f>D15+D16+D17</f>
        <v>-250</v>
      </c>
      <c r="E19" s="177">
        <f>E15+E16+E17</f>
        <v>1820479</v>
      </c>
      <c r="F19" s="177">
        <f>F15+F16+F17</f>
        <v>360009898</v>
      </c>
      <c r="G19" s="177">
        <f>G15+G16+G17</f>
        <v>367502282</v>
      </c>
      <c r="H19" s="177">
        <f>H15+H16+H17</f>
        <v>0</v>
      </c>
      <c r="I19" s="177">
        <f t="shared" si="0"/>
        <v>367502282</v>
      </c>
      <c r="J19" s="190"/>
    </row>
    <row r="20" spans="1:10" ht="12.75">
      <c r="A20" s="206" t="s">
        <v>187</v>
      </c>
      <c r="B20" s="177">
        <v>12136529</v>
      </c>
      <c r="C20" s="177">
        <v>-6464374</v>
      </c>
      <c r="D20" s="177">
        <v>-15157</v>
      </c>
      <c r="E20" s="177">
        <v>1820479</v>
      </c>
      <c r="F20" s="177">
        <v>373429312</v>
      </c>
      <c r="G20" s="177">
        <v>380906789</v>
      </c>
      <c r="H20" s="177">
        <v>33934146</v>
      </c>
      <c r="I20" s="177">
        <f t="shared" si="0"/>
        <v>414840935</v>
      </c>
      <c r="J20" s="190"/>
    </row>
    <row r="21" spans="1:10" ht="25.5">
      <c r="A21" s="207" t="s">
        <v>198</v>
      </c>
      <c r="B21" s="177">
        <v>0</v>
      </c>
      <c r="C21" s="177">
        <v>0</v>
      </c>
      <c r="D21" s="177">
        <v>0</v>
      </c>
      <c r="E21" s="177">
        <v>0</v>
      </c>
      <c r="F21" s="177">
        <v>-372725</v>
      </c>
      <c r="G21" s="177">
        <v>-372725</v>
      </c>
      <c r="H21" s="177">
        <v>-131766</v>
      </c>
      <c r="I21" s="177">
        <f t="shared" si="0"/>
        <v>-504491</v>
      </c>
      <c r="J21" s="190"/>
    </row>
    <row r="22" spans="1:10" ht="12.75">
      <c r="A22" s="206" t="s">
        <v>188</v>
      </c>
      <c r="B22" s="177">
        <v>12136529</v>
      </c>
      <c r="C22" s="177">
        <v>-6464374</v>
      </c>
      <c r="D22" s="177">
        <v>-15157</v>
      </c>
      <c r="E22" s="177">
        <v>1820479</v>
      </c>
      <c r="F22" s="177">
        <v>373056587</v>
      </c>
      <c r="G22" s="177">
        <v>380534064</v>
      </c>
      <c r="H22" s="177">
        <v>33802380</v>
      </c>
      <c r="I22" s="177">
        <f t="shared" si="0"/>
        <v>414336444</v>
      </c>
      <c r="J22" s="190"/>
    </row>
    <row r="23" spans="1:10" ht="12.75">
      <c r="A23" s="207" t="s">
        <v>194</v>
      </c>
      <c r="B23" s="176">
        <v>0</v>
      </c>
      <c r="C23" s="176">
        <v>0</v>
      </c>
      <c r="D23" s="176">
        <v>0</v>
      </c>
      <c r="E23" s="176">
        <v>0</v>
      </c>
      <c r="F23" s="176">
        <v>9137313</v>
      </c>
      <c r="G23" s="176">
        <v>9137313</v>
      </c>
      <c r="H23" s="176">
        <v>-81326</v>
      </c>
      <c r="I23" s="176">
        <f t="shared" si="0"/>
        <v>9055987</v>
      </c>
      <c r="J23" s="190"/>
    </row>
    <row r="24" spans="1:10" ht="12.75">
      <c r="A24" s="207" t="s">
        <v>189</v>
      </c>
      <c r="B24" s="176">
        <v>0</v>
      </c>
      <c r="C24" s="176">
        <v>0</v>
      </c>
      <c r="D24" s="176">
        <v>7100</v>
      </c>
      <c r="E24" s="176">
        <v>0</v>
      </c>
      <c r="F24" s="176">
        <v>-567253</v>
      </c>
      <c r="G24" s="176">
        <v>-560153</v>
      </c>
      <c r="H24" s="176">
        <v>0</v>
      </c>
      <c r="I24" s="176">
        <f t="shared" si="0"/>
        <v>-560153</v>
      </c>
      <c r="J24" s="190"/>
    </row>
    <row r="25" spans="1:10" ht="12.75">
      <c r="A25" s="206" t="s">
        <v>108</v>
      </c>
      <c r="B25" s="176">
        <v>0</v>
      </c>
      <c r="C25" s="176">
        <v>0</v>
      </c>
      <c r="D25" s="176">
        <v>7100</v>
      </c>
      <c r="E25" s="176">
        <v>0</v>
      </c>
      <c r="F25" s="176">
        <v>8570060</v>
      </c>
      <c r="G25" s="176">
        <v>8577160</v>
      </c>
      <c r="H25" s="176">
        <v>-81326</v>
      </c>
      <c r="I25" s="176">
        <f t="shared" si="0"/>
        <v>8495834</v>
      </c>
      <c r="J25" s="190"/>
    </row>
    <row r="26" spans="1:10" ht="12.75">
      <c r="A26" s="206" t="s">
        <v>190</v>
      </c>
      <c r="B26" s="176">
        <v>0</v>
      </c>
      <c r="C26" s="176">
        <v>-601240</v>
      </c>
      <c r="D26" s="176">
        <v>0</v>
      </c>
      <c r="E26" s="176">
        <v>0</v>
      </c>
      <c r="F26" s="176">
        <v>0</v>
      </c>
      <c r="G26" s="176">
        <v>-601240</v>
      </c>
      <c r="H26" s="176">
        <v>0</v>
      </c>
      <c r="I26" s="176">
        <f t="shared" si="0"/>
        <v>-601240</v>
      </c>
      <c r="J26" s="190"/>
    </row>
    <row r="27" spans="1:10" ht="12.75">
      <c r="A27" s="206" t="s">
        <v>191</v>
      </c>
      <c r="B27" s="176">
        <f>B22+B23+B24+B26</f>
        <v>12136529</v>
      </c>
      <c r="C27" s="176">
        <f>C22+C23+C24+C26</f>
        <v>-7065614</v>
      </c>
      <c r="D27" s="176">
        <f>D22+D23+D24+D26</f>
        <v>-8057</v>
      </c>
      <c r="E27" s="176">
        <f>E22+E23+E24+E26</f>
        <v>1820479</v>
      </c>
      <c r="F27" s="176">
        <f>F22+F23+F24+F26</f>
        <v>381626647</v>
      </c>
      <c r="G27" s="176">
        <f>G22+G23+G24+G26</f>
        <v>388509984</v>
      </c>
      <c r="H27" s="176">
        <f>H22+H23+H24+H26</f>
        <v>33721054</v>
      </c>
      <c r="I27" s="176">
        <f t="shared" si="0"/>
        <v>422231038</v>
      </c>
      <c r="J27" s="190"/>
    </row>
    <row r="28" spans="1:10" ht="12.75">
      <c r="A28" s="8"/>
      <c r="B28" s="10"/>
      <c r="C28" s="10"/>
      <c r="D28" s="10"/>
      <c r="E28" s="10"/>
      <c r="F28" s="10"/>
      <c r="G28" s="10"/>
      <c r="J28" s="190"/>
    </row>
    <row r="29" spans="1:7" ht="12.75">
      <c r="A29" s="8"/>
      <c r="B29" s="10"/>
      <c r="C29" s="10"/>
      <c r="D29" s="10"/>
      <c r="E29" s="10"/>
      <c r="F29" s="10"/>
      <c r="G29" s="10"/>
    </row>
    <row r="30" spans="1:7" ht="12.75">
      <c r="A30" s="8"/>
      <c r="B30" s="10"/>
      <c r="C30" s="10"/>
      <c r="D30" s="10"/>
      <c r="E30" s="10"/>
      <c r="F30" s="10"/>
      <c r="G30" s="10"/>
    </row>
    <row r="31" spans="1:7" ht="12.75">
      <c r="A31" s="42" t="s">
        <v>4</v>
      </c>
      <c r="B31" s="77"/>
      <c r="C31" s="150" t="str">
        <f>'Ф1'!C77</f>
        <v>Узбеков А.А.</v>
      </c>
      <c r="D31" s="51"/>
      <c r="E31" s="15"/>
      <c r="F31" s="6"/>
      <c r="G31" s="15"/>
    </row>
    <row r="32" spans="1:7" ht="12.75">
      <c r="A32" s="73"/>
      <c r="B32" s="6"/>
      <c r="C32" s="10"/>
      <c r="D32" s="10"/>
      <c r="E32" s="10"/>
      <c r="F32" s="10"/>
      <c r="G32" s="10"/>
    </row>
    <row r="33" spans="1:7" ht="12.75">
      <c r="A33" s="74"/>
      <c r="B33" s="6"/>
      <c r="C33" s="10"/>
      <c r="D33" s="10"/>
      <c r="E33" s="10"/>
      <c r="F33" s="10"/>
      <c r="G33" s="10"/>
    </row>
    <row r="34" spans="1:7" ht="12.75">
      <c r="A34" s="42" t="s">
        <v>16</v>
      </c>
      <c r="B34" s="77"/>
      <c r="C34" s="151" t="s">
        <v>120</v>
      </c>
      <c r="D34" s="52"/>
      <c r="E34" s="10"/>
      <c r="F34" s="10"/>
      <c r="G34" s="10"/>
    </row>
    <row r="35" spans="1:7" ht="12.75">
      <c r="A35" s="75"/>
      <c r="B35" s="53"/>
      <c r="C35" s="10"/>
      <c r="D35" s="10"/>
      <c r="E35" s="10"/>
      <c r="F35" s="10"/>
      <c r="G35" s="10"/>
    </row>
    <row r="36" spans="1:7" ht="12.75">
      <c r="A36" s="1"/>
      <c r="B36" s="6"/>
      <c r="C36" s="10"/>
      <c r="D36" s="10"/>
      <c r="E36" s="10"/>
      <c r="F36" s="10"/>
      <c r="G36" s="10"/>
    </row>
    <row r="37" spans="1:7" ht="12.75">
      <c r="A37" s="1"/>
      <c r="B37" s="10"/>
      <c r="C37" s="10"/>
      <c r="D37" s="10"/>
      <c r="E37" s="10"/>
      <c r="F37" s="10"/>
      <c r="G37" s="10"/>
    </row>
    <row r="38" spans="1:7" ht="12.75">
      <c r="A38" s="1"/>
      <c r="B38" s="10"/>
      <c r="C38" s="10"/>
      <c r="D38" s="10"/>
      <c r="E38" s="10"/>
      <c r="F38" s="10"/>
      <c r="G38" s="10"/>
    </row>
    <row r="39" spans="1:7" ht="12.75">
      <c r="A39" s="8"/>
      <c r="B39" s="10"/>
      <c r="C39" s="10"/>
      <c r="D39" s="10"/>
      <c r="E39" s="10"/>
      <c r="F39" s="10"/>
      <c r="G39" s="10"/>
    </row>
    <row r="40" spans="1:7" ht="12.75">
      <c r="A40" s="8"/>
      <c r="B40" s="10"/>
      <c r="C40" s="10"/>
      <c r="D40" s="10"/>
      <c r="E40" s="10"/>
      <c r="F40" s="10"/>
      <c r="G40" s="10"/>
    </row>
    <row r="41" spans="1:7" ht="12.75">
      <c r="A41" s="8"/>
      <c r="B41" s="10"/>
      <c r="C41" s="10"/>
      <c r="D41" s="10"/>
      <c r="E41" s="10"/>
      <c r="F41" s="10"/>
      <c r="G41" s="10"/>
    </row>
    <row r="42" spans="1:7" ht="12.75">
      <c r="A42" s="8"/>
      <c r="B42" s="10"/>
      <c r="C42" s="10"/>
      <c r="D42" s="10"/>
      <c r="E42" s="10"/>
      <c r="F42" s="10"/>
      <c r="G42" s="10"/>
    </row>
    <row r="43" spans="1:7" ht="12.75">
      <c r="A43" s="8"/>
      <c r="B43" s="10"/>
      <c r="C43" s="10"/>
      <c r="D43" s="10"/>
      <c r="E43" s="10"/>
      <c r="F43" s="10"/>
      <c r="G43" s="10"/>
    </row>
    <row r="44" spans="1:7" ht="12.75">
      <c r="A44" s="8"/>
      <c r="B44" s="10"/>
      <c r="C44" s="10"/>
      <c r="D44" s="10"/>
      <c r="E44" s="10"/>
      <c r="F44" s="10"/>
      <c r="G44" s="10"/>
    </row>
    <row r="45" spans="1:7" ht="12.75">
      <c r="A45" s="8"/>
      <c r="B45" s="10"/>
      <c r="C45" s="10"/>
      <c r="D45" s="10"/>
      <c r="E45" s="10"/>
      <c r="F45" s="10"/>
      <c r="G45" s="10"/>
    </row>
    <row r="46" spans="1:7" ht="12.75">
      <c r="A46" s="8"/>
      <c r="B46" s="10"/>
      <c r="C46" s="10"/>
      <c r="D46" s="10"/>
      <c r="E46" s="10"/>
      <c r="F46" s="10"/>
      <c r="G46" s="10"/>
    </row>
    <row r="47" spans="1:7" ht="12.75">
      <c r="A47" s="8"/>
      <c r="B47" s="10"/>
      <c r="C47" s="10"/>
      <c r="D47" s="10"/>
      <c r="E47" s="10"/>
      <c r="F47" s="10"/>
      <c r="G47" s="10"/>
    </row>
    <row r="48" spans="1:7" ht="12.75">
      <c r="A48" s="8"/>
      <c r="B48" s="10"/>
      <c r="C48" s="10"/>
      <c r="D48" s="10"/>
      <c r="E48" s="10"/>
      <c r="F48" s="10"/>
      <c r="G48" s="10"/>
    </row>
    <row r="49" spans="1:7" ht="12.75">
      <c r="A49" s="8"/>
      <c r="B49" s="10"/>
      <c r="C49" s="10"/>
      <c r="D49" s="10"/>
      <c r="E49" s="10"/>
      <c r="F49" s="10"/>
      <c r="G49" s="10"/>
    </row>
    <row r="50" spans="1:7" ht="12.75">
      <c r="A50" s="8"/>
      <c r="B50" s="10"/>
      <c r="C50" s="10"/>
      <c r="D50" s="10"/>
      <c r="E50" s="10"/>
      <c r="F50" s="10"/>
      <c r="G50" s="10"/>
    </row>
    <row r="51" spans="1:7" ht="12.75">
      <c r="A51" s="8"/>
      <c r="B51" s="10"/>
      <c r="C51" s="10"/>
      <c r="D51" s="10"/>
      <c r="E51" s="10"/>
      <c r="F51" s="10"/>
      <c r="G51" s="10"/>
    </row>
    <row r="52" spans="1:7" ht="12.75">
      <c r="A52" s="8"/>
      <c r="B52" s="10"/>
      <c r="C52" s="10"/>
      <c r="D52" s="10"/>
      <c r="E52" s="10"/>
      <c r="F52" s="10"/>
      <c r="G52" s="10"/>
    </row>
    <row r="53" spans="1:7" ht="12.75">
      <c r="A53" s="8"/>
      <c r="B53" s="10"/>
      <c r="C53" s="10"/>
      <c r="D53" s="10"/>
      <c r="E53" s="10"/>
      <c r="F53" s="10"/>
      <c r="G53" s="10"/>
    </row>
    <row r="54" spans="1:7" ht="12.75">
      <c r="A54" s="8"/>
      <c r="B54" s="10"/>
      <c r="C54" s="10"/>
      <c r="D54" s="10"/>
      <c r="E54" s="10"/>
      <c r="F54" s="10"/>
      <c r="G54" s="10"/>
    </row>
    <row r="55" spans="1:7" ht="12.75">
      <c r="A55" s="8"/>
      <c r="B55" s="10"/>
      <c r="C55" s="10"/>
      <c r="D55" s="10"/>
      <c r="E55" s="10"/>
      <c r="F55" s="10"/>
      <c r="G55" s="10"/>
    </row>
    <row r="56" spans="1:7" ht="12.75">
      <c r="A56" s="8"/>
      <c r="B56" s="10"/>
      <c r="C56" s="10"/>
      <c r="D56" s="10"/>
      <c r="E56" s="10"/>
      <c r="F56" s="10"/>
      <c r="G56" s="10"/>
    </row>
    <row r="57" spans="1:7" ht="12.75">
      <c r="A57" s="8"/>
      <c r="B57" s="10"/>
      <c r="C57" s="10"/>
      <c r="D57" s="10"/>
      <c r="E57" s="10"/>
      <c r="F57" s="10"/>
      <c r="G57" s="10"/>
    </row>
    <row r="58" spans="1:7" ht="12.75">
      <c r="A58" s="8"/>
      <c r="B58" s="10"/>
      <c r="C58" s="10"/>
      <c r="D58" s="10"/>
      <c r="E58" s="10"/>
      <c r="F58" s="10"/>
      <c r="G58" s="10"/>
    </row>
    <row r="59" spans="1:7" ht="12.75">
      <c r="A59" s="8"/>
      <c r="B59" s="10"/>
      <c r="C59" s="10"/>
      <c r="D59" s="10"/>
      <c r="E59" s="10"/>
      <c r="F59" s="10"/>
      <c r="G59" s="10"/>
    </row>
    <row r="60" spans="1:7" ht="12.75">
      <c r="A60" s="8"/>
      <c r="B60" s="10"/>
      <c r="C60" s="10"/>
      <c r="D60" s="10"/>
      <c r="E60" s="10"/>
      <c r="F60" s="10"/>
      <c r="G60" s="10"/>
    </row>
    <row r="61" spans="1:7" ht="12.75">
      <c r="A61" s="8"/>
      <c r="B61" s="10"/>
      <c r="C61" s="10"/>
      <c r="D61" s="10"/>
      <c r="E61" s="10"/>
      <c r="F61" s="10"/>
      <c r="G61" s="10"/>
    </row>
    <row r="62" spans="1:7" ht="12.75">
      <c r="A62" s="8"/>
      <c r="B62" s="10"/>
      <c r="C62" s="10"/>
      <c r="D62" s="10"/>
      <c r="E62" s="10"/>
      <c r="F62" s="10"/>
      <c r="G62" s="10"/>
    </row>
    <row r="63" spans="1:7" ht="12.75">
      <c r="A63" s="8"/>
      <c r="B63" s="10"/>
      <c r="C63" s="10"/>
      <c r="D63" s="10"/>
      <c r="E63" s="10"/>
      <c r="F63" s="10"/>
      <c r="G63" s="10"/>
    </row>
    <row r="64" spans="1:7" ht="12.75">
      <c r="A64" s="8"/>
      <c r="B64" s="10"/>
      <c r="C64" s="10"/>
      <c r="D64" s="10"/>
      <c r="E64" s="10"/>
      <c r="F64" s="10"/>
      <c r="G64" s="10"/>
    </row>
    <row r="65" spans="1:7" ht="12.75">
      <c r="A65" s="8"/>
      <c r="B65" s="10"/>
      <c r="C65" s="10"/>
      <c r="D65" s="10"/>
      <c r="E65" s="10"/>
      <c r="F65" s="10"/>
      <c r="G65" s="10"/>
    </row>
    <row r="66" spans="1:7" ht="12.75">
      <c r="A66" s="8"/>
      <c r="B66" s="10"/>
      <c r="C66" s="10"/>
      <c r="D66" s="10"/>
      <c r="E66" s="10"/>
      <c r="F66" s="10"/>
      <c r="G66" s="10"/>
    </row>
    <row r="67" spans="1:7" ht="12.75">
      <c r="A67" s="8"/>
      <c r="B67" s="10"/>
      <c r="C67" s="10"/>
      <c r="D67" s="10"/>
      <c r="E67" s="10"/>
      <c r="F67" s="10"/>
      <c r="G67" s="10"/>
    </row>
    <row r="68" spans="1:7" ht="12.75">
      <c r="A68" s="8"/>
      <c r="B68" s="10"/>
      <c r="C68" s="10"/>
      <c r="D68" s="10"/>
      <c r="E68" s="10"/>
      <c r="F68" s="10"/>
      <c r="G68" s="10"/>
    </row>
    <row r="69" spans="1:7" ht="12.75">
      <c r="A69" s="8"/>
      <c r="B69" s="10"/>
      <c r="C69" s="10"/>
      <c r="D69" s="10"/>
      <c r="E69" s="10"/>
      <c r="F69" s="10"/>
      <c r="G69" s="10"/>
    </row>
    <row r="70" spans="1:7" ht="12.75">
      <c r="A70" s="8"/>
      <c r="B70" s="10"/>
      <c r="C70" s="10"/>
      <c r="D70" s="10"/>
      <c r="E70" s="10"/>
      <c r="F70" s="10"/>
      <c r="G70" s="10"/>
    </row>
    <row r="71" spans="1:7" ht="12.75">
      <c r="A71" s="8"/>
      <c r="B71" s="10"/>
      <c r="C71" s="10"/>
      <c r="D71" s="10"/>
      <c r="E71" s="10"/>
      <c r="F71" s="10"/>
      <c r="G71" s="10"/>
    </row>
    <row r="72" spans="1:7" ht="12.75">
      <c r="A72" s="8"/>
      <c r="B72" s="10"/>
      <c r="C72" s="10"/>
      <c r="D72" s="10"/>
      <c r="E72" s="10"/>
      <c r="F72" s="10"/>
      <c r="G72" s="10"/>
    </row>
    <row r="73" spans="1:7" ht="12.75">
      <c r="A73" s="8"/>
      <c r="B73" s="10"/>
      <c r="C73" s="10"/>
      <c r="D73" s="10"/>
      <c r="E73" s="10"/>
      <c r="F73" s="10"/>
      <c r="G73" s="10"/>
    </row>
    <row r="74" spans="1:7" ht="12.75">
      <c r="A74" s="8"/>
      <c r="B74" s="10"/>
      <c r="C74" s="10"/>
      <c r="D74" s="10"/>
      <c r="E74" s="10"/>
      <c r="F74" s="10"/>
      <c r="G74" s="10"/>
    </row>
    <row r="75" spans="1:7" ht="12.75">
      <c r="A75" s="8"/>
      <c r="B75" s="10"/>
      <c r="C75" s="10"/>
      <c r="D75" s="10"/>
      <c r="E75" s="10"/>
      <c r="F75" s="10"/>
      <c r="G75" s="10"/>
    </row>
    <row r="76" spans="1:7" ht="12.75">
      <c r="A76" s="8"/>
      <c r="B76" s="10"/>
      <c r="C76" s="10"/>
      <c r="D76" s="10"/>
      <c r="E76" s="10"/>
      <c r="F76" s="10"/>
      <c r="G76" s="10"/>
    </row>
    <row r="77" spans="1:7" ht="12.75">
      <c r="A77" s="8"/>
      <c r="B77" s="10"/>
      <c r="C77" s="10"/>
      <c r="D77" s="10"/>
      <c r="E77" s="10"/>
      <c r="F77" s="10"/>
      <c r="G77" s="10"/>
    </row>
    <row r="78" spans="1:7" ht="12.75">
      <c r="A78" s="8"/>
      <c r="B78" s="10"/>
      <c r="C78" s="10"/>
      <c r="D78" s="10"/>
      <c r="E78" s="10"/>
      <c r="F78" s="10"/>
      <c r="G78" s="10"/>
    </row>
    <row r="79" spans="1:7" ht="12.75">
      <c r="A79" s="8"/>
      <c r="B79" s="10"/>
      <c r="C79" s="10"/>
      <c r="D79" s="10"/>
      <c r="E79" s="10"/>
      <c r="F79" s="10"/>
      <c r="G79" s="10"/>
    </row>
    <row r="80" spans="1:7" ht="12.75">
      <c r="A80" s="8"/>
      <c r="B80" s="10"/>
      <c r="C80" s="10"/>
      <c r="D80" s="10"/>
      <c r="E80" s="10"/>
      <c r="F80" s="10"/>
      <c r="G80" s="10"/>
    </row>
    <row r="81" spans="1:7" ht="12.75">
      <c r="A81" s="8"/>
      <c r="B81" s="10"/>
      <c r="C81" s="10"/>
      <c r="D81" s="10"/>
      <c r="E81" s="10"/>
      <c r="F81" s="10"/>
      <c r="G81" s="10"/>
    </row>
    <row r="82" spans="1:7" ht="12.75">
      <c r="A82" s="8"/>
      <c r="B82" s="10"/>
      <c r="C82" s="10"/>
      <c r="D82" s="10"/>
      <c r="E82" s="10"/>
      <c r="F82" s="10"/>
      <c r="G82" s="10"/>
    </row>
    <row r="83" spans="1:7" ht="12.75">
      <c r="A83" s="8"/>
      <c r="B83" s="10"/>
      <c r="C83" s="10"/>
      <c r="D83" s="10"/>
      <c r="E83" s="10"/>
      <c r="F83" s="10"/>
      <c r="G83" s="10"/>
    </row>
    <row r="84" spans="1:7" ht="12.75">
      <c r="A84" s="8"/>
      <c r="B84" s="10"/>
      <c r="C84" s="10"/>
      <c r="D84" s="10"/>
      <c r="E84" s="10"/>
      <c r="F84" s="10"/>
      <c r="G84" s="10"/>
    </row>
    <row r="85" spans="1:7" ht="12.75">
      <c r="A85" s="8"/>
      <c r="B85" s="10"/>
      <c r="C85" s="10"/>
      <c r="D85" s="10"/>
      <c r="E85" s="10"/>
      <c r="F85" s="10"/>
      <c r="G85" s="10"/>
    </row>
    <row r="86" spans="1:7" ht="12.75">
      <c r="A86" s="8"/>
      <c r="B86" s="10"/>
      <c r="C86" s="10"/>
      <c r="D86" s="10"/>
      <c r="E86" s="10"/>
      <c r="F86" s="10"/>
      <c r="G86" s="10"/>
    </row>
    <row r="87" spans="1:7" ht="12.75">
      <c r="A87" s="8"/>
      <c r="B87" s="10"/>
      <c r="C87" s="10"/>
      <c r="D87" s="10"/>
      <c r="E87" s="10"/>
      <c r="F87" s="10"/>
      <c r="G87" s="10"/>
    </row>
    <row r="88" spans="1:7" ht="12.75">
      <c r="A88" s="8"/>
      <c r="B88" s="10"/>
      <c r="C88" s="10"/>
      <c r="D88" s="10"/>
      <c r="E88" s="10"/>
      <c r="F88" s="10"/>
      <c r="G88" s="10"/>
    </row>
    <row r="89" spans="1:7" ht="12.75">
      <c r="A89" s="8"/>
      <c r="B89" s="10"/>
      <c r="C89" s="10"/>
      <c r="D89" s="10"/>
      <c r="E89" s="10"/>
      <c r="F89" s="10"/>
      <c r="G89" s="10"/>
    </row>
    <row r="90" spans="1:7" ht="12.75">
      <c r="A90" s="8"/>
      <c r="B90" s="10"/>
      <c r="C90" s="10"/>
      <c r="D90" s="10"/>
      <c r="E90" s="10"/>
      <c r="F90" s="10"/>
      <c r="G90" s="10"/>
    </row>
    <row r="91" spans="1:7" ht="12.75">
      <c r="A91" s="8"/>
      <c r="B91" s="10"/>
      <c r="C91" s="10"/>
      <c r="D91" s="10"/>
      <c r="E91" s="10"/>
      <c r="F91" s="10"/>
      <c r="G91" s="10"/>
    </row>
    <row r="92" spans="1:7" ht="12.75">
      <c r="A92" s="8"/>
      <c r="B92" s="10"/>
      <c r="C92" s="10"/>
      <c r="D92" s="10"/>
      <c r="E92" s="10"/>
      <c r="F92" s="10"/>
      <c r="G92" s="10"/>
    </row>
    <row r="93" spans="1:7" ht="12.75">
      <c r="A93" s="8"/>
      <c r="B93" s="10"/>
      <c r="C93" s="10"/>
      <c r="D93" s="10"/>
      <c r="E93" s="10"/>
      <c r="F93" s="10"/>
      <c r="G93" s="10"/>
    </row>
    <row r="94" spans="1:7" ht="12.75">
      <c r="A94" s="8"/>
      <c r="B94" s="10"/>
      <c r="C94" s="10"/>
      <c r="D94" s="10"/>
      <c r="E94" s="10"/>
      <c r="F94" s="10"/>
      <c r="G94" s="10"/>
    </row>
    <row r="95" spans="1:7" ht="12.75">
      <c r="A95" s="8"/>
      <c r="B95" s="10"/>
      <c r="C95" s="10"/>
      <c r="D95" s="10"/>
      <c r="E95" s="10"/>
      <c r="F95" s="10"/>
      <c r="G95" s="10"/>
    </row>
    <row r="96" spans="1:7" ht="12.75">
      <c r="A96" s="8"/>
      <c r="B96" s="10"/>
      <c r="C96" s="10"/>
      <c r="D96" s="10"/>
      <c r="E96" s="10"/>
      <c r="F96" s="10"/>
      <c r="G96" s="10"/>
    </row>
    <row r="97" spans="1:7" ht="12.75">
      <c r="A97" s="8"/>
      <c r="B97" s="10"/>
      <c r="C97" s="10"/>
      <c r="D97" s="10"/>
      <c r="E97" s="10"/>
      <c r="F97" s="10"/>
      <c r="G97" s="10"/>
    </row>
    <row r="98" spans="1:7" ht="12.75">
      <c r="A98" s="8"/>
      <c r="B98" s="10"/>
      <c r="C98" s="10"/>
      <c r="D98" s="10"/>
      <c r="E98" s="10"/>
      <c r="F98" s="10"/>
      <c r="G98" s="10"/>
    </row>
    <row r="99" spans="1:7" ht="12.75">
      <c r="A99" s="8"/>
      <c r="B99" s="10"/>
      <c r="C99" s="10"/>
      <c r="D99" s="10"/>
      <c r="E99" s="10"/>
      <c r="F99" s="10"/>
      <c r="G99" s="10"/>
    </row>
    <row r="100" spans="1:7" ht="12.75">
      <c r="A100" s="8"/>
      <c r="B100" s="10"/>
      <c r="C100" s="10"/>
      <c r="D100" s="10"/>
      <c r="E100" s="10"/>
      <c r="F100" s="10"/>
      <c r="G100" s="10"/>
    </row>
    <row r="101" spans="1:7" ht="12.75">
      <c r="A101" s="8"/>
      <c r="B101" s="10"/>
      <c r="C101" s="10"/>
      <c r="D101" s="10"/>
      <c r="E101" s="10"/>
      <c r="F101" s="10"/>
      <c r="G101" s="10"/>
    </row>
    <row r="102" spans="1:7" ht="12.75">
      <c r="A102" s="8"/>
      <c r="B102" s="10"/>
      <c r="C102" s="10"/>
      <c r="D102" s="10"/>
      <c r="E102" s="10"/>
      <c r="F102" s="10"/>
      <c r="G102" s="10"/>
    </row>
    <row r="103" spans="1:7" ht="12.75">
      <c r="A103" s="8"/>
      <c r="B103" s="10"/>
      <c r="C103" s="10"/>
      <c r="D103" s="10"/>
      <c r="E103" s="10"/>
      <c r="F103" s="10"/>
      <c r="G103" s="10"/>
    </row>
    <row r="104" spans="1:7" ht="12.75">
      <c r="A104" s="8"/>
      <c r="B104" s="10"/>
      <c r="C104" s="10"/>
      <c r="D104" s="10"/>
      <c r="E104" s="10"/>
      <c r="F104" s="10"/>
      <c r="G104" s="10"/>
    </row>
    <row r="105" spans="1:7" ht="12.75">
      <c r="A105" s="8"/>
      <c r="B105" s="10"/>
      <c r="C105" s="10"/>
      <c r="D105" s="10"/>
      <c r="E105" s="10"/>
      <c r="F105" s="10"/>
      <c r="G105" s="10"/>
    </row>
    <row r="106" spans="1:7" ht="12.75">
      <c r="A106" s="8"/>
      <c r="B106" s="10"/>
      <c r="C106" s="10"/>
      <c r="D106" s="10"/>
      <c r="E106" s="10"/>
      <c r="F106" s="10"/>
      <c r="G106" s="10"/>
    </row>
    <row r="107" spans="1:7" ht="12.75">
      <c r="A107" s="8"/>
      <c r="B107" s="10"/>
      <c r="C107" s="10"/>
      <c r="D107" s="10"/>
      <c r="E107" s="10"/>
      <c r="F107" s="10"/>
      <c r="G107" s="10"/>
    </row>
    <row r="108" spans="1:7" ht="12.75">
      <c r="A108" s="8"/>
      <c r="B108" s="10"/>
      <c r="C108" s="10"/>
      <c r="D108" s="10"/>
      <c r="E108" s="10"/>
      <c r="F108" s="10"/>
      <c r="G108" s="10"/>
    </row>
    <row r="109" spans="1:7" ht="12.75">
      <c r="A109" s="8"/>
      <c r="B109" s="10"/>
      <c r="C109" s="10"/>
      <c r="D109" s="10"/>
      <c r="E109" s="10"/>
      <c r="F109" s="10"/>
      <c r="G109" s="10"/>
    </row>
    <row r="110" spans="1:7" ht="12.75">
      <c r="A110" s="8"/>
      <c r="B110" s="10"/>
      <c r="C110" s="10"/>
      <c r="D110" s="10"/>
      <c r="E110" s="10"/>
      <c r="F110" s="10"/>
      <c r="G110" s="10"/>
    </row>
    <row r="111" spans="1:7" ht="12.75">
      <c r="A111" s="8"/>
      <c r="B111" s="10"/>
      <c r="C111" s="10"/>
      <c r="D111" s="10"/>
      <c r="E111" s="10"/>
      <c r="F111" s="10"/>
      <c r="G111" s="10"/>
    </row>
    <row r="112" spans="1:7" ht="12.75">
      <c r="A112" s="8"/>
      <c r="B112" s="10"/>
      <c r="C112" s="10"/>
      <c r="D112" s="10"/>
      <c r="E112" s="10"/>
      <c r="F112" s="10"/>
      <c r="G112" s="10"/>
    </row>
    <row r="113" spans="1:7" ht="12.75">
      <c r="A113" s="8"/>
      <c r="B113" s="10"/>
      <c r="C113" s="10"/>
      <c r="D113" s="10"/>
      <c r="E113" s="10"/>
      <c r="F113" s="10"/>
      <c r="G113" s="10"/>
    </row>
    <row r="114" spans="1:7" ht="12.75">
      <c r="A114" s="8"/>
      <c r="B114" s="10"/>
      <c r="C114" s="10"/>
      <c r="D114" s="10"/>
      <c r="E114" s="10"/>
      <c r="F114" s="10"/>
      <c r="G114" s="10"/>
    </row>
    <row r="115" spans="1:7" ht="12.75">
      <c r="A115" s="8"/>
      <c r="B115" s="10"/>
      <c r="C115" s="10"/>
      <c r="D115" s="10"/>
      <c r="E115" s="10"/>
      <c r="F115" s="10"/>
      <c r="G115" s="10"/>
    </row>
    <row r="116" spans="1:7" ht="12.75">
      <c r="A116" s="8"/>
      <c r="B116" s="10"/>
      <c r="C116" s="10"/>
      <c r="D116" s="10"/>
      <c r="E116" s="10"/>
      <c r="F116" s="10"/>
      <c r="G116" s="10"/>
    </row>
    <row r="117" spans="1:7" ht="12.75">
      <c r="A117" s="8"/>
      <c r="B117" s="10"/>
      <c r="C117" s="10"/>
      <c r="D117" s="10"/>
      <c r="E117" s="10"/>
      <c r="F117" s="10"/>
      <c r="G117" s="10"/>
    </row>
    <row r="118" spans="1:7" ht="12.75">
      <c r="A118" s="8"/>
      <c r="B118" s="10"/>
      <c r="C118" s="10"/>
      <c r="D118" s="10"/>
      <c r="E118" s="10"/>
      <c r="F118" s="10"/>
      <c r="G118" s="10"/>
    </row>
    <row r="119" spans="1:7" ht="12.75">
      <c r="A119" s="8"/>
      <c r="B119" s="10"/>
      <c r="C119" s="10"/>
      <c r="D119" s="10"/>
      <c r="E119" s="10"/>
      <c r="F119" s="10"/>
      <c r="G119" s="10"/>
    </row>
    <row r="120" spans="1:7" ht="12.75">
      <c r="A120" s="8"/>
      <c r="B120" s="10"/>
      <c r="C120" s="10"/>
      <c r="D120" s="10"/>
      <c r="E120" s="10"/>
      <c r="F120" s="10"/>
      <c r="G120" s="10"/>
    </row>
    <row r="121" spans="1:7" ht="12.75">
      <c r="A121" s="8"/>
      <c r="B121" s="10"/>
      <c r="C121" s="10"/>
      <c r="D121" s="10"/>
      <c r="E121" s="10"/>
      <c r="F121" s="10"/>
      <c r="G121" s="10"/>
    </row>
    <row r="122" spans="1:7" ht="12.75">
      <c r="A122" s="8"/>
      <c r="B122" s="10"/>
      <c r="C122" s="10"/>
      <c r="D122" s="10"/>
      <c r="E122" s="10"/>
      <c r="F122" s="10"/>
      <c r="G122" s="10"/>
    </row>
    <row r="123" spans="1:7" ht="12.75">
      <c r="A123" s="8"/>
      <c r="B123" s="10"/>
      <c r="C123" s="10"/>
      <c r="D123" s="10"/>
      <c r="E123" s="10"/>
      <c r="F123" s="10"/>
      <c r="G123" s="10"/>
    </row>
    <row r="124" spans="1:7" ht="12.75">
      <c r="A124" s="8"/>
      <c r="B124" s="10"/>
      <c r="C124" s="10"/>
      <c r="D124" s="10"/>
      <c r="E124" s="10"/>
      <c r="F124" s="10"/>
      <c r="G124" s="10"/>
    </row>
    <row r="125" spans="1:7" ht="12.75">
      <c r="A125" s="8"/>
      <c r="B125" s="10"/>
      <c r="C125" s="10"/>
      <c r="D125" s="10"/>
      <c r="E125" s="10"/>
      <c r="F125" s="10"/>
      <c r="G125" s="10"/>
    </row>
    <row r="126" spans="1:7" ht="12.75">
      <c r="A126" s="8"/>
      <c r="B126" s="10"/>
      <c r="C126" s="10"/>
      <c r="D126" s="10"/>
      <c r="E126" s="10"/>
      <c r="F126" s="10"/>
      <c r="G126" s="10"/>
    </row>
    <row r="127" spans="1:7" ht="12.75">
      <c r="A127" s="8"/>
      <c r="B127" s="10"/>
      <c r="C127" s="10"/>
      <c r="D127" s="10"/>
      <c r="E127" s="10"/>
      <c r="F127" s="10"/>
      <c r="G127" s="10"/>
    </row>
    <row r="128" spans="1:7" ht="12.75">
      <c r="A128" s="8"/>
      <c r="B128" s="10"/>
      <c r="C128" s="10"/>
      <c r="D128" s="10"/>
      <c r="E128" s="10"/>
      <c r="F128" s="10"/>
      <c r="G128" s="10"/>
    </row>
    <row r="129" spans="1:7" ht="12.75">
      <c r="A129" s="8"/>
      <c r="B129" s="10"/>
      <c r="C129" s="10"/>
      <c r="D129" s="10"/>
      <c r="E129" s="10"/>
      <c r="F129" s="10"/>
      <c r="G129" s="10"/>
    </row>
    <row r="130" spans="1:7" ht="12.75">
      <c r="A130" s="8"/>
      <c r="B130" s="10"/>
      <c r="C130" s="10"/>
      <c r="D130" s="10"/>
      <c r="E130" s="10"/>
      <c r="F130" s="10"/>
      <c r="G130" s="10"/>
    </row>
    <row r="131" spans="1:7" ht="12.75">
      <c r="A131" s="8"/>
      <c r="B131" s="10"/>
      <c r="C131" s="10"/>
      <c r="D131" s="10"/>
      <c r="E131" s="10"/>
      <c r="F131" s="10"/>
      <c r="G131" s="10"/>
    </row>
    <row r="132" spans="1:7" ht="12.75">
      <c r="A132" s="8"/>
      <c r="B132" s="10"/>
      <c r="C132" s="10"/>
      <c r="D132" s="10"/>
      <c r="E132" s="10"/>
      <c r="F132" s="10"/>
      <c r="G132" s="10"/>
    </row>
    <row r="133" spans="1:7" ht="12.75">
      <c r="A133" s="8"/>
      <c r="B133" s="10"/>
      <c r="C133" s="10"/>
      <c r="D133" s="10"/>
      <c r="E133" s="10"/>
      <c r="F133" s="10"/>
      <c r="G133" s="10"/>
    </row>
    <row r="134" spans="1:7" ht="12.75">
      <c r="A134" s="8"/>
      <c r="B134" s="10"/>
      <c r="C134" s="10"/>
      <c r="D134" s="10"/>
      <c r="E134" s="10"/>
      <c r="F134" s="10"/>
      <c r="G134" s="10"/>
    </row>
    <row r="135" spans="1:7" ht="12.75">
      <c r="A135" s="8"/>
      <c r="B135" s="10"/>
      <c r="C135" s="10"/>
      <c r="D135" s="10"/>
      <c r="E135" s="10"/>
      <c r="F135" s="10"/>
      <c r="G135" s="10"/>
    </row>
    <row r="136" spans="1:7" ht="12.75">
      <c r="A136" s="8"/>
      <c r="B136" s="10"/>
      <c r="C136" s="10"/>
      <c r="D136" s="10"/>
      <c r="E136" s="10"/>
      <c r="F136" s="10"/>
      <c r="G136" s="10"/>
    </row>
    <row r="137" spans="1:7" ht="12.75">
      <c r="A137" s="8"/>
      <c r="B137" s="10"/>
      <c r="C137" s="10"/>
      <c r="D137" s="10"/>
      <c r="E137" s="10"/>
      <c r="F137" s="10"/>
      <c r="G137" s="10"/>
    </row>
    <row r="138" spans="1:7" ht="12.75">
      <c r="A138" s="8"/>
      <c r="B138" s="10"/>
      <c r="C138" s="10"/>
      <c r="D138" s="10"/>
      <c r="E138" s="10"/>
      <c r="F138" s="10"/>
      <c r="G138" s="10"/>
    </row>
    <row r="139" spans="1:7" ht="12.75">
      <c r="A139" s="8"/>
      <c r="B139" s="10"/>
      <c r="C139" s="10"/>
      <c r="D139" s="10"/>
      <c r="E139" s="10"/>
      <c r="F139" s="10"/>
      <c r="G139" s="10"/>
    </row>
    <row r="140" spans="1:7" ht="12.75">
      <c r="A140" s="8"/>
      <c r="B140" s="10"/>
      <c r="C140" s="10"/>
      <c r="D140" s="10"/>
      <c r="E140" s="10"/>
      <c r="F140" s="10"/>
      <c r="G140" s="10"/>
    </row>
    <row r="141" spans="1:7" ht="12.75">
      <c r="A141" s="8"/>
      <c r="B141" s="10"/>
      <c r="C141" s="10"/>
      <c r="D141" s="10"/>
      <c r="E141" s="10"/>
      <c r="F141" s="10"/>
      <c r="G141" s="10"/>
    </row>
    <row r="142" spans="1:7" ht="12.75">
      <c r="A142" s="8"/>
      <c r="B142" s="10"/>
      <c r="C142" s="10"/>
      <c r="D142" s="10"/>
      <c r="E142" s="10"/>
      <c r="F142" s="10"/>
      <c r="G142" s="10"/>
    </row>
    <row r="143" spans="1:7" ht="12.75">
      <c r="A143" s="8"/>
      <c r="B143" s="10"/>
      <c r="C143" s="10"/>
      <c r="D143" s="10"/>
      <c r="E143" s="10"/>
      <c r="F143" s="10"/>
      <c r="G143" s="10"/>
    </row>
    <row r="144" spans="1:7" ht="12.75">
      <c r="A144" s="8"/>
      <c r="B144" s="10"/>
      <c r="C144" s="10"/>
      <c r="D144" s="10"/>
      <c r="E144" s="10"/>
      <c r="F144" s="10"/>
      <c r="G144" s="10"/>
    </row>
  </sheetData>
  <sheetProtection/>
  <mergeCells count="11">
    <mergeCell ref="I10:I11"/>
    <mergeCell ref="G10:G11"/>
    <mergeCell ref="H10:H11"/>
    <mergeCell ref="B9:G9"/>
    <mergeCell ref="H9:I9"/>
    <mergeCell ref="A10:A11"/>
    <mergeCell ref="B10:B11"/>
    <mergeCell ref="C10:C11"/>
    <mergeCell ref="D10:D11"/>
    <mergeCell ref="F10:F11"/>
    <mergeCell ref="E10:E11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Abilkalamova.M</cp:lastModifiedBy>
  <cp:lastPrinted>2019-05-30T12:51:13Z</cp:lastPrinted>
  <dcterms:created xsi:type="dcterms:W3CDTF">2015-05-27T03:16:19Z</dcterms:created>
  <dcterms:modified xsi:type="dcterms:W3CDTF">2019-06-10T10:30:35Z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кв. 2015 (консолидированная).xls</vt:lpwstr>
  </property>
</Properties>
</file>