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35" yWindow="30" windowWidth="13665" windowHeight="13095"/>
  </bookViews>
  <sheets>
    <sheet name="форма 1" sheetId="60" r:id="rId1"/>
    <sheet name="форма 2" sheetId="61" r:id="rId2"/>
    <sheet name="форма 3" sheetId="62" r:id="rId3"/>
    <sheet name="форма 4" sheetId="6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[3]B1.2!#REF!</definedName>
    <definedName name="_5402_01">[3]B1.2!#REF!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2">#REF!</definedName>
    <definedName name="_усл_" localSheetId="3">#REF!</definedName>
    <definedName name="_усл_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[20]yO302.1!#REF!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[20]yO302.1!#REF!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 localSheetId="2">#REF!</definedName>
    <definedName name="p所得税" localSheetId="3">#REF!</definedName>
    <definedName name="p所得税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">#REF!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йй">'[10]S-360'!йй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2">#N/A</definedName>
    <definedName name="Макрос1" localSheetId="3">'форма 4'!Макрос1</definedName>
    <definedName name="Макрос1">#N/A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1">'форма 2'!$A$1:$G$95</definedName>
    <definedName name="_xlnm.Print_Area" localSheetId="2">'форма 3'!$A$1:$D$65</definedName>
    <definedName name="_xlnm.Print_Area" localSheetId="3">'форма 4'!$A$1:$N$66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2">#N/A</definedName>
    <definedName name="прил14_нов" localSheetId="3">'форма 4'!прил14_нов</definedName>
    <definedName name="прил14_нов">#N/A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2">#REF!</definedName>
    <definedName name="ф2" localSheetId="3">#REF!</definedName>
    <definedName name="ф2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45621"/>
</workbook>
</file>

<file path=xl/calcChain.xml><?xml version="1.0" encoding="utf-8"?>
<calcChain xmlns="http://schemas.openxmlformats.org/spreadsheetml/2006/main">
  <c r="C18" i="62" l="1"/>
  <c r="E68" i="60" l="1"/>
  <c r="E52" i="60"/>
  <c r="F52" i="60"/>
  <c r="E16" i="60"/>
  <c r="E36" i="60" s="1"/>
  <c r="F16" i="60"/>
  <c r="F36" i="60"/>
  <c r="F37" i="61"/>
  <c r="G37" i="61"/>
  <c r="F67" i="61"/>
  <c r="G67" i="61"/>
  <c r="G69" i="61" l="1"/>
  <c r="F69" i="61"/>
  <c r="F73" i="61"/>
  <c r="H44" i="63" s="1"/>
  <c r="F76" i="61" l="1"/>
  <c r="F80" i="61" l="1"/>
  <c r="F82" i="61" s="1"/>
  <c r="D18" i="62"/>
  <c r="D37" i="63" l="1"/>
  <c r="E37" i="63"/>
  <c r="F37" i="63"/>
  <c r="G37" i="63"/>
  <c r="H37" i="63"/>
  <c r="I37" i="63"/>
  <c r="C37" i="63"/>
  <c r="D15" i="63"/>
  <c r="E15" i="63"/>
  <c r="F15" i="63"/>
  <c r="G15" i="63"/>
  <c r="H15" i="63"/>
  <c r="I15" i="63"/>
  <c r="J15" i="63"/>
  <c r="C15" i="63"/>
  <c r="D46" i="62"/>
  <c r="D37" i="62"/>
  <c r="K15" i="63" l="1"/>
  <c r="D30" i="62"/>
  <c r="K37" i="63"/>
  <c r="D32" i="62" l="1"/>
  <c r="D47" i="62" l="1"/>
  <c r="K47" i="63"/>
  <c r="I47" i="63"/>
  <c r="K46" i="63"/>
  <c r="I46" i="63"/>
  <c r="G42" i="63"/>
  <c r="I42" i="63" s="1"/>
  <c r="K42" i="63" s="1"/>
  <c r="K38" i="63"/>
  <c r="F35" i="63"/>
  <c r="E35" i="63"/>
  <c r="D35" i="63"/>
  <c r="C35" i="63"/>
  <c r="G35" i="63"/>
  <c r="G53" i="63" s="1"/>
  <c r="I25" i="63"/>
  <c r="K25" i="63" s="1"/>
  <c r="I24" i="63"/>
  <c r="K24" i="63" s="1"/>
  <c r="G20" i="63"/>
  <c r="I20" i="63" s="1"/>
  <c r="K20" i="63" s="1"/>
  <c r="K13" i="63"/>
  <c r="I13" i="63"/>
  <c r="H13" i="63"/>
  <c r="H31" i="63" s="1"/>
  <c r="G13" i="63"/>
  <c r="G31" i="63" s="1"/>
  <c r="F13" i="63"/>
  <c r="F31" i="63" s="1"/>
  <c r="E13" i="63"/>
  <c r="E31" i="63" s="1"/>
  <c r="D13" i="63"/>
  <c r="D31" i="63" s="1"/>
  <c r="C13" i="63"/>
  <c r="C31" i="63" s="1"/>
  <c r="C46" i="62"/>
  <c r="D51" i="62" l="1"/>
  <c r="C53" i="63"/>
  <c r="F63" i="60"/>
  <c r="F68" i="60" l="1"/>
  <c r="F70" i="60" s="1"/>
  <c r="H33" i="63"/>
  <c r="H45" i="63"/>
  <c r="G73" i="61"/>
  <c r="I33" i="63" l="1"/>
  <c r="K33" i="63" s="1"/>
  <c r="K35" i="63" s="1"/>
  <c r="H35" i="63"/>
  <c r="G76" i="61"/>
  <c r="I45" i="63"/>
  <c r="K45" i="63" s="1"/>
  <c r="G80" i="61" l="1"/>
  <c r="K53" i="63"/>
  <c r="G82" i="61"/>
  <c r="H53" i="63"/>
  <c r="I53" i="63" s="1"/>
  <c r="I35" i="63"/>
  <c r="I31" i="63"/>
  <c r="H23" i="63"/>
  <c r="I23" i="63" s="1"/>
  <c r="K23" i="63" s="1"/>
  <c r="K31" i="63" s="1"/>
  <c r="C30" i="62"/>
  <c r="C32" i="62" s="1"/>
  <c r="C37" i="62"/>
  <c r="C47" i="62" l="1"/>
  <c r="C51" i="62" l="1"/>
</calcChain>
</file>

<file path=xl/sharedStrings.xml><?xml version="1.0" encoding="utf-8"?>
<sst xmlns="http://schemas.openxmlformats.org/spreadsheetml/2006/main" count="319" uniqueCount="258">
  <si>
    <t>(полное наименование организации)</t>
  </si>
  <si>
    <t>( в тысячах тенге)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</si>
  <si>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</si>
  <si>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</si>
  <si>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</si>
  <si>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</si>
  <si>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</si>
  <si>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</si>
  <si>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</si>
  <si>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</si>
  <si>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Дебиторская задолженность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</si>
  <si>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</si>
  <si>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</si>
  <si>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</si>
  <si>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</si>
  <si>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</si>
  <si>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</si>
  <si>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</si>
  <si>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</si>
  <si>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</si>
  <si>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</si>
  <si>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</si>
  <si>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</si>
  <si>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</si>
  <si>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>Выпущенные долговые ценные бумаги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</si>
  <si>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</si>
  <si>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</si>
  <si>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</si>
  <si>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</si>
  <si>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</si>
  <si>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</si>
  <si>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</si>
  <si>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</si>
  <si>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</si>
  <si>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</si>
  <si>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</si>
  <si>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</si>
  <si>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</si>
  <si>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</si>
  <si>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Итого капитал: </t>
  </si>
  <si>
    <t>Отчет о прибылях и убытках</t>
  </si>
  <si>
    <t>(в тысячах тенге)</t>
  </si>
  <si>
    <t>За период с начала текущего года (с нарастающим итогом)</t>
  </si>
  <si>
    <t>1.3</t>
  </si>
  <si>
    <t>1.4</t>
  </si>
  <si>
    <t>1.5</t>
  </si>
  <si>
    <t>1.6</t>
  </si>
  <si>
    <t>1.7</t>
  </si>
  <si>
    <t>Комиссионные вознаграждения</t>
  </si>
  <si>
    <t>Доходы от осуществления банковской и иной деятельности, не связанные с получением вознаграждения</t>
  </si>
  <si>
    <t>3.1</t>
  </si>
  <si>
    <t>3.2</t>
  </si>
  <si>
    <t>3.3</t>
  </si>
  <si>
    <t>3.4</t>
  </si>
  <si>
    <t>3.5</t>
  </si>
  <si>
    <t>3.6</t>
  </si>
  <si>
    <t>Доходы (расходы) по финансовым активам (нетто)</t>
  </si>
  <si>
    <t>4.1</t>
  </si>
  <si>
    <t>4.2</t>
  </si>
  <si>
    <t>Доходы (расходы) от переоценки иностранной валюты (нетто)</t>
  </si>
  <si>
    <t>Прочие доходы</t>
  </si>
  <si>
    <t>Расходы, связанные с выплатой вознаграждения</t>
  </si>
  <si>
    <t>Комиссионные расходы</t>
  </si>
  <si>
    <t>12.1</t>
  </si>
  <si>
    <t>12.2</t>
  </si>
  <si>
    <t>Расходы, по банковской и иной деятельности, не связанные с выплатой вознаграждения</t>
  </si>
  <si>
    <t>13.1</t>
  </si>
  <si>
    <t>13.2</t>
  </si>
  <si>
    <t>Операционные расходы</t>
  </si>
  <si>
    <t>14.1</t>
  </si>
  <si>
    <t>14.2</t>
  </si>
  <si>
    <t>14.3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</si>
  <si>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</si>
  <si>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</si>
  <si>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</si>
  <si>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</si>
  <si>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</si>
  <si>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по состоянию на</t>
  </si>
  <si>
    <t xml:space="preserve">Бухгалтерский баланс			</t>
  </si>
  <si>
    <t xml:space="preserve">Акционерное общество "Ипотечная организация "Казахстанская ипотечная компания"			</t>
  </si>
  <si>
    <t xml:space="preserve">(полное наименование организации)			</t>
  </si>
  <si>
    <t>Производные  финансовые инструменты</t>
  </si>
  <si>
    <t>Операция "обратное РЕПО"</t>
  </si>
  <si>
    <t>Займы (микрокредиты) предоставленные (за вычетом резервов на обесценение)</t>
  </si>
  <si>
    <t>Вклады привлеченные</t>
  </si>
  <si>
    <t>Операция "РЕПО"</t>
  </si>
  <si>
    <t>Займы полученные</t>
  </si>
  <si>
    <t>Отложенное налоговое обязательство</t>
  </si>
  <si>
    <t xml:space="preserve">        простые акции</t>
  </si>
  <si>
    <t xml:space="preserve">        привилегированные акции</t>
  </si>
  <si>
    <t>Нераспределенная прибыль (непокрытый убыток):</t>
  </si>
  <si>
    <t>предыдущих лет</t>
  </si>
  <si>
    <t>отчетного периода</t>
  </si>
  <si>
    <t>АО "Ипотечная организация "Казахстанская ипотечная компания"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</si>
  <si>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</si>
  <si>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</si>
  <si>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</si>
  <si>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</si>
  <si>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</si>
  <si>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</si>
  <si>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</si>
  <si>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</si>
  <si>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</si>
  <si>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</si>
  <si>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</si>
  <si>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</si>
  <si>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</si>
  <si>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</si>
  <si>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</si>
  <si>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в том числе::</t>
  </si>
  <si>
    <t>доходы (расходы) от купли/продажи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</si>
  <si>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</si>
  <si>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</si>
  <si>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</si>
  <si>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</si>
  <si>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</si>
  <si>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Итого доходов (сумма строк с 1 по 10)</t>
  </si>
  <si>
    <t>по привлеченным вкладам</t>
  </si>
  <si>
    <t>по полученным займам</t>
  </si>
  <si>
    <t>по полученной финансовой аренде</t>
  </si>
  <si>
    <t>12.3</t>
  </si>
  <si>
    <t>по выпущенным ценным бумагам</t>
  </si>
  <si>
    <t>12.4</t>
  </si>
  <si>
    <t>по операциям «РЕПО»</t>
  </si>
  <si>
    <t>12.5</t>
  </si>
  <si>
    <t>прочие расходы, связанные с выплатой вознаграждения</t>
  </si>
  <si>
    <t>12.6</t>
  </si>
  <si>
    <t>вознаграждение управляющему агенту</t>
  </si>
  <si>
    <t>вознаграждение за кастодиальное обслуживание</t>
  </si>
  <si>
    <t xml:space="preserve">расходы от осуществления переводных операций		</t>
  </si>
  <si>
    <t xml:space="preserve">расходы от осуществления клиринговых операций		</t>
  </si>
  <si>
    <t xml:space="preserve">расходы от осуществления кассовых операций		</t>
  </si>
  <si>
    <t>расходы от осуществления сейфовых операций</t>
  </si>
  <si>
    <t>расходы от осуществления инкассации</t>
  </si>
  <si>
    <t>14.5</t>
  </si>
  <si>
    <t>Расходы по созданию резервов на возможные потери по операциям</t>
  </si>
  <si>
    <t>расходы на оплату труда и командировочные</t>
  </si>
  <si>
    <t>16.1</t>
  </si>
  <si>
    <t>амортизационные отчисления</t>
  </si>
  <si>
    <t>16.2</t>
  </si>
  <si>
    <t>расходы на материалы</t>
  </si>
  <si>
    <t>16.3</t>
  </si>
  <si>
    <t>расходы по уплате налогов и других обязательных платежей в бюджет, за исключением корпоративного подоходного налога</t>
  </si>
  <si>
    <t>16.4</t>
  </si>
  <si>
    <t>Итого расходов (сумма строк с 12 по 18)</t>
  </si>
  <si>
    <t>Чистая прибыль (убыток) до уплаты корпоративного подоходного налога (стр. 11 - стр. 19)</t>
  </si>
  <si>
    <t>Чистая прибыль (убыток) после уплаты корпоративного подоходного налога (стр.20 - стр.21)</t>
  </si>
  <si>
    <t>Итого чистая прибыль (убыток) за период (стр.22+/- стр.23)</t>
  </si>
  <si>
    <t>Прочий совокупный доход</t>
  </si>
  <si>
    <t xml:space="preserve">Резерв по переоценке активов, имеющихся в наличии для продажи		</t>
  </si>
  <si>
    <t xml:space="preserve">Прочий совокупный доход, за вычетом налога		</t>
  </si>
  <si>
    <t>Приложение 14 
к Правилам представления финансовой 
отчетности финансовыми организациями, 
микрофинансовыми организациями</t>
  </si>
  <si>
    <t>Приложение 16 
к Правилам представления финансовой 
отчетности финансовыми организациями, 
микрофинансовыми организациями</t>
  </si>
  <si>
    <t xml:space="preserve">На конец                  отчетного периода          </t>
  </si>
  <si>
    <t>На начало                  отчетного периода</t>
  </si>
  <si>
    <t>Главный бухгалтер                ____________________ Тоқтарқожа А.Т.</t>
  </si>
  <si>
    <t>Место для печати</t>
  </si>
  <si>
    <t>Управляющий директор       _____________________ Сагимкулова Б.Д.</t>
  </si>
  <si>
    <t>Исполнитель                            ____________________Әбдіраман Г.Қ.</t>
  </si>
  <si>
    <t>телефон: 344-12-22 вн.1380</t>
  </si>
  <si>
    <t>Форма № 3</t>
  </si>
  <si>
    <t>Отчет о движении денежных средств (прямой метод)</t>
  </si>
  <si>
    <t>Акционерное общество "Ипотечная организация "Казахстанская Ипотечная Компания"</t>
  </si>
  <si>
    <t>(полное наименование ипотечной организации)</t>
  </si>
  <si>
    <t>Примечание</t>
  </si>
  <si>
    <t>За аналогичный период с начала предыдущего года (с нарастающим итогом)               (пересчитано)</t>
  </si>
  <si>
    <t>ДВИЖЕНИЕ ДЕНЕЖНЫХ СРЕДСТВ ОТ ОПЕРАЦИОННОЙ ДЕЯТЕЛЬНОСТИ</t>
  </si>
  <si>
    <t xml:space="preserve"> 1 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</si>
  <si>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</si>
  <si>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</si>
  <si>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</si>
  <si>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</si>
  <si>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</si>
  <si>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</si>
  <si>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</si>
  <si>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 9</t>
  </si>
  <si>
    <t>(Увеличение) уменьшение операционных активов</t>
  </si>
  <si>
    <t> 10</t>
  </si>
  <si>
    <t>Счета и депозиты в банках и прочих финансовых институтах</t>
  </si>
  <si>
    <t>Кредиты, выданные клиентам</t>
  </si>
  <si>
    <t>Дебиторская задолженность по финансовой аренде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</si>
  <si>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</si>
  <si>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</si>
  <si>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</si>
  <si>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</si>
  <si>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</si>
  <si>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</si>
  <si>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</si>
  <si>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Покупка и продажа финансовых активов, учитываемых по амортизированной стоимости</t>
  </si>
  <si>
    <t xml:space="preserve">Покупка и продажа основных средств и нематериальных активов </t>
  </si>
  <si>
    <t>Покупка и продажа инвестиционной собственности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</si>
  <si>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</si>
  <si>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</si>
  <si>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</si>
  <si>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субординированного долга</t>
  </si>
  <si>
    <t>Поступления от выпущенных долговых ценных бумаг</t>
  </si>
  <si>
    <t>Погашение прочих привлеченных средств</t>
  </si>
  <si>
    <t>Эмиссия обыкновенных акций</t>
  </si>
  <si>
    <t>Дивиденды выплаченные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</si>
  <si>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</si>
  <si>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</si>
  <si>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</si>
  <si>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 xml:space="preserve"> </t>
  </si>
  <si>
    <t>Форма № 4</t>
  </si>
  <si>
    <t>Отчет об изменениях в капитале</t>
  </si>
  <si>
    <t>Символ</t>
  </si>
  <si>
    <t>Капитал родительской организации</t>
  </si>
  <si>
    <t>Доля меньшинства</t>
  </si>
  <si>
    <t>Итого капитал</t>
  </si>
  <si>
    <t>Дополнительный капитал</t>
  </si>
  <si>
    <t>Нераспределенная прибыль (убыток)</t>
  </si>
  <si>
    <t>Всего</t>
  </si>
  <si>
    <t xml:space="preserve">Сальдо на начало предыдущего периода   </t>
  </si>
  <si>
    <t xml:space="preserve">Изменения в учетной политике и  корректировка ошибок </t>
  </si>
  <si>
    <t>Пересчитанное сальдо на начало предыдущего периода</t>
  </si>
  <si>
    <t xml:space="preserve">Переоценка основных средств             
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</si>
  <si>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</si>
  <si>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</si>
  <si>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</si>
  <si>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</si>
  <si>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предыдущих лет</t>
  </si>
  <si>
    <t xml:space="preserve">Прибыль (убыток) за период   </t>
  </si>
  <si>
    <t>Всего прибыль (убыток) за период</t>
  </si>
  <si>
    <t xml:space="preserve">Дивиденды </t>
  </si>
  <si>
    <t>Эмиссия акций</t>
  </si>
  <si>
    <t>Выкупленные акции</t>
  </si>
  <si>
    <t>Внутренние переводы, 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</si>
  <si>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</si>
  <si>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</si>
  <si>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</si>
  <si>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конец предыдущего периода</t>
  </si>
  <si>
    <t>Сальдо на начало отчетного периода</t>
  </si>
  <si>
    <t>Пересчитанное сальдо на начало отчетного периода</t>
  </si>
  <si>
    <t>Влияние применения МСФО 
(IFRS 9) на дату первоначального применения стандарта</t>
  </si>
  <si>
    <t>Пересчет баланса на дату первоначального применения стандарта</t>
  </si>
  <si>
    <t>Сальдо на конец отчетного периода</t>
  </si>
  <si>
    <t>Финансовые активы, учитываемые по справедливой стоимости через прибыль или убыток</t>
  </si>
  <si>
    <t>Субсидии</t>
  </si>
  <si>
    <t>Влияние изменений резерва под обесценение на денежные средства и их эквиваленты</t>
  </si>
  <si>
    <t xml:space="preserve">Инвестиционные ценные бумаги: </t>
  </si>
  <si>
    <t>2.1</t>
  </si>
  <si>
    <t>2.2</t>
  </si>
  <si>
    <t>33.1</t>
  </si>
  <si>
    <t>33.2</t>
  </si>
  <si>
    <t>38.1</t>
  </si>
  <si>
    <t>38.2</t>
  </si>
  <si>
    <t>оцениваемые по справедливой стоимости, изменения которой отражаются в составе прибыли или убытков за период</t>
  </si>
  <si>
    <t>оцениваемые по амортизируемой стоимости</t>
  </si>
  <si>
    <t>Итого капитал и обязательства (стр.32+стр.39)</t>
  </si>
  <si>
    <t>Чистое увеличение/(уменьшение ) денежных средств и их эквивалентов</t>
  </si>
  <si>
    <t>Поступление/(выбытие) денежных средств от инвестиционной деятельности</t>
  </si>
  <si>
    <t>Поступление (выбытие) денежных средств от финансовой деятельности</t>
  </si>
  <si>
    <t>01 октября 2019 года</t>
  </si>
  <si>
    <t>по состоянию на 01 октября 2019 года</t>
  </si>
  <si>
    <t xml:space="preserve"> по состоянию на "01" октября 2019 года</t>
  </si>
  <si>
    <t>Прочий совокупный доход за период, за вычетом налога</t>
  </si>
  <si>
    <t>Базовая и разводненная прибыль на акцию</t>
  </si>
  <si>
    <t>Балансовая стоимость на одну акцию,   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</si>
</sst>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164" formatCode="_-* #,##0.00_-;\-* #,##0.00_-;_-* &quot;-&quot;??_-;_-@_-"/>
    <numFmt numFmtId="165" formatCode="_-* #,##0_р_._-;\-* #,##0_р_._-;_-* &quot;-&quot;_р_._-;_-@_-"/>
    <numFmt numFmtId="166" formatCode="_-* #,##0.00_р_._-;\-* #,##0.00_р_._-;_-* &quot;-&quot;??_р_._-;_-@_-"/>
    <numFmt numFmtId="167" formatCode="#,##0_);\(#,##0\);0_)"/>
    <numFmt numFmtId="168" formatCode="_-#,##0_-;\(#,##0\);_-\ \ &quot;-&quot;_-;_-@_-"/>
    <numFmt numFmtId="169" formatCode="_-#,##0.00_-;\(#,##0.00\);_-\ \ &quot;-&quot;_-;_-@_-"/>
    <numFmt numFmtId="170" formatCode="mmm/dd/yyyy;_-\ &quot;N/A&quot;_-;_-\ &quot;-&quot;_-"/>
    <numFmt numFmtId="171" formatCode="mmm/yyyy;_-\ &quot;N/A&quot;_-;_-\ &quot;-&quot;_-"/>
    <numFmt numFmtId="172" formatCode="_-#,##0%_-;\(#,##0%\);_-\ &quot;-&quot;_-"/>
    <numFmt numFmtId="173" formatCode="_-#,###,_-;\(#,###,\);_-\ \ &quot;-&quot;_-;_-@_-"/>
    <numFmt numFmtId="174" formatCode="_-#,###.00,_-;\(#,###.00,\);_-\ \ &quot;-&quot;_-;_-@_-"/>
    <numFmt numFmtId="175" formatCode="_-#0&quot;.&quot;0,_-;\(#0&quot;.&quot;0,\);_-\ \ &quot;-&quot;_-;_-@_-"/>
    <numFmt numFmtId="176" formatCode="_-#0&quot;.&quot;0000_-;\(#0&quot;.&quot;0000\);_-\ \ &quot;-&quot;_-;_-@_-"/>
    <numFmt numFmtId="177" formatCode="&quot;$&quot;#,##0_);\(&quot;$&quot;#,##0\)"/>
    <numFmt numFmtId="178" formatCode="#,##0;\-#,##0;&quot;-&quot;"/>
    <numFmt numFmtId="179" formatCode="General_)"/>
    <numFmt numFmtId="180" formatCode="0.000"/>
    <numFmt numFmtId="181" formatCode="#,##0.0_);\(#,##0.0\)"/>
    <numFmt numFmtId="182" formatCode="#,##0.000_);\(#,##0.000\)"/>
    <numFmt numFmtId="183" formatCode="_(* #,##0.0_);_(* \(#,##0.00\);_(* &quot;-&quot;??_);_(@_)"/>
    <numFmt numFmtId="184" formatCode="&quot;$&quot;#,\);\(&quot;$&quot;#,##0\)"/>
    <numFmt numFmtId="185" formatCode="#,##0_)_%;\(#,##0\)_%;"/>
    <numFmt numFmtId="186" formatCode="_._.* #,##0.0_)_%;_._.* \(#,##0.0\)_%"/>
    <numFmt numFmtId="187" formatCode="#,##0.0_)_%;\(#,##0.0\)_%;\ \ .0_)_%"/>
    <numFmt numFmtId="188" formatCode="_._.* #,##0.00_)_%;_._.* \(#,##0.00\)_%"/>
    <numFmt numFmtId="189" formatCode="#,##0.00_)_%;\(#,##0.00\)_%;\ \ .00_)_%"/>
    <numFmt numFmtId="190" formatCode="_._.* #,##0.000_)_%;_._.* \(#,##0.000\)_%"/>
    <numFmt numFmtId="191" formatCode="#,##0.000_)_%;\(#,##0.000\)_%;\ \ .000_)_%"/>
    <numFmt numFmtId="192" formatCode="_(* #,##0.00_);_(* \(#,##0.00\);_(* &quot;-&quot;??_);_(@_)"/>
    <numFmt numFmtId="193" formatCode="_._.* \(#,##0\)_%;_._.* #,##0_)_%;_._.* 0_)_%;_._.@_)_%"/>
    <numFmt numFmtId="194" formatCode="_._.&quot;$&quot;* \(#,##0\)_%;_._.&quot;$&quot;* #,##0_)_%;_._.&quot;$&quot;* 0_)_%;_._.@_)_%"/>
    <numFmt numFmtId="195" formatCode="* \(#,##0\);* #,##0_);&quot;-&quot;??_);@"/>
    <numFmt numFmtId="196" formatCode="&quot;$&quot;* #,##0_)_%;&quot;$&quot;* \(#,##0\)_%;&quot;$&quot;* &quot;-&quot;??_)_%;@_)_%"/>
    <numFmt numFmtId="197" formatCode="_._.&quot;$&quot;* #,##0.0_)_%;_._.&quot;$&quot;* \(#,##0.0\)_%"/>
    <numFmt numFmtId="198" formatCode="&quot;$&quot;* #,##0.0_)_%;&quot;$&quot;* \(#,##0.0\)_%;&quot;$&quot;* \ .0_)_%"/>
    <numFmt numFmtId="199" formatCode="_._.&quot;$&quot;* #,##0.00_)_%;_._.&quot;$&quot;* \(#,##0.00\)_%"/>
    <numFmt numFmtId="200" formatCode="&quot;$&quot;* #,##0.00_)_%;&quot;$&quot;* \(#,##0.00\)_%;&quot;$&quot;* \ .00_)_%"/>
    <numFmt numFmtId="201" formatCode="_._.&quot;$&quot;* #,##0.000_)_%;_._.&quot;$&quot;* \(#,##0.000\)_%"/>
    <numFmt numFmtId="202" formatCode="&quot;$&quot;* #,##0.000_)_%;&quot;$&quot;* \(#,##0.000\)_%;&quot;$&quot;* \ .000_)_%"/>
    <numFmt numFmtId="203" formatCode="mmmm\ d\,\ yyyy"/>
    <numFmt numFmtId="204" formatCode="* #,##0_);* \(#,##0\);&quot;-&quot;??_);@"/>
    <numFmt numFmtId="205" formatCode="_-* #,##0.00[$€-1]_-;\-* #,##0.00[$€-1]_-;_-* &quot;-&quot;??[$€-1]_-"/>
    <numFmt numFmtId="206" formatCode="#,##0\ \ ;\(#,##0\)\ ;\—\ \ \ \ "/>
    <numFmt numFmtId="207" formatCode="&quot;$&quot;#,##0\ ;\-&quot;$&quot;#,##0"/>
    <numFmt numFmtId="208" formatCode="&quot;$&quot;#,##0.00\ ;\(&quot;$&quot;#,##0.00\)"/>
    <numFmt numFmtId="209" formatCode="mmm/dd"/>
    <numFmt numFmtId="210" formatCode="_-* #,##0\ _đ_._-;\-* #,##0\ _đ_._-;_-* &quot;-&quot;\ _đ_._-;_-@_-"/>
    <numFmt numFmtId="211" formatCode="_(* #,##0_);_(* \(#,##0\);_(* &quot;-&quot;_);_(@_)"/>
    <numFmt numFmtId="212" formatCode="0_)%;\(0\)%"/>
    <numFmt numFmtId="213" formatCode="_._._(* 0_)%;_._.* \(0\)%"/>
    <numFmt numFmtId="214" formatCode="_(0_)%;\(0\)%"/>
    <numFmt numFmtId="215" formatCode="0%_);\(0%\)"/>
    <numFmt numFmtId="216" formatCode="\60\4\7\:"/>
    <numFmt numFmtId="217" formatCode="_(0.0_)%;\(0.0\)%"/>
    <numFmt numFmtId="218" formatCode="_._._(* 0.0_)%;_._.* \(0.0\)%"/>
    <numFmt numFmtId="219" formatCode="_(0.00_)%;\(0.00\)%"/>
    <numFmt numFmtId="220" formatCode="_._._(* 0.00_)%;_._.* \(0.00\)%"/>
    <numFmt numFmtId="221" formatCode="_(0.000_)%;\(0.000\)%"/>
    <numFmt numFmtId="222" formatCode="_._._(* 0.000_)%;_._.* \(0.000\)%"/>
    <numFmt numFmtId="223" formatCode="mm/dd/yy"/>
    <numFmt numFmtId="224" formatCode="\ #,##0;[Red]\-#,##0"/>
    <numFmt numFmtId="225" formatCode="&quot;$&quot;#,\);\(&quot;$&quot;#,\)"/>
    <numFmt numFmtId="226" formatCode="&quot;$&quot;#,;\(&quot;$&quot;#,\)"/>
    <numFmt numFmtId="227" formatCode="#,##0;[Red]&quot;-&quot;#,##0"/>
    <numFmt numFmtId="228" formatCode="#,##0.00;[Red]&quot;-&quot;#,##0.00"/>
    <numFmt numFmtId="229" formatCode="#,##0\ &quot;kr&quot;;[Red]\-#,##0\ &quot;kr&quot;"/>
    <numFmt numFmtId="230" formatCode="#,##0.00\ &quot;kr&quot;;[Red]\-#,##0.00\ &quot;kr&quot;"/>
    <numFmt numFmtId="231" formatCode="_-* #,##0.00\ _T_L_-;\-* #,##0.00\ _T_L_-;_-* &quot;-&quot;??\ _T_L_-;_-@_-"/>
    <numFmt numFmtId="232" formatCode="_-* #,##0.00\ _р_._-;\-* #,##0.00\ _р_._-;_-* &quot;-&quot;??\ _р_._-;_-@_-"/>
  </numFmts>
  <fonts count="1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name val="Arial Cyr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</font>
    <font>
      <b/>
      <sz val="10"/>
      <name val="Times New Roman"/>
      <family val="2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2"/>
    </font>
    <font>
      <sz val="8"/>
      <name val="Times New Roman"/>
      <family val="2"/>
    </font>
    <font>
      <sz val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b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7">
    <xf numFmtId="0" fontId="0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6" fillId="0" borderId="0"/>
    <xf numFmtId="0" fontId="10" fillId="0" borderId="0"/>
    <xf numFmtId="49" fontId="5" fillId="0" borderId="0" applyProtection="0">
      <alignment horizontal="left"/>
    </xf>
    <xf numFmtId="49" fontId="5" fillId="0" borderId="0" applyProtection="0">
      <alignment horizontal="left"/>
    </xf>
    <xf numFmtId="49" fontId="5" fillId="0" borderId="0" applyProtection="0">
      <alignment horizontal="left"/>
    </xf>
    <xf numFmtId="49" fontId="5" fillId="0" borderId="0" applyProtection="0">
      <alignment horizontal="left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3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4" fillId="0" borderId="0" applyBorder="0">
      <alignment shrinkToFit="1"/>
    </xf>
    <xf numFmtId="0" fontId="13" fillId="0" borderId="0"/>
    <xf numFmtId="0" fontId="11" fillId="0" borderId="0"/>
    <xf numFmtId="0" fontId="11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6" fillId="0" borderId="0"/>
    <xf numFmtId="0" fontId="6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168" fontId="5" fillId="0" borderId="0" applyFill="0" applyBorder="0" applyProtection="0">
      <alignment horizontal="right"/>
    </xf>
    <xf numFmtId="169" fontId="5" fillId="0" borderId="0" applyFill="0" applyBorder="0" applyProtection="0">
      <alignment horizontal="right"/>
    </xf>
    <xf numFmtId="170" fontId="16" fillId="0" borderId="0" applyFill="0" applyBorder="0" applyProtection="0">
      <alignment horizontal="center"/>
    </xf>
    <xf numFmtId="171" fontId="16" fillId="0" borderId="0" applyFill="0" applyBorder="0" applyProtection="0">
      <alignment horizontal="center"/>
    </xf>
    <xf numFmtId="172" fontId="17" fillId="0" borderId="0" applyFill="0" applyBorder="0" applyProtection="0">
      <alignment horizontal="right"/>
    </xf>
    <xf numFmtId="173" fontId="5" fillId="0" borderId="0" applyFill="0" applyBorder="0" applyProtection="0">
      <alignment horizontal="right"/>
    </xf>
    <xf numFmtId="174" fontId="5" fillId="0" borderId="0" applyFill="0" applyBorder="0" applyProtection="0">
      <alignment horizontal="right"/>
    </xf>
    <xf numFmtId="175" fontId="5" fillId="0" borderId="0" applyFill="0" applyBorder="0" applyProtection="0">
      <alignment horizontal="right"/>
    </xf>
    <xf numFmtId="176" fontId="5" fillId="0" borderId="0" applyFill="0" applyBorder="0" applyProtection="0">
      <alignment horizontal="right"/>
    </xf>
    <xf numFmtId="0" fontId="18" fillId="0" borderId="0"/>
    <xf numFmtId="0" fontId="19" fillId="0" borderId="0"/>
    <xf numFmtId="0" fontId="13" fillId="0" borderId="0">
      <protection locked="0"/>
    </xf>
    <xf numFmtId="2" fontId="20" fillId="0" borderId="0" applyNumberFormat="0" applyFill="0" applyBorder="0" applyAlignment="0" applyProtection="0"/>
    <xf numFmtId="2" fontId="21" fillId="0" borderId="0" applyNumberFormat="0" applyFill="0" applyBorder="0" applyAlignment="0" applyProtection="0"/>
    <xf numFmtId="0" fontId="22" fillId="2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>
      <alignment horizontal="right"/>
    </xf>
    <xf numFmtId="0" fontId="8" fillId="5" borderId="2" applyNumberFormat="0" applyFont="0" applyAlignment="0" applyProtection="0"/>
    <xf numFmtId="0" fontId="26" fillId="11" borderId="3" applyNumberFormat="0" applyAlignment="0" applyProtection="0"/>
    <xf numFmtId="0" fontId="27" fillId="0" borderId="0" applyNumberFormat="0" applyFill="0" applyBorder="0" applyAlignment="0" applyProtection="0"/>
    <xf numFmtId="177" fontId="28" fillId="0" borderId="4" applyAlignment="0" applyProtection="0"/>
    <xf numFmtId="0" fontId="29" fillId="12" borderId="0" applyNumberFormat="0" applyBorder="0" applyAlignment="0" applyProtection="0"/>
    <xf numFmtId="178" fontId="30" fillId="0" borderId="0" applyFill="0" applyBorder="0" applyAlignment="0"/>
    <xf numFmtId="179" fontId="31" fillId="0" borderId="0" applyFill="0" applyBorder="0" applyAlignment="0"/>
    <xf numFmtId="180" fontId="31" fillId="0" borderId="0" applyFill="0" applyBorder="0" applyAlignment="0"/>
    <xf numFmtId="181" fontId="32" fillId="0" borderId="0" applyFill="0" applyBorder="0" applyAlignment="0"/>
    <xf numFmtId="182" fontId="32" fillId="0" borderId="0" applyFill="0" applyBorder="0" applyAlignment="0"/>
    <xf numFmtId="183" fontId="31" fillId="0" borderId="0" applyFill="0" applyBorder="0" applyAlignment="0"/>
    <xf numFmtId="184" fontId="32" fillId="0" borderId="0" applyFill="0" applyBorder="0" applyAlignment="0"/>
    <xf numFmtId="179" fontId="31" fillId="0" borderId="0" applyFill="0" applyBorder="0" applyAlignment="0"/>
    <xf numFmtId="0" fontId="33" fillId="0" borderId="0" applyFill="0" applyBorder="0" applyProtection="0">
      <alignment horizontal="center"/>
      <protection locked="0"/>
    </xf>
    <xf numFmtId="0" fontId="34" fillId="0" borderId="5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6" fillId="0" borderId="0" applyFont="0" applyFill="0" applyBorder="0" applyAlignment="0" applyProtection="0"/>
    <xf numFmtId="183" fontId="31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7" fillId="0" borderId="0" applyFont="0" applyFill="0" applyBorder="0" applyAlignment="0" applyProtection="0"/>
    <xf numFmtId="191" fontId="36" fillId="0" borderId="0" applyFont="0" applyFill="0" applyBorder="0" applyAlignment="0" applyProtection="0"/>
    <xf numFmtId="164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Alignment="0">
      <alignment horizontal="left"/>
    </xf>
    <xf numFmtId="193" fontId="41" fillId="0" borderId="0" applyFill="0" applyBorder="0" applyProtection="0"/>
    <xf numFmtId="194" fontId="35" fillId="0" borderId="0" applyFont="0" applyFill="0" applyBorder="0" applyAlignment="0" applyProtection="0"/>
    <xf numFmtId="195" fontId="5" fillId="0" borderId="0" applyFill="0" applyBorder="0" applyProtection="0"/>
    <xf numFmtId="195" fontId="5" fillId="0" borderId="4" applyFill="0" applyProtection="0"/>
    <xf numFmtId="195" fontId="5" fillId="0" borderId="6" applyFill="0" applyProtection="0"/>
    <xf numFmtId="196" fontId="6" fillId="0" borderId="0" applyFont="0" applyFill="0" applyBorder="0" applyAlignment="0" applyProtection="0"/>
    <xf numFmtId="179" fontId="31" fillId="0" borderId="0" applyFont="0" applyFill="0" applyBorder="0" applyAlignment="0" applyProtection="0"/>
    <xf numFmtId="197" fontId="37" fillId="0" borderId="0" applyFont="0" applyFill="0" applyBorder="0" applyAlignment="0" applyProtection="0"/>
    <xf numFmtId="198" fontId="36" fillId="0" borderId="0" applyFont="0" applyFill="0" applyBorder="0" applyAlignment="0" applyProtection="0"/>
    <xf numFmtId="199" fontId="37" fillId="0" borderId="0" applyFont="0" applyFill="0" applyBorder="0" applyAlignment="0" applyProtection="0"/>
    <xf numFmtId="200" fontId="36" fillId="0" borderId="0" applyFont="0" applyFill="0" applyBorder="0" applyAlignment="0" applyProtection="0"/>
    <xf numFmtId="201" fontId="37" fillId="0" borderId="0" applyFont="0" applyFill="0" applyBorder="0" applyAlignment="0" applyProtection="0"/>
    <xf numFmtId="202" fontId="36" fillId="0" borderId="0" applyFont="0" applyFill="0" applyBorder="0" applyAlignment="0" applyProtection="0"/>
    <xf numFmtId="37" fontId="42" fillId="0" borderId="7" applyFont="0" applyFill="0" applyBorder="0">
      <protection locked="0"/>
    </xf>
    <xf numFmtId="0" fontId="43" fillId="0" borderId="0" applyFont="0" applyFill="0" applyBorder="0" applyAlignment="0" applyProtection="0"/>
    <xf numFmtId="0" fontId="44" fillId="13" borderId="8" applyNumberFormat="0" applyFont="0" applyBorder="0" applyAlignment="0" applyProtection="0"/>
    <xf numFmtId="0" fontId="45" fillId="14" borderId="0" applyNumberFormat="0" applyBorder="0" applyAlignment="0" applyProtection="0"/>
    <xf numFmtId="203" fontId="6" fillId="0" borderId="0" applyFont="0" applyFill="0" applyBorder="0" applyAlignment="0" applyProtection="0"/>
    <xf numFmtId="14" fontId="30" fillId="0" borderId="0" applyFill="0" applyBorder="0" applyAlignment="0"/>
    <xf numFmtId="204" fontId="5" fillId="0" borderId="0" applyFill="0" applyBorder="0" applyProtection="0"/>
    <xf numFmtId="204" fontId="5" fillId="0" borderId="4" applyFill="0" applyProtection="0"/>
    <xf numFmtId="204" fontId="5" fillId="0" borderId="6" applyFill="0" applyProtection="0"/>
    <xf numFmtId="38" fontId="22" fillId="0" borderId="9">
      <alignment vertical="center"/>
    </xf>
    <xf numFmtId="192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3" fontId="31" fillId="0" borderId="0" applyFill="0" applyBorder="0" applyAlignment="0"/>
    <xf numFmtId="179" fontId="31" fillId="0" borderId="0" applyFill="0" applyBorder="0" applyAlignment="0"/>
    <xf numFmtId="183" fontId="31" fillId="0" borderId="0" applyFill="0" applyBorder="0" applyAlignment="0"/>
    <xf numFmtId="184" fontId="32" fillId="0" borderId="0" applyFill="0" applyBorder="0" applyAlignment="0"/>
    <xf numFmtId="179" fontId="31" fillId="0" borderId="0" applyFill="0" applyBorder="0" applyAlignment="0"/>
    <xf numFmtId="0" fontId="47" fillId="0" borderId="0" applyNumberFormat="0" applyAlignment="0">
      <alignment horizontal="left"/>
    </xf>
    <xf numFmtId="205" fontId="2" fillId="0" borderId="0" applyFont="0" applyFill="0" applyBorder="0" applyAlignment="0" applyProtection="0">
      <alignment horizontal="left" indent="1"/>
    </xf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2" fontId="38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206" fontId="50" fillId="0" borderId="0">
      <alignment horizontal="right"/>
    </xf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0" applyNumberFormat="0" applyFont="0" applyBorder="0" applyAlignment="0"/>
    <xf numFmtId="38" fontId="53" fillId="19" borderId="0" applyNumberFormat="0" applyBorder="0" applyAlignment="0" applyProtection="0"/>
    <xf numFmtId="0" fontId="54" fillId="0" borderId="11" applyNumberFormat="0" applyAlignment="0" applyProtection="0">
      <alignment horizontal="left" vertical="center"/>
    </xf>
    <xf numFmtId="0" fontId="54" fillId="0" borderId="12">
      <alignment horizontal="left" vertical="center"/>
    </xf>
    <xf numFmtId="14" fontId="55" fillId="20" borderId="13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Fill="0" applyAlignment="0" applyProtection="0">
      <protection locked="0"/>
    </xf>
    <xf numFmtId="0" fontId="33" fillId="0" borderId="14" applyFill="0" applyAlignment="0" applyProtection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60" fillId="8" borderId="3" applyNumberFormat="0" applyAlignment="0" applyProtection="0"/>
    <xf numFmtId="10" fontId="53" fillId="21" borderId="1" applyNumberFormat="0" applyBorder="0" applyAlignment="0" applyProtection="0"/>
    <xf numFmtId="0" fontId="61" fillId="0" borderId="1"/>
    <xf numFmtId="40" fontId="62" fillId="0" borderId="0">
      <protection locked="0"/>
    </xf>
    <xf numFmtId="1" fontId="63" fillId="0" borderId="0">
      <alignment horizontal="center"/>
      <protection locked="0"/>
    </xf>
    <xf numFmtId="207" fontId="64" fillId="0" borderId="0" applyFont="0" applyFill="0" applyBorder="0" applyAlignment="0" applyProtection="0"/>
    <xf numFmtId="208" fontId="65" fillId="0" borderId="0" applyFont="0" applyFill="0" applyBorder="0" applyAlignment="0" applyProtection="0"/>
    <xf numFmtId="0" fontId="66" fillId="22" borderId="15" applyNumberFormat="0" applyAlignment="0" applyProtection="0"/>
    <xf numFmtId="38" fontId="67" fillId="0" borderId="0"/>
    <xf numFmtId="38" fontId="68" fillId="0" borderId="0"/>
    <xf numFmtId="38" fontId="69" fillId="0" borderId="0"/>
    <xf numFmtId="38" fontId="70" fillId="0" borderId="0"/>
    <xf numFmtId="0" fontId="35" fillId="0" borderId="0"/>
    <xf numFmtId="0" fontId="35" fillId="0" borderId="0"/>
    <xf numFmtId="0" fontId="50" fillId="0" borderId="0"/>
    <xf numFmtId="0" fontId="71" fillId="0" borderId="16" applyNumberFormat="0" applyFill="0" applyAlignment="0" applyProtection="0"/>
    <xf numFmtId="183" fontId="31" fillId="0" borderId="0" applyFill="0" applyBorder="0" applyAlignment="0"/>
    <xf numFmtId="179" fontId="31" fillId="0" borderId="0" applyFill="0" applyBorder="0" applyAlignment="0"/>
    <xf numFmtId="183" fontId="31" fillId="0" borderId="0" applyFill="0" applyBorder="0" applyAlignment="0"/>
    <xf numFmtId="184" fontId="32" fillId="0" borderId="0" applyFill="0" applyBorder="0" applyAlignment="0"/>
    <xf numFmtId="179" fontId="31" fillId="0" borderId="0" applyFill="0" applyBorder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2" fillId="0" borderId="0">
      <protection locked="0"/>
    </xf>
    <xf numFmtId="0" fontId="22" fillId="0" borderId="17"/>
    <xf numFmtId="209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22" fillId="0" borderId="0"/>
    <xf numFmtId="210" fontId="2" fillId="0" borderId="0" applyFont="0" applyFill="0" applyBorder="0" applyAlignment="0" applyProtection="0"/>
    <xf numFmtId="21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73" fillId="23" borderId="0"/>
    <xf numFmtId="212" fontId="33" fillId="0" borderId="0" applyFont="0" applyFill="0" applyBorder="0" applyAlignment="0" applyProtection="0"/>
    <xf numFmtId="213" fontId="35" fillId="0" borderId="0" applyFont="0" applyFill="0" applyBorder="0" applyAlignment="0" applyProtection="0"/>
    <xf numFmtId="214" fontId="37" fillId="0" borderId="0" applyFont="0" applyFill="0" applyBorder="0" applyAlignment="0" applyProtection="0"/>
    <xf numFmtId="215" fontId="6" fillId="0" borderId="0" applyFont="0" applyFill="0" applyBorder="0" applyAlignment="0" applyProtection="0"/>
    <xf numFmtId="182" fontId="32" fillId="0" borderId="0" applyFont="0" applyFill="0" applyBorder="0" applyAlignment="0" applyProtection="0"/>
    <xf numFmtId="216" fontId="31" fillId="0" borderId="0" applyFont="0" applyFill="0" applyBorder="0" applyAlignment="0" applyProtection="0"/>
    <xf numFmtId="10" fontId="6" fillId="0" borderId="0" applyFont="0" applyFill="0" applyBorder="0" applyAlignment="0" applyProtection="0"/>
    <xf numFmtId="217" fontId="37" fillId="0" borderId="0" applyFont="0" applyFill="0" applyBorder="0" applyAlignment="0" applyProtection="0"/>
    <xf numFmtId="218" fontId="35" fillId="0" borderId="0" applyFont="0" applyFill="0" applyBorder="0" applyAlignment="0" applyProtection="0"/>
    <xf numFmtId="219" fontId="37" fillId="0" borderId="0" applyFont="0" applyFill="0" applyBorder="0" applyAlignment="0" applyProtection="0"/>
    <xf numFmtId="220" fontId="35" fillId="0" borderId="0" applyFont="0" applyFill="0" applyBorder="0" applyAlignment="0" applyProtection="0"/>
    <xf numFmtId="10" fontId="74" fillId="0" borderId="0"/>
    <xf numFmtId="221" fontId="37" fillId="0" borderId="0" applyFont="0" applyFill="0" applyBorder="0" applyAlignment="0" applyProtection="0"/>
    <xf numFmtId="222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3" fontId="31" fillId="0" borderId="0" applyFill="0" applyBorder="0" applyAlignment="0"/>
    <xf numFmtId="179" fontId="31" fillId="0" borderId="0" applyFill="0" applyBorder="0" applyAlignment="0"/>
    <xf numFmtId="183" fontId="31" fillId="0" borderId="0" applyFill="0" applyBorder="0" applyAlignment="0"/>
    <xf numFmtId="184" fontId="32" fillId="0" borderId="0" applyFill="0" applyBorder="0" applyAlignment="0"/>
    <xf numFmtId="179" fontId="31" fillId="0" borderId="0" applyFill="0" applyBorder="0" applyAlignment="0"/>
    <xf numFmtId="223" fontId="25" fillId="0" borderId="0" applyNumberFormat="0" applyFill="0" applyBorder="0" applyAlignment="0" applyProtection="0">
      <alignment horizontal="left"/>
    </xf>
    <xf numFmtId="0" fontId="75" fillId="0" borderId="0" applyNumberFormat="0" applyFill="0" applyBorder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  <xf numFmtId="4" fontId="79" fillId="8" borderId="21" applyNumberFormat="0" applyProtection="0">
      <alignment vertical="center"/>
    </xf>
    <xf numFmtId="4" fontId="80" fillId="13" borderId="21" applyNumberFormat="0" applyProtection="0">
      <alignment vertical="center"/>
    </xf>
    <xf numFmtId="4" fontId="79" fillId="13" borderId="21" applyNumberFormat="0" applyProtection="0">
      <alignment horizontal="left" vertical="center" indent="1"/>
    </xf>
    <xf numFmtId="0" fontId="79" fillId="13" borderId="21" applyNumberFormat="0" applyProtection="0">
      <alignment horizontal="left" vertical="top" indent="1"/>
    </xf>
    <xf numFmtId="4" fontId="81" fillId="24" borderId="0" applyNumberFormat="0" applyProtection="0">
      <alignment horizontal="left"/>
    </xf>
    <xf numFmtId="4" fontId="30" fillId="14" borderId="21" applyNumberFormat="0" applyProtection="0">
      <alignment horizontal="right" vertical="center"/>
    </xf>
    <xf numFmtId="4" fontId="30" fillId="4" borderId="21" applyNumberFormat="0" applyProtection="0">
      <alignment horizontal="right" vertical="center"/>
    </xf>
    <xf numFmtId="4" fontId="30" fillId="15" borderId="21" applyNumberFormat="0" applyProtection="0">
      <alignment horizontal="right" vertical="center"/>
    </xf>
    <xf numFmtId="4" fontId="30" fillId="25" borderId="21" applyNumberFormat="0" applyProtection="0">
      <alignment horizontal="right" vertical="center"/>
    </xf>
    <xf numFmtId="4" fontId="30" fillId="26" borderId="21" applyNumberFormat="0" applyProtection="0">
      <alignment horizontal="right" vertical="center"/>
    </xf>
    <xf numFmtId="4" fontId="30" fillId="18" borderId="21" applyNumberFormat="0" applyProtection="0">
      <alignment horizontal="right" vertical="center"/>
    </xf>
    <xf numFmtId="4" fontId="30" fillId="16" borderId="21" applyNumberFormat="0" applyProtection="0">
      <alignment horizontal="right" vertical="center"/>
    </xf>
    <xf numFmtId="4" fontId="30" fillId="27" borderId="21" applyNumberFormat="0" applyProtection="0">
      <alignment horizontal="right" vertical="center"/>
    </xf>
    <xf numFmtId="4" fontId="30" fillId="28" borderId="21" applyNumberFormat="0" applyProtection="0">
      <alignment horizontal="right" vertical="center"/>
    </xf>
    <xf numFmtId="4" fontId="82" fillId="29" borderId="0" applyNumberFormat="0" applyProtection="0">
      <alignment horizontal="left" vertical="center" indent="1"/>
    </xf>
    <xf numFmtId="4" fontId="82" fillId="24" borderId="0" applyNumberFormat="0" applyProtection="0">
      <alignment horizontal="left" vertical="center" indent="1"/>
    </xf>
    <xf numFmtId="4" fontId="83" fillId="30" borderId="0" applyNumberFormat="0" applyProtection="0">
      <alignment horizontal="left" vertical="center" indent="1"/>
    </xf>
    <xf numFmtId="4" fontId="30" fillId="31" borderId="21" applyNumberFormat="0" applyProtection="0">
      <alignment horizontal="right" vertical="center"/>
    </xf>
    <xf numFmtId="4" fontId="84" fillId="24" borderId="0" applyNumberFormat="0" applyProtection="0">
      <alignment horizontal="left" vertical="center" indent="1"/>
    </xf>
    <xf numFmtId="4" fontId="85" fillId="24" borderId="0" applyNumberFormat="0" applyProtection="0">
      <alignment horizontal="left" vertical="center"/>
    </xf>
    <xf numFmtId="0" fontId="6" fillId="30" borderId="21" applyNumberFormat="0" applyProtection="0">
      <alignment horizontal="left" vertical="center" indent="1"/>
    </xf>
    <xf numFmtId="0" fontId="6" fillId="30" borderId="21" applyNumberFormat="0" applyProtection="0">
      <alignment horizontal="left" vertical="top" indent="1"/>
    </xf>
    <xf numFmtId="0" fontId="6" fillId="32" borderId="21" applyNumberFormat="0" applyProtection="0">
      <alignment horizontal="left" vertical="center" indent="1"/>
    </xf>
    <xf numFmtId="0" fontId="6" fillId="32" borderId="21" applyNumberFormat="0" applyProtection="0">
      <alignment horizontal="left" vertical="top" indent="1"/>
    </xf>
    <xf numFmtId="0" fontId="6" fillId="33" borderId="21" applyNumberFormat="0" applyProtection="0">
      <alignment horizontal="left" vertical="center" indent="1"/>
    </xf>
    <xf numFmtId="0" fontId="6" fillId="33" borderId="21" applyNumberFormat="0" applyProtection="0">
      <alignment horizontal="left" vertical="top" indent="1"/>
    </xf>
    <xf numFmtId="0" fontId="6" fillId="34" borderId="21" applyNumberFormat="0" applyProtection="0">
      <alignment horizontal="left" vertical="center" indent="1"/>
    </xf>
    <xf numFmtId="0" fontId="6" fillId="34" borderId="21" applyNumberFormat="0" applyProtection="0">
      <alignment horizontal="left" vertical="top" indent="1"/>
    </xf>
    <xf numFmtId="4" fontId="30" fillId="21" borderId="21" applyNumberFormat="0" applyProtection="0">
      <alignment vertical="center"/>
    </xf>
    <xf numFmtId="4" fontId="86" fillId="21" borderId="21" applyNumberFormat="0" applyProtection="0">
      <alignment vertical="center"/>
    </xf>
    <xf numFmtId="4" fontId="30" fillId="21" borderId="21" applyNumberFormat="0" applyProtection="0">
      <alignment horizontal="left" vertical="center" indent="1"/>
    </xf>
    <xf numFmtId="0" fontId="30" fillId="21" borderId="21" applyNumberFormat="0" applyProtection="0">
      <alignment horizontal="left" vertical="top" indent="1"/>
    </xf>
    <xf numFmtId="4" fontId="30" fillId="35" borderId="21" applyNumberFormat="0" applyProtection="0">
      <alignment horizontal="right" vertical="center"/>
    </xf>
    <xf numFmtId="4" fontId="52" fillId="7" borderId="21" applyNumberFormat="0" applyProtection="0">
      <alignment horizontal="right" vertical="center"/>
    </xf>
    <xf numFmtId="4" fontId="30" fillId="31" borderId="21" applyNumberFormat="0" applyProtection="0">
      <alignment horizontal="left" vertical="center" indent="1"/>
    </xf>
    <xf numFmtId="0" fontId="30" fillId="32" borderId="21" applyNumberFormat="0" applyProtection="0">
      <alignment horizontal="center" vertical="top"/>
    </xf>
    <xf numFmtId="4" fontId="87" fillId="36" borderId="0" applyNumberFormat="0" applyProtection="0">
      <alignment horizontal="left" vertical="center"/>
    </xf>
    <xf numFmtId="4" fontId="88" fillId="35" borderId="21" applyNumberFormat="0" applyProtection="0">
      <alignment horizontal="right" vertical="center"/>
    </xf>
    <xf numFmtId="224" fontId="89" fillId="37" borderId="0">
      <protection locked="0"/>
    </xf>
    <xf numFmtId="0" fontId="25" fillId="0" borderId="0" applyNumberFormat="0" applyFill="0" applyBorder="0" applyAlignment="0" applyProtection="0">
      <alignment horizontal="center"/>
    </xf>
    <xf numFmtId="0" fontId="6" fillId="0" borderId="0"/>
    <xf numFmtId="0" fontId="90" fillId="0" borderId="0"/>
    <xf numFmtId="0" fontId="91" fillId="38" borderId="22" applyNumberFormat="0" applyProtection="0">
      <alignment horizontal="center" wrapText="1"/>
    </xf>
    <xf numFmtId="0" fontId="6" fillId="23" borderId="1" applyNumberFormat="0" applyFont="0" applyFill="0" applyAlignment="0" applyProtection="0"/>
    <xf numFmtId="4" fontId="6" fillId="23" borderId="1" applyFont="0" applyFill="0" applyAlignment="0" applyProtection="0"/>
    <xf numFmtId="40" fontId="92" fillId="0" borderId="0" applyBorder="0">
      <alignment horizontal="right"/>
    </xf>
    <xf numFmtId="0" fontId="93" fillId="0" borderId="23" applyNumberFormat="0" applyFill="0" applyAlignment="0" applyProtection="0"/>
    <xf numFmtId="49" fontId="6" fillId="0" borderId="0" applyFont="0" applyFill="0" applyBorder="0" applyAlignment="0" applyProtection="0"/>
    <xf numFmtId="49" fontId="30" fillId="0" borderId="0" applyFill="0" applyBorder="0" applyAlignment="0"/>
    <xf numFmtId="225" fontId="32" fillId="0" borderId="0" applyFill="0" applyBorder="0" applyAlignment="0"/>
    <xf numFmtId="226" fontId="32" fillId="0" borderId="0" applyFill="0" applyBorder="0" applyAlignment="0"/>
    <xf numFmtId="0" fontId="94" fillId="0" borderId="0" applyFill="0" applyBorder="0" applyProtection="0">
      <alignment horizontal="left" vertical="top"/>
    </xf>
    <xf numFmtId="0" fontId="95" fillId="0" borderId="0"/>
    <xf numFmtId="0" fontId="96" fillId="0" borderId="0"/>
    <xf numFmtId="0" fontId="97" fillId="0" borderId="0"/>
    <xf numFmtId="0" fontId="38" fillId="0" borderId="24" applyNumberFormat="0" applyFont="0" applyFill="0" applyAlignment="0" applyProtection="0"/>
    <xf numFmtId="227" fontId="98" fillId="0" borderId="0" applyFont="0" applyFill="0" applyBorder="0" applyAlignment="0" applyProtection="0"/>
    <xf numFmtId="228" fontId="98" fillId="0" borderId="0" applyFont="0" applyFill="0" applyBorder="0" applyAlignment="0" applyProtection="0"/>
    <xf numFmtId="0" fontId="99" fillId="11" borderId="25" applyNumberFormat="0" applyAlignment="0" applyProtection="0"/>
    <xf numFmtId="229" fontId="98" fillId="0" borderId="0" applyFont="0" applyFill="0" applyBorder="0" applyAlignment="0" applyProtection="0"/>
    <xf numFmtId="230" fontId="9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231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2" fillId="0" borderId="0">
      <alignment vertical="justify"/>
    </xf>
    <xf numFmtId="0" fontId="2" fillId="23" borderId="1" applyNumberFormat="0" applyAlignment="0">
      <alignment horizontal="left"/>
    </xf>
    <xf numFmtId="0" fontId="2" fillId="23" borderId="1" applyNumberFormat="0" applyAlignment="0">
      <alignment horizontal="left"/>
    </xf>
    <xf numFmtId="49" fontId="101" fillId="0" borderId="0"/>
    <xf numFmtId="38" fontId="2" fillId="0" borderId="0" applyFont="0" applyFill="0" applyBorder="0" applyAlignment="0" applyProtection="0"/>
    <xf numFmtId="232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37" fontId="2" fillId="0" borderId="0" applyFont="0" applyBorder="0" applyAlignment="0" applyProtection="0"/>
    <xf numFmtId="0" fontId="13" fillId="0" borderId="0"/>
    <xf numFmtId="0" fontId="102" fillId="0" borderId="0">
      <alignment vertical="center"/>
    </xf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2" fillId="0" borderId="0" applyFont="0" applyFill="0" applyBorder="0" applyAlignment="0" applyProtection="0"/>
    <xf numFmtId="0" fontId="110" fillId="0" borderId="0"/>
    <xf numFmtId="0" fontId="111" fillId="0" borderId="0"/>
    <xf numFmtId="0" fontId="6" fillId="0" borderId="0"/>
    <xf numFmtId="0" fontId="112" fillId="0" borderId="0"/>
    <xf numFmtId="0" fontId="1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8" fillId="0" borderId="0"/>
    <xf numFmtId="166" fontId="2" fillId="0" borderId="0" applyFont="0" applyFill="0" applyBorder="0" applyAlignment="0" applyProtection="0"/>
  </cellStyleXfs>
  <cellXfs count="212">
    <xf numFmtId="0" fontId="0" fillId="0" borderId="0" xfId="0"/>
    <xf numFmtId="0" fontId="53" fillId="0" borderId="0" xfId="486"/>
    <xf numFmtId="0" fontId="53" fillId="0" borderId="0" xfId="486" applyNumberFormat="1" applyAlignment="1">
      <alignment horizontal="left" wrapText="1"/>
    </xf>
    <xf numFmtId="1" fontId="108" fillId="23" borderId="1" xfId="486" applyNumberFormat="1" applyFont="1" applyFill="1" applyBorder="1" applyAlignment="1">
      <alignment horizontal="center" wrapText="1"/>
    </xf>
    <xf numFmtId="0" fontId="108" fillId="23" borderId="1" xfId="486" applyNumberFormat="1" applyFont="1" applyFill="1" applyBorder="1" applyAlignment="1">
      <alignment horizontal="center" wrapText="1"/>
    </xf>
    <xf numFmtId="1" fontId="109" fillId="23" borderId="1" xfId="486" applyNumberFormat="1" applyFont="1" applyFill="1" applyBorder="1" applyAlignment="1">
      <alignment horizontal="center" wrapText="1"/>
    </xf>
    <xf numFmtId="1" fontId="4" fillId="23" borderId="1" xfId="486" applyNumberFormat="1" applyFont="1" applyFill="1" applyBorder="1" applyAlignment="1">
      <alignment horizontal="center" wrapText="1"/>
    </xf>
    <xf numFmtId="3" fontId="108" fillId="0" borderId="1" xfId="486" applyNumberFormat="1" applyFont="1" applyFill="1" applyBorder="1" applyAlignment="1">
      <alignment horizontal="center" vertical="center" wrapText="1"/>
    </xf>
    <xf numFmtId="3" fontId="109" fillId="0" borderId="1" xfId="486" applyNumberFormat="1" applyFont="1" applyFill="1" applyBorder="1" applyAlignment="1">
      <alignment horizontal="center" vertical="center" wrapText="1"/>
    </xf>
    <xf numFmtId="0" fontId="108" fillId="0" borderId="0" xfId="486" applyFont="1" applyFill="1" applyAlignment="1">
      <alignment horizontal="left"/>
    </xf>
    <xf numFmtId="0" fontId="113" fillId="0" borderId="0" xfId="486" applyNumberFormat="1" applyFont="1" applyFill="1" applyAlignment="1">
      <alignment horizontal="center"/>
    </xf>
    <xf numFmtId="1" fontId="109" fillId="0" borderId="1" xfId="486" applyNumberFormat="1" applyFont="1" applyFill="1" applyBorder="1" applyAlignment="1">
      <alignment horizontal="center"/>
    </xf>
    <xf numFmtId="0" fontId="108" fillId="0" borderId="1" xfId="486" applyNumberFormat="1" applyFont="1" applyFill="1" applyBorder="1" applyAlignment="1">
      <alignment horizontal="left" wrapText="1"/>
    </xf>
    <xf numFmtId="0" fontId="108" fillId="0" borderId="1" xfId="486" applyNumberFormat="1" applyFont="1" applyFill="1" applyBorder="1" applyAlignment="1">
      <alignment horizontal="center" wrapText="1"/>
    </xf>
    <xf numFmtId="1" fontId="108" fillId="0" borderId="1" xfId="486" applyNumberFormat="1" applyFont="1" applyFill="1" applyBorder="1" applyAlignment="1">
      <alignment horizontal="center" vertical="center" wrapText="1"/>
    </xf>
    <xf numFmtId="0" fontId="108" fillId="0" borderId="1" xfId="486" applyNumberFormat="1" applyFont="1" applyFill="1" applyBorder="1" applyAlignment="1">
      <alignment horizontal="center" vertical="center" wrapText="1"/>
    </xf>
    <xf numFmtId="3" fontId="4" fillId="0" borderId="1" xfId="486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 horizontal="left"/>
    </xf>
    <xf numFmtId="1" fontId="109" fillId="0" borderId="1" xfId="0" applyNumberFormat="1" applyFont="1" applyBorder="1" applyAlignment="1">
      <alignment horizontal="center" wrapText="1"/>
    </xf>
    <xf numFmtId="1" fontId="108" fillId="0" borderId="1" xfId="0" applyNumberFormat="1" applyFont="1" applyBorder="1" applyAlignment="1">
      <alignment horizontal="center" wrapText="1"/>
    </xf>
    <xf numFmtId="0" fontId="108" fillId="0" borderId="1" xfId="0" applyNumberFormat="1" applyFont="1" applyBorder="1" applyAlignment="1">
      <alignment horizontal="center" wrapText="1"/>
    </xf>
    <xf numFmtId="1" fontId="109" fillId="0" borderId="1" xfId="486" applyNumberFormat="1" applyFont="1" applyBorder="1" applyAlignment="1">
      <alignment horizontal="center"/>
    </xf>
    <xf numFmtId="0" fontId="109" fillId="0" borderId="1" xfId="486" applyNumberFormat="1" applyFont="1" applyBorder="1" applyAlignment="1">
      <alignment horizontal="center" vertical="center" wrapText="1"/>
    </xf>
    <xf numFmtId="0" fontId="108" fillId="0" borderId="1" xfId="486" applyNumberFormat="1" applyFont="1" applyBorder="1" applyAlignment="1">
      <alignment horizontal="left" wrapText="1"/>
    </xf>
    <xf numFmtId="0" fontId="108" fillId="0" borderId="0" xfId="486" applyNumberFormat="1" applyFont="1" applyAlignment="1">
      <alignment horizontal="left" wrapText="1"/>
    </xf>
    <xf numFmtId="0" fontId="108" fillId="0" borderId="0" xfId="486" applyFont="1" applyAlignment="1">
      <alignment horizontal="left"/>
    </xf>
    <xf numFmtId="0" fontId="108" fillId="0" borderId="1" xfId="0" applyNumberFormat="1" applyFont="1" applyBorder="1" applyAlignment="1">
      <alignment horizontal="center" vertical="center" wrapText="1"/>
    </xf>
    <xf numFmtId="0" fontId="109" fillId="0" borderId="1" xfId="0" applyNumberFormat="1" applyFont="1" applyBorder="1" applyAlignment="1">
      <alignment horizontal="center" vertical="center" wrapText="1"/>
    </xf>
    <xf numFmtId="0" fontId="109" fillId="0" borderId="1" xfId="0" applyNumberFormat="1" applyFont="1" applyBorder="1" applyAlignment="1">
      <alignment horizontal="center" vertical="center"/>
    </xf>
    <xf numFmtId="1" fontId="108" fillId="23" borderId="1" xfId="0" applyNumberFormat="1" applyFont="1" applyFill="1" applyBorder="1" applyAlignment="1">
      <alignment horizontal="center" wrapText="1"/>
    </xf>
    <xf numFmtId="0" fontId="108" fillId="23" borderId="1" xfId="0" applyNumberFormat="1" applyFont="1" applyFill="1" applyBorder="1" applyAlignment="1">
      <alignment horizontal="center" wrapText="1"/>
    </xf>
    <xf numFmtId="3" fontId="108" fillId="0" borderId="1" xfId="0" applyNumberFormat="1" applyFont="1" applyBorder="1" applyAlignment="1">
      <alignment horizontal="center" vertical="center" wrapText="1"/>
    </xf>
    <xf numFmtId="1" fontId="108" fillId="0" borderId="1" xfId="0" applyNumberFormat="1" applyFont="1" applyBorder="1" applyAlignment="1">
      <alignment horizontal="center" vertical="center" wrapText="1"/>
    </xf>
    <xf numFmtId="3" fontId="108" fillId="23" borderId="1" xfId="0" applyNumberFormat="1" applyFont="1" applyFill="1" applyBorder="1" applyAlignment="1">
      <alignment horizontal="center" vertical="center" wrapText="1"/>
    </xf>
    <xf numFmtId="1" fontId="109" fillId="23" borderId="1" xfId="0" applyNumberFormat="1" applyFont="1" applyFill="1" applyBorder="1" applyAlignment="1">
      <alignment horizontal="center" wrapText="1"/>
    </xf>
    <xf numFmtId="3" fontId="109" fillId="0" borderId="1" xfId="0" applyNumberFormat="1" applyFont="1" applyBorder="1" applyAlignment="1">
      <alignment horizontal="center" vertical="center" wrapText="1"/>
    </xf>
    <xf numFmtId="0" fontId="114" fillId="0" borderId="0" xfId="0" applyFont="1" applyAlignment="1">
      <alignment horizontal="left"/>
    </xf>
    <xf numFmtId="1" fontId="114" fillId="0" borderId="1" xfId="0" applyNumberFormat="1" applyFont="1" applyBorder="1" applyAlignment="1">
      <alignment horizontal="center"/>
    </xf>
    <xf numFmtId="0" fontId="0" fillId="23" borderId="0" xfId="0" applyNumberFormat="1" applyFill="1" applyAlignment="1">
      <alignment horizontal="left"/>
    </xf>
    <xf numFmtId="0" fontId="108" fillId="23" borderId="1" xfId="0" applyNumberFormat="1" applyFont="1" applyFill="1" applyBorder="1" applyAlignment="1">
      <alignment horizontal="center" vertical="center" wrapText="1"/>
    </xf>
    <xf numFmtId="0" fontId="108" fillId="23" borderId="1" xfId="0" applyNumberFormat="1" applyFont="1" applyFill="1" applyBorder="1" applyAlignment="1">
      <alignment horizontal="left" wrapText="1"/>
    </xf>
    <xf numFmtId="3" fontId="109" fillId="23" borderId="1" xfId="0" applyNumberFormat="1" applyFont="1" applyFill="1" applyBorder="1" applyAlignment="1">
      <alignment horizontal="center" vertical="center" wrapText="1"/>
    </xf>
    <xf numFmtId="3" fontId="108" fillId="23" borderId="1" xfId="0" applyNumberFormat="1" applyFont="1" applyFill="1" applyBorder="1" applyAlignment="1">
      <alignment horizontal="center" wrapText="1"/>
    </xf>
    <xf numFmtId="0" fontId="108" fillId="0" borderId="1" xfId="486" applyNumberFormat="1" applyFont="1" applyBorder="1" applyAlignment="1">
      <alignment horizontal="left" wrapText="1"/>
    </xf>
    <xf numFmtId="0" fontId="108" fillId="23" borderId="1" xfId="486" applyNumberFormat="1" applyFont="1" applyFill="1" applyBorder="1" applyAlignment="1">
      <alignment horizontal="left" wrapText="1"/>
    </xf>
    <xf numFmtId="0" fontId="108" fillId="23" borderId="1" xfId="0" applyNumberFormat="1" applyFont="1" applyFill="1" applyBorder="1" applyAlignment="1">
      <alignment horizontal="left" wrapText="1"/>
    </xf>
    <xf numFmtId="0" fontId="108" fillId="0" borderId="1" xfId="0" applyNumberFormat="1" applyFont="1" applyBorder="1" applyAlignment="1">
      <alignment horizontal="left" wrapText="1"/>
    </xf>
    <xf numFmtId="0" fontId="109" fillId="23" borderId="1" xfId="0" applyNumberFormat="1" applyFont="1" applyFill="1" applyBorder="1" applyAlignment="1">
      <alignment horizontal="left" wrapText="1"/>
    </xf>
    <xf numFmtId="0" fontId="108" fillId="23" borderId="1" xfId="0" applyNumberFormat="1" applyFont="1" applyFill="1" applyBorder="1" applyAlignment="1">
      <alignment horizontal="left" wrapText="1"/>
    </xf>
    <xf numFmtId="3" fontId="109" fillId="0" borderId="1" xfId="486" applyNumberFormat="1" applyFont="1" applyBorder="1" applyAlignment="1">
      <alignment horizontal="center" vertical="center" wrapText="1"/>
    </xf>
    <xf numFmtId="3" fontId="108" fillId="0" borderId="1" xfId="486" applyNumberFormat="1" applyFont="1" applyBorder="1" applyAlignment="1">
      <alignment horizontal="center" vertical="center" wrapText="1"/>
    </xf>
    <xf numFmtId="1" fontId="108" fillId="0" borderId="1" xfId="486" applyNumberFormat="1" applyFont="1" applyBorder="1" applyAlignment="1">
      <alignment horizontal="center" vertical="center" wrapText="1"/>
    </xf>
    <xf numFmtId="0" fontId="108" fillId="0" borderId="1" xfId="486" applyNumberFormat="1" applyFont="1" applyBorder="1" applyAlignment="1">
      <alignment horizontal="center" vertical="center" wrapText="1"/>
    </xf>
    <xf numFmtId="1" fontId="108" fillId="0" borderId="1" xfId="486" applyNumberFormat="1" applyFont="1" applyBorder="1" applyAlignment="1">
      <alignment horizontal="center" wrapText="1"/>
    </xf>
    <xf numFmtId="0" fontId="108" fillId="23" borderId="1" xfId="486" applyNumberFormat="1" applyFont="1" applyFill="1" applyBorder="1" applyAlignment="1">
      <alignment horizontal="center" vertical="center" wrapText="1"/>
    </xf>
    <xf numFmtId="3" fontId="109" fillId="23" borderId="1" xfId="486" applyNumberFormat="1" applyFont="1" applyFill="1" applyBorder="1" applyAlignment="1">
      <alignment horizontal="center" vertical="center" wrapText="1"/>
    </xf>
    <xf numFmtId="3" fontId="108" fillId="23" borderId="1" xfId="0" applyNumberFormat="1" applyFont="1" applyFill="1" applyBorder="1" applyAlignment="1">
      <alignment horizontal="left" wrapText="1"/>
    </xf>
    <xf numFmtId="3" fontId="109" fillId="23" borderId="1" xfId="0" applyNumberFormat="1" applyFont="1" applyFill="1" applyBorder="1" applyAlignment="1">
      <alignment horizontal="center"/>
    </xf>
    <xf numFmtId="3" fontId="53" fillId="0" borderId="0" xfId="486" applyNumberFormat="1" applyAlignment="1">
      <alignment horizontal="left" wrapText="1"/>
    </xf>
    <xf numFmtId="0" fontId="109" fillId="0" borderId="0" xfId="486" applyNumberFormat="1" applyFont="1" applyAlignment="1">
      <alignment horizontal="center"/>
    </xf>
    <xf numFmtId="0" fontId="108" fillId="0" borderId="0" xfId="486" applyFont="1" applyAlignment="1">
      <alignment horizontal="left"/>
    </xf>
    <xf numFmtId="0" fontId="4" fillId="39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7" fillId="0" borderId="0" xfId="0" applyFont="1" applyFill="1" applyProtection="1">
      <protection locked="0"/>
    </xf>
    <xf numFmtId="0" fontId="118" fillId="0" borderId="0" xfId="502" applyFont="1" applyFill="1" applyProtection="1">
      <protection locked="0"/>
    </xf>
    <xf numFmtId="0" fontId="116" fillId="0" borderId="0" xfId="0" applyFont="1" applyFill="1" applyAlignment="1" applyProtection="1">
      <alignment horizontal="left" wrapText="1"/>
      <protection locked="0"/>
    </xf>
    <xf numFmtId="0" fontId="4" fillId="0" borderId="0" xfId="1" applyFont="1" applyFill="1" applyProtection="1">
      <protection locked="0"/>
    </xf>
    <xf numFmtId="0" fontId="2" fillId="0" borderId="0" xfId="1" applyProtection="1">
      <protection locked="0"/>
    </xf>
    <xf numFmtId="0" fontId="2" fillId="0" borderId="0" xfId="1" applyFill="1" applyProtection="1">
      <protection locked="0"/>
    </xf>
    <xf numFmtId="0" fontId="118" fillId="0" borderId="0" xfId="1" applyFont="1" applyAlignment="1" applyProtection="1">
      <alignment horizontal="right"/>
      <protection locked="0"/>
    </xf>
    <xf numFmtId="0" fontId="5" fillId="0" borderId="0" xfId="1" applyFont="1" applyProtection="1"/>
    <xf numFmtId="0" fontId="5" fillId="0" borderId="0" xfId="1" applyFont="1" applyFill="1" applyProtection="1"/>
    <xf numFmtId="0" fontId="2" fillId="0" borderId="0" xfId="1" applyProtection="1"/>
    <xf numFmtId="4" fontId="120" fillId="0" borderId="0" xfId="1" applyNumberFormat="1" applyFont="1" applyFill="1" applyAlignment="1" applyProtection="1">
      <alignment horizontal="right"/>
    </xf>
    <xf numFmtId="0" fontId="118" fillId="0" borderId="1" xfId="1" applyFont="1" applyBorder="1" applyAlignment="1" applyProtection="1">
      <alignment horizontal="center" vertical="center" wrapText="1"/>
      <protection locked="0"/>
    </xf>
    <xf numFmtId="0" fontId="118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121" fillId="0" borderId="1" xfId="456" applyFont="1" applyBorder="1" applyAlignment="1">
      <alignment wrapText="1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3" fontId="118" fillId="0" borderId="1" xfId="456" applyNumberFormat="1" applyFont="1" applyFill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vertical="top" wrapText="1"/>
    </xf>
    <xf numFmtId="3" fontId="3" fillId="0" borderId="27" xfId="1" applyNumberFormat="1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horizontal="justify" vertical="top" wrapText="1"/>
    </xf>
    <xf numFmtId="3" fontId="5" fillId="0" borderId="27" xfId="1" applyNumberFormat="1" applyFont="1" applyBorder="1" applyAlignment="1" applyProtection="1">
      <alignment horizontal="center" vertical="center" wrapText="1"/>
      <protection locked="0"/>
    </xf>
    <xf numFmtId="0" fontId="5" fillId="0" borderId="28" xfId="1" applyFont="1" applyBorder="1" applyAlignment="1" applyProtection="1">
      <alignment vertical="top" wrapText="1"/>
    </xf>
    <xf numFmtId="0" fontId="5" fillId="0" borderId="29" xfId="1" applyFont="1" applyBorder="1" applyAlignment="1" applyProtection="1">
      <alignment vertical="top" wrapText="1"/>
    </xf>
    <xf numFmtId="3" fontId="5" fillId="0" borderId="30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vertical="top" wrapText="1"/>
    </xf>
    <xf numFmtId="3" fontId="5" fillId="0" borderId="31" xfId="1" applyNumberFormat="1" applyFont="1" applyBorder="1" applyAlignment="1" applyProtection="1">
      <alignment horizontal="center" vertical="center" wrapText="1"/>
      <protection locked="0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0" fontId="118" fillId="0" borderId="28" xfId="1" applyFont="1" applyBorder="1" applyAlignment="1" applyProtection="1">
      <alignment vertical="top" wrapText="1"/>
    </xf>
    <xf numFmtId="0" fontId="5" fillId="0" borderId="1" xfId="1" applyFont="1" applyBorder="1" applyAlignment="1" applyProtection="1">
      <alignment horizontal="justify" vertical="top" wrapText="1"/>
    </xf>
    <xf numFmtId="3" fontId="2" fillId="0" borderId="0" xfId="1" applyNumberFormat="1" applyProtection="1">
      <protection locked="0"/>
    </xf>
    <xf numFmtId="0" fontId="4" fillId="0" borderId="28" xfId="1" applyFont="1" applyBorder="1" applyAlignment="1" applyProtection="1">
      <alignment vertical="top" wrapText="1"/>
    </xf>
    <xf numFmtId="0" fontId="3" fillId="0" borderId="28" xfId="1" applyFont="1" applyBorder="1" applyAlignment="1" applyProtection="1">
      <alignment wrapText="1"/>
    </xf>
    <xf numFmtId="0" fontId="122" fillId="0" borderId="1" xfId="456" applyFont="1" applyBorder="1" applyAlignment="1">
      <alignment wrapText="1"/>
    </xf>
    <xf numFmtId="0" fontId="5" fillId="0" borderId="29" xfId="1" applyFont="1" applyBorder="1" applyAlignment="1" applyProtection="1">
      <alignment horizontal="justify" vertical="top" wrapText="1"/>
    </xf>
    <xf numFmtId="3" fontId="3" fillId="0" borderId="30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wrapText="1"/>
    </xf>
    <xf numFmtId="0" fontId="5" fillId="0" borderId="28" xfId="1" applyFont="1" applyBorder="1" applyAlignment="1" applyProtection="1">
      <alignment wrapText="1"/>
    </xf>
    <xf numFmtId="0" fontId="4" fillId="0" borderId="1" xfId="1" applyFont="1" applyBorder="1" applyAlignment="1" applyProtection="1">
      <alignment vertical="top" wrapText="1"/>
    </xf>
    <xf numFmtId="3" fontId="4" fillId="0" borderId="31" xfId="1" applyNumberFormat="1" applyFont="1" applyBorder="1" applyAlignment="1" applyProtection="1">
      <alignment horizontal="center" vertical="center" wrapText="1"/>
      <protection locked="0"/>
    </xf>
    <xf numFmtId="0" fontId="123" fillId="0" borderId="0" xfId="1" applyFont="1" applyProtection="1">
      <protection locked="0"/>
    </xf>
    <xf numFmtId="3" fontId="124" fillId="0" borderId="0" xfId="503" applyNumberFormat="1" applyFont="1" applyFill="1" applyProtection="1">
      <protection locked="0"/>
    </xf>
    <xf numFmtId="0" fontId="5" fillId="0" borderId="0" xfId="502" applyFont="1" applyFill="1" applyProtection="1">
      <protection locked="0"/>
    </xf>
    <xf numFmtId="4" fontId="124" fillId="0" borderId="0" xfId="503" applyNumberFormat="1" applyFont="1" applyFill="1" applyProtection="1">
      <protection locked="0"/>
    </xf>
    <xf numFmtId="0" fontId="125" fillId="0" borderId="0" xfId="503" applyFont="1" applyFill="1" applyProtection="1">
      <protection locked="0"/>
    </xf>
    <xf numFmtId="0" fontId="117" fillId="0" borderId="0" xfId="503" applyFont="1" applyFill="1" applyProtection="1">
      <protection locked="0"/>
    </xf>
    <xf numFmtId="0" fontId="1" fillId="0" borderId="0" xfId="503" applyFill="1" applyProtection="1">
      <protection locked="0"/>
    </xf>
    <xf numFmtId="0" fontId="5" fillId="0" borderId="0" xfId="503" applyFont="1" applyFill="1" applyProtection="1">
      <protection locked="0"/>
    </xf>
    <xf numFmtId="0" fontId="2" fillId="0" borderId="0" xfId="1" applyFill="1" applyProtection="1"/>
    <xf numFmtId="0" fontId="118" fillId="0" borderId="5" xfId="1" applyFont="1" applyBorder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18" fillId="0" borderId="28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Protection="1">
      <protection locked="0"/>
    </xf>
    <xf numFmtId="0" fontId="126" fillId="0" borderId="1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horizontal="center"/>
      <protection locked="0"/>
    </xf>
    <xf numFmtId="3" fontId="2" fillId="0" borderId="0" xfId="1" applyNumberFormat="1" applyFill="1" applyProtection="1">
      <protection locked="0"/>
    </xf>
    <xf numFmtId="0" fontId="127" fillId="0" borderId="1" xfId="1" applyFont="1" applyBorder="1" applyAlignment="1" applyProtection="1">
      <alignment vertical="top" wrapText="1"/>
    </xf>
    <xf numFmtId="0" fontId="128" fillId="0" borderId="1" xfId="1" applyFont="1" applyBorder="1" applyAlignment="1" applyProtection="1">
      <alignment vertical="top" wrapText="1"/>
    </xf>
    <xf numFmtId="0" fontId="128" fillId="0" borderId="1" xfId="1" applyFont="1" applyBorder="1" applyProtection="1"/>
    <xf numFmtId="0" fontId="125" fillId="0" borderId="0" xfId="1" applyFont="1" applyFill="1" applyProtection="1">
      <protection locked="0"/>
    </xf>
    <xf numFmtId="0" fontId="116" fillId="0" borderId="1" xfId="1" applyFont="1" applyBorder="1" applyProtection="1"/>
    <xf numFmtId="4" fontId="2" fillId="0" borderId="0" xfId="1" applyNumberFormat="1" applyFill="1" applyProtection="1">
      <protection locked="0"/>
    </xf>
    <xf numFmtId="49" fontId="128" fillId="0" borderId="0" xfId="505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3" fontId="108" fillId="0" borderId="0" xfId="486" applyNumberFormat="1" applyFont="1" applyFill="1" applyAlignment="1">
      <alignment horizontal="left"/>
    </xf>
    <xf numFmtId="3" fontId="108" fillId="0" borderId="0" xfId="486" applyNumberFormat="1" applyFont="1" applyAlignment="1">
      <alignment horizontal="left"/>
    </xf>
    <xf numFmtId="49" fontId="5" fillId="0" borderId="33" xfId="0" applyNumberFormat="1" applyFont="1" applyBorder="1" applyAlignment="1">
      <alignment horizontal="center" vertical="center" wrapText="1"/>
    </xf>
    <xf numFmtId="3" fontId="3" fillId="0" borderId="1" xfId="456" applyNumberFormat="1" applyFont="1" applyFill="1" applyBorder="1" applyAlignment="1" applyProtection="1">
      <alignment horizontal="center"/>
    </xf>
    <xf numFmtId="3" fontId="5" fillId="0" borderId="1" xfId="456" applyNumberFormat="1" applyFont="1" applyFill="1" applyBorder="1" applyAlignment="1" applyProtection="1">
      <alignment horizontal="center"/>
      <protection locked="0"/>
    </xf>
    <xf numFmtId="3" fontId="118" fillId="0" borderId="1" xfId="456" applyNumberFormat="1" applyFont="1" applyFill="1" applyBorder="1" applyAlignment="1" applyProtection="1">
      <alignment horizontal="center"/>
    </xf>
    <xf numFmtId="0" fontId="2" fillId="0" borderId="1" xfId="1" applyBorder="1" applyAlignment="1" applyProtection="1">
      <alignment horizontal="center"/>
      <protection locked="0"/>
    </xf>
    <xf numFmtId="3" fontId="5" fillId="39" borderId="1" xfId="456" applyNumberFormat="1" applyFont="1" applyFill="1" applyBorder="1" applyAlignment="1" applyProtection="1">
      <alignment horizontal="center"/>
      <protection locked="0"/>
    </xf>
    <xf numFmtId="3" fontId="4" fillId="0" borderId="1" xfId="456" applyNumberFormat="1" applyFont="1" applyFill="1" applyBorder="1" applyAlignment="1" applyProtection="1">
      <alignment horizontal="center"/>
      <protection locked="0"/>
    </xf>
    <xf numFmtId="3" fontId="4" fillId="0" borderId="1" xfId="456" applyNumberFormat="1" applyFont="1" applyBorder="1" applyAlignment="1" applyProtection="1">
      <alignment horizontal="center"/>
      <protection locked="0"/>
    </xf>
    <xf numFmtId="3" fontId="5" fillId="0" borderId="1" xfId="456" applyNumberFormat="1" applyFont="1" applyBorder="1" applyAlignment="1" applyProtection="1">
      <alignment horizontal="center"/>
      <protection locked="0"/>
    </xf>
    <xf numFmtId="3" fontId="3" fillId="0" borderId="1" xfId="456" applyNumberFormat="1" applyFont="1" applyBorder="1" applyAlignment="1" applyProtection="1">
      <alignment horizontal="center"/>
      <protection locked="0"/>
    </xf>
    <xf numFmtId="3" fontId="5" fillId="0" borderId="1" xfId="503" applyNumberFormat="1" applyFont="1" applyFill="1" applyBorder="1" applyAlignment="1" applyProtection="1">
      <alignment horizontal="center"/>
      <protection locked="0"/>
    </xf>
    <xf numFmtId="3" fontId="118" fillId="0" borderId="1" xfId="456" applyNumberFormat="1" applyFont="1" applyBorder="1" applyAlignment="1" applyProtection="1">
      <alignment horizontal="center"/>
    </xf>
    <xf numFmtId="3" fontId="118" fillId="0" borderId="1" xfId="1" applyNumberFormat="1" applyFont="1" applyBorder="1" applyAlignment="1" applyProtection="1">
      <alignment horizontal="center"/>
      <protection locked="0"/>
    </xf>
    <xf numFmtId="3" fontId="118" fillId="39" borderId="1" xfId="1" applyNumberFormat="1" applyFont="1" applyFill="1" applyBorder="1" applyAlignment="1" applyProtection="1">
      <alignment horizontal="center"/>
      <protection locked="0"/>
    </xf>
    <xf numFmtId="3" fontId="5" fillId="0" borderId="1" xfId="1" applyNumberFormat="1" applyFont="1" applyBorder="1" applyAlignment="1" applyProtection="1">
      <alignment horizontal="center"/>
      <protection locked="0"/>
    </xf>
    <xf numFmtId="3" fontId="118" fillId="0" borderId="1" xfId="1" applyNumberFormat="1" applyFont="1" applyFill="1" applyBorder="1" applyAlignment="1" applyProtection="1">
      <alignment horizontal="center"/>
    </xf>
    <xf numFmtId="3" fontId="3" fillId="0" borderId="1" xfId="1" applyNumberFormat="1" applyFont="1" applyFill="1" applyBorder="1" applyAlignment="1" applyProtection="1">
      <alignment horizontal="center"/>
    </xf>
    <xf numFmtId="3" fontId="3" fillId="0" borderId="1" xfId="1" applyNumberFormat="1" applyFont="1" applyBorder="1" applyAlignment="1" applyProtection="1">
      <alignment horizontal="center"/>
      <protection locked="0"/>
    </xf>
    <xf numFmtId="0" fontId="125" fillId="0" borderId="1" xfId="1" applyFont="1" applyBorder="1" applyAlignment="1" applyProtection="1">
      <alignment horizontal="center"/>
      <protection locked="0"/>
    </xf>
    <xf numFmtId="3" fontId="118" fillId="0" borderId="1" xfId="1" applyNumberFormat="1" applyFont="1" applyBorder="1" applyAlignment="1" applyProtection="1">
      <alignment horizontal="center"/>
    </xf>
    <xf numFmtId="3" fontId="3" fillId="0" borderId="1" xfId="1" applyNumberFormat="1" applyFont="1" applyBorder="1" applyAlignment="1" applyProtection="1">
      <alignment horizontal="center"/>
    </xf>
    <xf numFmtId="3" fontId="4" fillId="0" borderId="1" xfId="1" applyNumberFormat="1" applyFont="1" applyBorder="1" applyAlignment="1" applyProtection="1">
      <alignment horizontal="center"/>
    </xf>
    <xf numFmtId="3" fontId="4" fillId="0" borderId="1" xfId="1" applyNumberFormat="1" applyFont="1" applyBorder="1" applyAlignment="1" applyProtection="1">
      <alignment horizontal="center"/>
      <protection locked="0"/>
    </xf>
    <xf numFmtId="3" fontId="118" fillId="23" borderId="1" xfId="1" applyNumberFormat="1" applyFont="1" applyFill="1" applyBorder="1" applyAlignment="1" applyProtection="1">
      <alignment horizontal="center"/>
      <protection locked="0"/>
    </xf>
    <xf numFmtId="3" fontId="118" fillId="0" borderId="0" xfId="1" applyNumberFormat="1" applyFont="1" applyBorder="1" applyAlignment="1" applyProtection="1">
      <alignment horizontal="center"/>
      <protection locked="0"/>
    </xf>
    <xf numFmtId="3" fontId="118" fillId="0" borderId="1" xfId="1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3" fontId="0" fillId="23" borderId="0" xfId="0" applyNumberFormat="1" applyFill="1" applyAlignment="1">
      <alignment horizontal="left"/>
    </xf>
    <xf numFmtId="0" fontId="108" fillId="23" borderId="1" xfId="0" applyNumberFormat="1" applyFont="1" applyFill="1" applyBorder="1" applyAlignment="1">
      <alignment horizontal="left" wrapText="1"/>
    </xf>
    <xf numFmtId="0" fontId="108" fillId="0" borderId="1" xfId="0" applyNumberFormat="1" applyFont="1" applyBorder="1" applyAlignment="1">
      <alignment horizontal="left" wrapText="1"/>
    </xf>
    <xf numFmtId="3" fontId="108" fillId="0" borderId="1" xfId="0" applyNumberFormat="1" applyFont="1" applyBorder="1" applyAlignment="1">
      <alignment horizontal="center" wrapText="1"/>
    </xf>
    <xf numFmtId="3" fontId="108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29" fillId="0" borderId="1" xfId="0" applyNumberFormat="1" applyFont="1" applyFill="1" applyBorder="1" applyAlignment="1">
      <alignment horizontal="right"/>
    </xf>
    <xf numFmtId="3" fontId="5" fillId="0" borderId="1" xfId="456" applyNumberFormat="1" applyFont="1" applyFill="1" applyBorder="1" applyAlignment="1" applyProtection="1">
      <alignment horizontal="center" vertical="center"/>
      <protection locked="0"/>
    </xf>
    <xf numFmtId="3" fontId="118" fillId="0" borderId="1" xfId="1" applyNumberFormat="1" applyFont="1" applyBorder="1" applyAlignment="1" applyProtection="1">
      <alignment horizontal="center" vertical="center"/>
      <protection locked="0"/>
    </xf>
    <xf numFmtId="3" fontId="125" fillId="0" borderId="0" xfId="503" applyNumberFormat="1" applyFont="1" applyFill="1" applyProtection="1">
      <protection locked="0"/>
    </xf>
    <xf numFmtId="0" fontId="116" fillId="0" borderId="0" xfId="0" applyFont="1" applyFill="1" applyAlignment="1" applyProtection="1">
      <alignment horizontal="left" wrapText="1"/>
      <protection locked="0"/>
    </xf>
    <xf numFmtId="0" fontId="4" fillId="0" borderId="1" xfId="486" applyNumberFormat="1" applyFont="1" applyBorder="1" applyAlignment="1">
      <alignment horizontal="left" wrapText="1"/>
    </xf>
    <xf numFmtId="0" fontId="4" fillId="0" borderId="1" xfId="486" applyNumberFormat="1" applyFont="1" applyBorder="1" applyAlignment="1">
      <alignment horizontal="center" wrapText="1"/>
    </xf>
    <xf numFmtId="0" fontId="108" fillId="0" borderId="1" xfId="486" applyNumberFormat="1" applyFont="1" applyBorder="1" applyAlignment="1">
      <alignment horizontal="left" wrapText="1"/>
    </xf>
    <xf numFmtId="0" fontId="109" fillId="0" borderId="1" xfId="486" applyNumberFormat="1" applyFont="1" applyBorder="1" applyAlignment="1">
      <alignment horizontal="left" wrapText="1"/>
    </xf>
    <xf numFmtId="0" fontId="108" fillId="23" borderId="1" xfId="486" applyNumberFormat="1" applyFont="1" applyFill="1" applyBorder="1" applyAlignment="1">
      <alignment horizontal="left" wrapText="1"/>
    </xf>
    <xf numFmtId="1" fontId="109" fillId="0" borderId="1" xfId="486" applyNumberFormat="1" applyFont="1" applyBorder="1" applyAlignment="1">
      <alignment horizontal="center"/>
    </xf>
    <xf numFmtId="0" fontId="3" fillId="0" borderId="0" xfId="486" applyNumberFormat="1" applyFont="1" applyAlignment="1">
      <alignment horizontal="right" wrapText="1"/>
    </xf>
    <xf numFmtId="0" fontId="109" fillId="0" borderId="0" xfId="486" applyNumberFormat="1" applyFont="1" applyAlignment="1">
      <alignment horizontal="center" wrapText="1"/>
    </xf>
    <xf numFmtId="0" fontId="109" fillId="0" borderId="1" xfId="486" applyNumberFormat="1" applyFont="1" applyBorder="1" applyAlignment="1">
      <alignment horizontal="center" vertical="center" wrapText="1"/>
    </xf>
    <xf numFmtId="0" fontId="108" fillId="23" borderId="1" xfId="0" applyNumberFormat="1" applyFont="1" applyFill="1" applyBorder="1" applyAlignment="1">
      <alignment horizontal="left" wrapText="1"/>
    </xf>
    <xf numFmtId="0" fontId="109" fillId="23" borderId="1" xfId="0" applyNumberFormat="1" applyFont="1" applyFill="1" applyBorder="1" applyAlignment="1">
      <alignment horizontal="left" wrapText="1"/>
    </xf>
    <xf numFmtId="0" fontId="108" fillId="0" borderId="1" xfId="0" applyNumberFormat="1" applyFont="1" applyBorder="1" applyAlignment="1">
      <alignment horizontal="left" wrapText="1"/>
    </xf>
    <xf numFmtId="0" fontId="108" fillId="23" borderId="26" xfId="0" applyNumberFormat="1" applyFont="1" applyFill="1" applyBorder="1" applyAlignment="1">
      <alignment horizontal="left" wrapText="1"/>
    </xf>
    <xf numFmtId="0" fontId="109" fillId="0" borderId="1" xfId="0" applyNumberFormat="1" applyFont="1" applyBorder="1" applyAlignment="1">
      <alignment horizontal="left" wrapText="1"/>
    </xf>
    <xf numFmtId="0" fontId="108" fillId="0" borderId="0" xfId="0" applyNumberFormat="1" applyFont="1" applyAlignment="1">
      <alignment horizontal="right" wrapText="1"/>
    </xf>
    <xf numFmtId="0" fontId="109" fillId="0" borderId="0" xfId="0" applyNumberFormat="1" applyFont="1" applyAlignment="1">
      <alignment horizontal="center"/>
    </xf>
    <xf numFmtId="0" fontId="108" fillId="0" borderId="0" xfId="0" applyNumberFormat="1" applyFont="1" applyAlignment="1">
      <alignment horizontal="center"/>
    </xf>
    <xf numFmtId="0" fontId="114" fillId="0" borderId="0" xfId="0" applyNumberFormat="1" applyFont="1" applyAlignment="1">
      <alignment horizontal="right"/>
    </xf>
    <xf numFmtId="0" fontId="109" fillId="0" borderId="1" xfId="0" applyNumberFormat="1" applyFont="1" applyBorder="1" applyAlignment="1">
      <alignment horizontal="center" vertical="center"/>
    </xf>
    <xf numFmtId="1" fontId="114" fillId="0" borderId="1" xfId="0" applyNumberFormat="1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09" fillId="23" borderId="32" xfId="0" applyNumberFormat="1" applyFont="1" applyFill="1" applyBorder="1" applyAlignment="1">
      <alignment horizontal="center" wrapText="1"/>
    </xf>
    <xf numFmtId="0" fontId="109" fillId="23" borderId="12" xfId="0" applyNumberFormat="1" applyFont="1" applyFill="1" applyBorder="1" applyAlignment="1">
      <alignment horizontal="center" wrapText="1"/>
    </xf>
    <xf numFmtId="0" fontId="109" fillId="23" borderId="31" xfId="0" applyNumberFormat="1" applyFont="1" applyFill="1" applyBorder="1" applyAlignment="1">
      <alignment horizontal="center" wrapText="1"/>
    </xf>
    <xf numFmtId="0" fontId="118" fillId="0" borderId="0" xfId="1" applyFont="1" applyAlignment="1" applyProtection="1">
      <alignment horizontal="center"/>
      <protection locked="0"/>
    </xf>
    <xf numFmtId="0" fontId="119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18" fillId="0" borderId="0" xfId="1" applyFont="1" applyFill="1" applyAlignment="1" applyProtection="1">
      <alignment horizontal="right"/>
      <protection locked="0"/>
    </xf>
    <xf numFmtId="0" fontId="118" fillId="0" borderId="0" xfId="1" applyFont="1" applyFill="1" applyAlignment="1" applyProtection="1">
      <alignment horizontal="center"/>
      <protection locked="0"/>
    </xf>
    <xf numFmtId="0" fontId="119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118" fillId="0" borderId="5" xfId="1" applyFont="1" applyBorder="1" applyAlignment="1" applyProtection="1">
      <alignment horizontal="center" vertical="center" wrapText="1"/>
      <protection locked="0"/>
    </xf>
    <xf numFmtId="0" fontId="118" fillId="0" borderId="28" xfId="1" applyFont="1" applyBorder="1" applyAlignment="1" applyProtection="1">
      <alignment horizontal="center" vertical="center" wrapText="1"/>
      <protection locked="0"/>
    </xf>
    <xf numFmtId="0" fontId="118" fillId="0" borderId="5" xfId="1" applyFont="1" applyBorder="1" applyAlignment="1" applyProtection="1">
      <alignment horizontal="center" vertical="center"/>
      <protection locked="0"/>
    </xf>
    <xf numFmtId="0" fontId="118" fillId="0" borderId="28" xfId="1" applyFont="1" applyBorder="1" applyAlignment="1" applyProtection="1">
      <alignment horizontal="center" vertical="center"/>
      <protection locked="0"/>
    </xf>
    <xf numFmtId="0" fontId="4" fillId="0" borderId="32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31" xfId="1" applyFont="1" applyBorder="1" applyAlignment="1" applyProtection="1">
      <alignment horizontal="center" vertical="center"/>
      <protection locked="0"/>
    </xf>
  </cellXfs>
  <cellStyles count="507">
    <cellStyle name="_x0005__x001c_" xfId="5"/>
    <cellStyle name="_x000d__x000a_JournalTemplate=C:\COMFO\CTALK\JOURSTD.TPL_x000d__x000a_LbStateAddress=3 3 0 251 1 89 2 311_x000d__x000a_LbStateJou" xfId="6"/>
    <cellStyle name="%" xfId="7"/>
    <cellStyle name="???????_Income Statement" xfId="8"/>
    <cellStyle name="@_text" xfId="9"/>
    <cellStyle name="@_text_080206_Derbes_GA_CIT_Reporting Pack_final_adjusted" xfId="10"/>
    <cellStyle name="@_text_RTS_Decoux_таблица_амортизация" xfId="11"/>
    <cellStyle name="@_text_RTS_Decoux_таблица_амортизация (3)" xfId="12"/>
    <cellStyle name="_~0867274" xfId="13"/>
    <cellStyle name="_~3766798" xfId="14"/>
    <cellStyle name="_~4764321" xfId="15"/>
    <cellStyle name="_~5716464" xfId="16"/>
    <cellStyle name="_~8370986" xfId="17"/>
    <cellStyle name="_070627_KazTransCom_S_AA" xfId="18"/>
    <cellStyle name="_080122_Taxes_GB_12 months" xfId="19"/>
    <cellStyle name="_080124_Taxes_GB_12 months" xfId="20"/>
    <cellStyle name="_080125_Derbes_Aiman_CIT_deferred_final1" xfId="21"/>
    <cellStyle name="_080130_Derbes_GA_CIT_Reporting Pack_final" xfId="22"/>
    <cellStyle name="_080206_Derbes_GA_CIT_Reporting Pack_final_adjusted" xfId="23"/>
    <cellStyle name="_080311_DBSK_S_taxes_revised" xfId="24"/>
    <cellStyle name="_080329_DB Securities_R_taxes" xfId="25"/>
    <cellStyle name="_Book1" xfId="26"/>
    <cellStyle name="_Book1 (2)" xfId="27"/>
    <cellStyle name="_DKB_07_K_Resource Management_for Tax" xfId="28"/>
    <cellStyle name="_E2 Petrodata_JSC_TB_31 12 07_07 04 08" xfId="29"/>
    <cellStyle name="_EB_06_G_Treasury_KTE" xfId="30"/>
    <cellStyle name="_EI G_Securities 07" xfId="31"/>
    <cellStyle name="_F-23_Acquisition" xfId="32"/>
    <cellStyle name="_F-29_Maturity analisys" xfId="33"/>
    <cellStyle name="_Huawei.group reporting package_V2.0_working" xfId="34"/>
    <cellStyle name="_HUAWEI_WP_Review" xfId="35"/>
    <cellStyle name="_ICA" xfId="36"/>
    <cellStyle name="_KMC_2008_N_Debt securities_Lkh_NKan 220109" xfId="37"/>
    <cellStyle name="_Last Вост.филиал" xfId="38"/>
    <cellStyle name="_Last ГО" xfId="39"/>
    <cellStyle name="_Last Южный филиал_Для_Печати_1кв" xfId="40"/>
    <cellStyle name="_Last Южный филиал_Для_Печати_1кв_для работы" xfId="41"/>
    <cellStyle name="_normální" xfId="42"/>
    <cellStyle name="_Petordata_JSC_07_TB (2)" xfId="43"/>
    <cellStyle name="_prFP0903_01 " xfId="44"/>
    <cellStyle name="_prFP1kv04_01" xfId="45"/>
    <cellStyle name="_Review WP's_Huawei_311207_Nagim" xfId="46"/>
    <cellStyle name="_RTS_Decoux_таблица_амортизация" xfId="47"/>
    <cellStyle name="_RTS_Decoux_таблица_амортизация (3)" xfId="48"/>
    <cellStyle name="_RTS_K_PPE_2007" xfId="49"/>
    <cellStyle name="_RTS_L_Intangible Assets_2007" xfId="50"/>
    <cellStyle name="_Salary" xfId="51"/>
    <cellStyle name="_SMK_05_TB_31 12 05_TB_IFRS_FS_23 04 07" xfId="52"/>
    <cellStyle name="_TSB_06_G_Tresury_Ali_Zha_Final" xfId="53"/>
    <cellStyle name="_VAcation reserve" xfId="54"/>
    <cellStyle name="_Астана прил.№3 2004" xfId="55"/>
    <cellStyle name="_АстанаПроект ФП  Октябрь" xfId="56"/>
    <cellStyle name="_АФ октябрь ДДС" xfId="57"/>
    <cellStyle name="_АФ финплан на ноябрь 2003 г." xfId="58"/>
    <cellStyle name="_АФфинплан на сентябрь 2003 г." xfId="59"/>
    <cellStyle name="_БЗакупок - Капы без проектов посл вар" xfId="60"/>
    <cellStyle name="_Бюдж фил" xfId="61"/>
    <cellStyle name="_Бюджек закупок ФП 3-4кв. 2004 скорр" xfId="62"/>
    <cellStyle name="_Бюджет 2005 КТС last" xfId="63"/>
    <cellStyle name="_Бюджет ITService 2005 на 24.03.05" xfId="64"/>
    <cellStyle name="_Бюджет IT-севиса для КМГ(замена картр.)" xfId="65"/>
    <cellStyle name="_Бюджет ВОЛС2" xfId="66"/>
    <cellStyle name="_Бюджет закупок 2004-2" xfId="67"/>
    <cellStyle name="_Бюджет закупок ДИРС 2004 (сокращен)" xfId="68"/>
    <cellStyle name="_Бюджет Мунайтас" xfId="69"/>
    <cellStyle name="_Бюджет_ЮФ_2004_234кв_Печать" xfId="70"/>
    <cellStyle name="_Бюджет_ЮФ_2004_234кв_срав" xfId="71"/>
    <cellStyle name="_Бюджет_ЮФ_2004_II__29_06" xfId="72"/>
    <cellStyle name="_Бюджет_ЮФ_2004_II_6_мес" xfId="73"/>
    <cellStyle name="_Бюджет_ЮФ_7_07_2" xfId="74"/>
    <cellStyle name="_Бюджет_ЮФ_7_07_21_30" xfId="75"/>
    <cellStyle name="_ВФ ДДС апрель" xfId="76"/>
    <cellStyle name="_ВФ финплан на ноябрь 2003 г." xfId="77"/>
    <cellStyle name="_Данные по АмангельдыГаз" xfId="78"/>
    <cellStyle name="_ДДС " xfId="79"/>
    <cellStyle name="_ДДС август25" xfId="80"/>
    <cellStyle name="_ДДС ГО сентябрь" xfId="81"/>
    <cellStyle name="_ДДС декабрь 14" xfId="82"/>
    <cellStyle name="_ДДС декабрь 23" xfId="83"/>
    <cellStyle name="_ДДС декабрь 27" xfId="84"/>
    <cellStyle name="_ДДС за февраль 2004 года" xfId="85"/>
    <cellStyle name="_ДДС июнь " xfId="86"/>
    <cellStyle name="_ДДС ККБ валют. до 11.09.03 г." xfId="87"/>
    <cellStyle name="_ДДС конс июль" xfId="88"/>
    <cellStyle name="_ДДС конс октябрь 2004.." xfId="89"/>
    <cellStyle name="_ДДС конс февр" xfId="90"/>
    <cellStyle name="_ДДС конс янв" xfId="91"/>
    <cellStyle name="_ДДС ноябрь 2003 г." xfId="92"/>
    <cellStyle name="_ДДС октябрь 26" xfId="93"/>
    <cellStyle name="_ДДС сентябрь 9" xfId="94"/>
    <cellStyle name="_ДДС УФ ноябрь" xfId="95"/>
    <cellStyle name="_ДДС фев." xfId="96"/>
    <cellStyle name="_ДДС фев. 2004" xfId="97"/>
    <cellStyle name="_ДДС февраль 17" xfId="98"/>
    <cellStyle name="_ДДС филиалы и ГО  по 18 сентября" xfId="99"/>
    <cellStyle name="_ДДС_08_09_ЮФ_доп" xfId="100"/>
    <cellStyle name="_ДДС_08_10_июн_ЮФ" xfId="101"/>
    <cellStyle name="_ДДС_11_03_ЮФ" xfId="102"/>
    <cellStyle name="_ДДС_13_05_ЮФ" xfId="103"/>
    <cellStyle name="_ДДС_14_10_ЮФ" xfId="104"/>
    <cellStyle name="_ДДС_14_12_ЮФ" xfId="105"/>
    <cellStyle name="_ДДС_19_08_ЮФ" xfId="106"/>
    <cellStyle name="_ДДС_23_12_ЮФ" xfId="107"/>
    <cellStyle name="_ДДС_24_08_ЮФ" xfId="108"/>
    <cellStyle name="_ДДС_24_12_ЮФ" xfId="109"/>
    <cellStyle name="_ДДС_27_10_ЮФ" xfId="110"/>
    <cellStyle name="_ДДС_27_ЮФ" xfId="111"/>
    <cellStyle name="_ДДС_28_12_ЮФ" xfId="112"/>
    <cellStyle name="_ДДС_АБ_28_06_ЮФ" xfId="113"/>
    <cellStyle name="_ДДС_ноя_ЮФ" xfId="114"/>
    <cellStyle name="_ДДС_ЮФ_декабрь" xfId="115"/>
    <cellStyle name="_ДИРС ФП 2004_IV квартал" xfId="116"/>
    <cellStyle name="_ДИТФинплан ЯНВ-ДЕК 2003" xfId="117"/>
    <cellStyle name="_ДляРеестров" xfId="118"/>
    <cellStyle name="_дох 2004" xfId="119"/>
    <cellStyle name="_ДРиП" xfId="120"/>
    <cellStyle name="_ДРиП ФП на 2 кв2004" xfId="121"/>
    <cellStyle name="_ДРиП ФП на 2 кв2004-3 вар" xfId="122"/>
    <cellStyle name="_Заявка приборы ВОЛС для ДКЕршов" xfId="123"/>
    <cellStyle name="_исп ФП 2 кварт  май" xfId="124"/>
    <cellStyle name="_Исполнен Август" xfId="125"/>
    <cellStyle name="_исполнение сентябрь" xfId="126"/>
    <cellStyle name="_К_ежедневному" xfId="127"/>
    <cellStyle name="_Капы" xfId="128"/>
    <cellStyle name="_Кассовый план 2003 - факт" xfId="129"/>
    <cellStyle name="_Консолид новый" xfId="130"/>
    <cellStyle name="_Копия Окон.Консолид.ПП на II полугодие 2004" xfId="131"/>
    <cellStyle name="_Копия УТВЕРЖДЕННЫЙ БЮДЖЕТ на 2004 год (формат КТС)" xfId="132"/>
    <cellStyle name="_Копия УТВЕРЖДЕННЫЙ БЮДЖЕТ на 2004 год(формат КМГ)" xfId="133"/>
    <cellStyle name="_Кэш 1" xfId="134"/>
    <cellStyle name="_Мониторинг договоров-2004" xfId="135"/>
    <cellStyle name="_МФ ДДС " xfId="136"/>
    <cellStyle name="_МФ Финплан ноябрь 2003" xfId="137"/>
    <cellStyle name="_МФ ФП сентябрь 03 утвержденный" xfId="138"/>
    <cellStyle name="_объемы к закл договорам 2004г" xfId="139"/>
    <cellStyle name="_Окон.Консолид.ПП на II полугодие 2004" xfId="140"/>
    <cellStyle name="_Оконч. Сравнение бюджетов 2004 с проектами (на 08.07.04)" xfId="141"/>
    <cellStyle name="_поступления 2003г, конс" xfId="142"/>
    <cellStyle name="_Расходы по статьям" xfId="143"/>
    <cellStyle name="_свод" xfId="144"/>
    <cellStyle name="_СЕНТЯБРЬ 2003" xfId="145"/>
    <cellStyle name="_Сокращение бюджет ВФ 2005_4" xfId="146"/>
    <cellStyle name="_Сторонние клиенты УМГ и ЭМГ" xfId="147"/>
    <cellStyle name="_ТАРИФ АТС, VSAT + ЗИП" xfId="148"/>
    <cellStyle name="_Тариф на OTN + ЗИП" xfId="149"/>
    <cellStyle name="_Тариф на ТО БС + ЗИП" xfId="150"/>
    <cellStyle name="_Тариф на ТО ВОЛС + ЗИП" xfId="151"/>
    <cellStyle name="_топливо" xfId="152"/>
    <cellStyle name="_Уф 2004" xfId="153"/>
    <cellStyle name="_УФ ДДС декабрь 31" xfId="154"/>
    <cellStyle name="_Финплан ДИРС2005_I квартал" xfId="155"/>
    <cellStyle name="_Финплан ДРиП2004" xfId="156"/>
    <cellStyle name="_Финплан ДРиП2004_III квартал" xfId="157"/>
    <cellStyle name="_Финплан ЯНВ-ДЕК 2003" xfId="158"/>
    <cellStyle name="_формы для ФП изм" xfId="159"/>
    <cellStyle name="_ФП 2 квартал" xfId="160"/>
    <cellStyle name="_ФП ДИТ сентябрь 2003г" xfId="161"/>
    <cellStyle name="_ФП ДРиП ноябрь" xfId="162"/>
    <cellStyle name="_ФП ДРиП сентябрь 2003г" xfId="163"/>
    <cellStyle name="_ФП КД сентябрь 2003г" xfId="164"/>
    <cellStyle name="_ФП Ур.Ф.-август ГО" xfId="165"/>
    <cellStyle name="_ФП Ур.Ф.-ноябрь ГО" xfId="166"/>
    <cellStyle name="_ФП Ур.Ф.-сентябрь ГО" xfId="167"/>
    <cellStyle name="_фп фил окт" xfId="168"/>
    <cellStyle name="_ФП_1кв" xfId="169"/>
    <cellStyle name="_ФП_выполнение" xfId="170"/>
    <cellStyle name="_ЮФ Last" xfId="171"/>
    <cellStyle name="_Юф ДДС  июль" xfId="172"/>
    <cellStyle name="_ЮФ ДДС апрель" xfId="173"/>
    <cellStyle name="_юф ДДС_январь" xfId="174"/>
    <cellStyle name="_ЮФ ноя ДДС" xfId="175"/>
    <cellStyle name="_ЮФ ФП октыбрь" xfId="176"/>
    <cellStyle name="_ЮФ ФП сент, коррект" xfId="177"/>
    <cellStyle name="_ЮФ_кор_19_03" xfId="178"/>
    <cellStyle name="_ЮФ_кор_30_03_печать" xfId="179"/>
    <cellStyle name="_ЮФ_ФП_декабрь" xfId="180"/>
    <cellStyle name="_ЮФ_ФП_ноябрь" xfId="181"/>
    <cellStyle name="{Comma [0]}" xfId="182"/>
    <cellStyle name="{Comma}" xfId="183"/>
    <cellStyle name="{Date}" xfId="184"/>
    <cellStyle name="{Month}" xfId="185"/>
    <cellStyle name="{Percent}" xfId="186"/>
    <cellStyle name="{Thousand [0]}" xfId="187"/>
    <cellStyle name="{Thousand}" xfId="188"/>
    <cellStyle name="{Z'0000(1 dec)}" xfId="189"/>
    <cellStyle name="{Z'0000(4 dec)}" xfId="190"/>
    <cellStyle name="•WЏЂ_ЉO‰?—a‹?" xfId="191"/>
    <cellStyle name="W_OÝaà" xfId="192"/>
    <cellStyle name="0,0_x000d__x000a_NA_x000d__x000a_" xfId="193"/>
    <cellStyle name="1.0 TITLE" xfId="194"/>
    <cellStyle name="1.1 TITLE" xfId="195"/>
    <cellStyle name="1Normal" xfId="196"/>
    <cellStyle name="20% - Dekorfärg1" xfId="197"/>
    <cellStyle name="20% - Dekorfärg2" xfId="198"/>
    <cellStyle name="20% - Dekorfärg3" xfId="199"/>
    <cellStyle name="20% - Dekorfärg4" xfId="200"/>
    <cellStyle name="20% - Dekorfärg5" xfId="201"/>
    <cellStyle name="20% - Dekorfärg6" xfId="202"/>
    <cellStyle name="40% - Dekorfärg1" xfId="203"/>
    <cellStyle name="40% - Dekorfärg2" xfId="204"/>
    <cellStyle name="40% - Dekorfärg3" xfId="205"/>
    <cellStyle name="40% - Dekorfärg4" xfId="206"/>
    <cellStyle name="40% - Dekorfärg5" xfId="207"/>
    <cellStyle name="40% - Dekorfärg6" xfId="208"/>
    <cellStyle name="60% - Dekorfärg1" xfId="209"/>
    <cellStyle name="60% - Dekorfärg2" xfId="210"/>
    <cellStyle name="60% - Dekorfärg3" xfId="211"/>
    <cellStyle name="60% - Dekorfärg4" xfId="212"/>
    <cellStyle name="60% - Dekorfärg5" xfId="213"/>
    <cellStyle name="60% - Dekorfärg6" xfId="214"/>
    <cellStyle name="8pt" xfId="215"/>
    <cellStyle name="Anteckning" xfId="216"/>
    <cellStyle name="Beräkning" xfId="217"/>
    <cellStyle name="Body" xfId="218"/>
    <cellStyle name="Border" xfId="219"/>
    <cellStyle name="Bra" xfId="220"/>
    <cellStyle name="Calc Currency (0)" xfId="221"/>
    <cellStyle name="Calc Currency (2)" xfId="222"/>
    <cellStyle name="Calc Percent (0)" xfId="223"/>
    <cellStyle name="Calc Percent (1)" xfId="224"/>
    <cellStyle name="Calc Percent (2)" xfId="225"/>
    <cellStyle name="Calc Units (0)" xfId="226"/>
    <cellStyle name="Calc Units (1)" xfId="227"/>
    <cellStyle name="Calc Units (2)" xfId="228"/>
    <cellStyle name="Centered Heading" xfId="229"/>
    <cellStyle name="Column_Title" xfId="230"/>
    <cellStyle name="Comma  - Style1" xfId="231"/>
    <cellStyle name="Comma  - Style2" xfId="232"/>
    <cellStyle name="Comma  - Style3" xfId="233"/>
    <cellStyle name="Comma  - Style4" xfId="234"/>
    <cellStyle name="Comma  - Style5" xfId="235"/>
    <cellStyle name="Comma %" xfId="236"/>
    <cellStyle name="Comma [00]" xfId="237"/>
    <cellStyle name="Comma 0.0" xfId="238"/>
    <cellStyle name="Comma 0.0%" xfId="239"/>
    <cellStyle name="Comma 0.00" xfId="240"/>
    <cellStyle name="Comma 0.00%" xfId="241"/>
    <cellStyle name="Comma 0.000" xfId="242"/>
    <cellStyle name="Comma 0.000%" xfId="243"/>
    <cellStyle name="Comma 2" xfId="244"/>
    <cellStyle name="Comma 3" xfId="245"/>
    <cellStyle name="Comma 4" xfId="246"/>
    <cellStyle name="Comma_Transformation schedule_2005" xfId="247"/>
    <cellStyle name="Comma0" xfId="248"/>
    <cellStyle name="Company Name" xfId="249"/>
    <cellStyle name="Copied" xfId="250"/>
    <cellStyle name="CR Comma" xfId="251"/>
    <cellStyle name="CR Currency" xfId="252"/>
    <cellStyle name="Credit" xfId="253"/>
    <cellStyle name="Credit subtotal" xfId="254"/>
    <cellStyle name="Credit Total" xfId="255"/>
    <cellStyle name="Currency %" xfId="256"/>
    <cellStyle name="Currency [00]" xfId="257"/>
    <cellStyle name="Currency 0.0" xfId="258"/>
    <cellStyle name="Currency 0.0%" xfId="259"/>
    <cellStyle name="Currency 0.00" xfId="260"/>
    <cellStyle name="Currency 0.00%" xfId="261"/>
    <cellStyle name="Currency 0.000" xfId="262"/>
    <cellStyle name="Currency 0.000%" xfId="263"/>
    <cellStyle name="Currency RU" xfId="264"/>
    <cellStyle name="Currency0" xfId="265"/>
    <cellStyle name="d" xfId="266"/>
    <cellStyle name="Dålig" xfId="267"/>
    <cellStyle name="Date" xfId="268"/>
    <cellStyle name="Date Short" xfId="269"/>
    <cellStyle name="Debit" xfId="270"/>
    <cellStyle name="Debit subtotal" xfId="271"/>
    <cellStyle name="Debit Total" xfId="272"/>
    <cellStyle name="DELTA" xfId="273"/>
    <cellStyle name="Dezimal__Utopia Index Index und Guidance (Deutsch)" xfId="274"/>
    <cellStyle name="E&amp;Y House" xfId="275"/>
    <cellStyle name="Enter Currency (0)" xfId="276"/>
    <cellStyle name="Enter Currency (2)" xfId="277"/>
    <cellStyle name="Enter Units (0)" xfId="278"/>
    <cellStyle name="Enter Units (1)" xfId="279"/>
    <cellStyle name="Enter Units (2)" xfId="280"/>
    <cellStyle name="Entered" xfId="281"/>
    <cellStyle name="Euro" xfId="282"/>
    <cellStyle name="Färg1" xfId="283"/>
    <cellStyle name="Färg2" xfId="284"/>
    <cellStyle name="Färg3" xfId="285"/>
    <cellStyle name="Färg4" xfId="286"/>
    <cellStyle name="Färg5" xfId="287"/>
    <cellStyle name="Färg6" xfId="288"/>
    <cellStyle name="Fixed" xfId="289"/>
    <cellStyle name="Följde hyperlänken_F-reports" xfId="290"/>
    <cellStyle name="Förklarande text" xfId="291"/>
    <cellStyle name="Format Number Column" xfId="292"/>
    <cellStyle name="g" xfId="293"/>
    <cellStyle name="g_Invoice GI" xfId="294"/>
    <cellStyle name="general" xfId="295"/>
    <cellStyle name="Grey" xfId="296"/>
    <cellStyle name="Header1" xfId="297"/>
    <cellStyle name="Header2" xfId="298"/>
    <cellStyle name="Heading" xfId="299"/>
    <cellStyle name="Heading 1 2" xfId="300"/>
    <cellStyle name="Heading 2 2" xfId="301"/>
    <cellStyle name="Heading No Underline" xfId="302"/>
    <cellStyle name="Heading With Underline" xfId="303"/>
    <cellStyle name="Hyperlänk_F-reports" xfId="304"/>
    <cellStyle name="Îáû÷íûé_Ëèñò1" xfId="305"/>
    <cellStyle name="Indata" xfId="306"/>
    <cellStyle name="Input [yellow]" xfId="307"/>
    <cellStyle name="Input Box" xfId="308"/>
    <cellStyle name="Inputnumbaccid" xfId="309"/>
    <cellStyle name="Inpyear" xfId="310"/>
    <cellStyle name="International" xfId="311"/>
    <cellStyle name="International1" xfId="312"/>
    <cellStyle name="Kontrollcell" xfId="313"/>
    <cellStyle name="KPMG Heading 1" xfId="314"/>
    <cellStyle name="KPMG Heading 2" xfId="315"/>
    <cellStyle name="KPMG Heading 3" xfId="316"/>
    <cellStyle name="KPMG Heading 4" xfId="317"/>
    <cellStyle name="KPMG Normal" xfId="318"/>
    <cellStyle name="KPMG Normal Text" xfId="319"/>
    <cellStyle name="KPMG Normal_Cash_flow_consol_05.04" xfId="320"/>
    <cellStyle name="Länkad cell" xfId="321"/>
    <cellStyle name="Link Currency (0)" xfId="322"/>
    <cellStyle name="Link Currency (2)" xfId="323"/>
    <cellStyle name="Link Units (0)" xfId="324"/>
    <cellStyle name="Link Units (1)" xfId="325"/>
    <cellStyle name="Link Units (2)" xfId="326"/>
    <cellStyle name="Millares [0]_pldt" xfId="327"/>
    <cellStyle name="Millares_pldt" xfId="328"/>
    <cellStyle name="Milliers [0]_EDYAN" xfId="329"/>
    <cellStyle name="Milliers_EDYAN" xfId="330"/>
    <cellStyle name="Moneda [0]_pldt" xfId="331"/>
    <cellStyle name="Moneda_pldt" xfId="332"/>
    <cellStyle name="Monétaire [0]_EDYAN" xfId="333"/>
    <cellStyle name="Monétaire_EDYAN" xfId="334"/>
    <cellStyle name="Nameenter" xfId="335"/>
    <cellStyle name="Norma11l" xfId="336"/>
    <cellStyle name="Normal - Style1" xfId="337"/>
    <cellStyle name="Normal 2" xfId="338"/>
    <cellStyle name="Normal 3" xfId="339"/>
    <cellStyle name="Normal 4" xfId="340"/>
    <cellStyle name="Normal 5" xfId="341"/>
    <cellStyle name="Normal 6" xfId="342"/>
    <cellStyle name="Normal 6 2" xfId="343"/>
    <cellStyle name="Normal 7" xfId="344"/>
    <cellStyle name="Normal_22" xfId="345"/>
    <cellStyle name="Normale_FinancialReport" xfId="346"/>
    <cellStyle name="Ôčíŕíńîâűé [0]_ďđĺäďđ-110_ďđĺäďđ-110 (2)" xfId="347"/>
    <cellStyle name="Ôèíàíñîâûé [0]_Ëèñò1" xfId="348"/>
    <cellStyle name="Ôèíàíñîâûé_Ëèñò1" xfId="349"/>
    <cellStyle name="paint" xfId="350"/>
    <cellStyle name="Percent %" xfId="351"/>
    <cellStyle name="Percent % Long Underline" xfId="352"/>
    <cellStyle name="Percent %_Worksheet in  US Financial Statements Ref. Workbook - Single Co" xfId="353"/>
    <cellStyle name="Percent (0)" xfId="354"/>
    <cellStyle name="Percent [0]" xfId="355"/>
    <cellStyle name="Percent [00]" xfId="356"/>
    <cellStyle name="Percent [2]" xfId="357"/>
    <cellStyle name="Percent 0.0%" xfId="358"/>
    <cellStyle name="Percent 0.0% Long Underline" xfId="359"/>
    <cellStyle name="Percent 0.00%" xfId="360"/>
    <cellStyle name="Percent 0.00% Long Underline" xfId="361"/>
    <cellStyle name="Percent 0.00%_5690 Ceiling test for client KZ (1)" xfId="362"/>
    <cellStyle name="Percent 0.000%" xfId="363"/>
    <cellStyle name="Percent 0.000% Long Underline" xfId="364"/>
    <cellStyle name="Percent 2" xfId="365"/>
    <cellStyle name="Percent 3" xfId="366"/>
    <cellStyle name="PrePop Currency (0)" xfId="367"/>
    <cellStyle name="PrePop Currency (2)" xfId="368"/>
    <cellStyle name="PrePop Units (0)" xfId="369"/>
    <cellStyle name="PrePop Units (1)" xfId="370"/>
    <cellStyle name="PrePop Units (2)" xfId="371"/>
    <cellStyle name="RevList" xfId="372"/>
    <cellStyle name="Rubrik" xfId="373"/>
    <cellStyle name="Rubrik 1" xfId="374"/>
    <cellStyle name="Rubrik 2" xfId="375"/>
    <cellStyle name="Rubrik 3" xfId="376"/>
    <cellStyle name="Rubrik 4" xfId="377"/>
    <cellStyle name="SAPBEXaggData" xfId="378"/>
    <cellStyle name="SAPBEXaggDataEmph" xfId="379"/>
    <cellStyle name="SAPBEXaggItem" xfId="380"/>
    <cellStyle name="SAPBEXaggItemX" xfId="381"/>
    <cellStyle name="SAPBEXchaText" xfId="382"/>
    <cellStyle name="SAPBEXexcBad7" xfId="383"/>
    <cellStyle name="SAPBEXexcBad8" xfId="384"/>
    <cellStyle name="SAPBEXexcBad9" xfId="385"/>
    <cellStyle name="SAPBEXexcCritical4" xfId="386"/>
    <cellStyle name="SAPBEXexcCritical5" xfId="387"/>
    <cellStyle name="SAPBEXexcCritical6" xfId="388"/>
    <cellStyle name="SAPBEXexcGood1" xfId="389"/>
    <cellStyle name="SAPBEXexcGood2" xfId="390"/>
    <cellStyle name="SAPBEXexcGood3" xfId="391"/>
    <cellStyle name="SAPBEXfilterDrill" xfId="392"/>
    <cellStyle name="SAPBEXfilterItem" xfId="393"/>
    <cellStyle name="SAPBEXfilterText" xfId="394"/>
    <cellStyle name="SAPBEXformats" xfId="395"/>
    <cellStyle name="SAPBEXheaderItem" xfId="396"/>
    <cellStyle name="SAPBEXheaderText" xfId="397"/>
    <cellStyle name="SAPBEXHLevel0" xfId="398"/>
    <cellStyle name="SAPBEXHLevel0X" xfId="399"/>
    <cellStyle name="SAPBEXHLevel1" xfId="400"/>
    <cellStyle name="SAPBEXHLevel1X" xfId="401"/>
    <cellStyle name="SAPBEXHLevel2" xfId="402"/>
    <cellStyle name="SAPBEXHLevel2X" xfId="403"/>
    <cellStyle name="SAPBEXHLevel3" xfId="404"/>
    <cellStyle name="SAPBEXHLevel3X" xfId="405"/>
    <cellStyle name="SAPBEXresData" xfId="406"/>
    <cellStyle name="SAPBEXresDataEmph" xfId="407"/>
    <cellStyle name="SAPBEXresItem" xfId="408"/>
    <cellStyle name="SAPBEXresItemX" xfId="409"/>
    <cellStyle name="SAPBEXstdData" xfId="410"/>
    <cellStyle name="SAPBEXstdDataEmph" xfId="411"/>
    <cellStyle name="SAPBEXstdItem" xfId="412"/>
    <cellStyle name="SAPBEXstdItemX" xfId="413"/>
    <cellStyle name="SAPBEXtitle" xfId="414"/>
    <cellStyle name="SAPBEXundefined" xfId="415"/>
    <cellStyle name="SEEntry" xfId="416"/>
    <cellStyle name="small" xfId="417"/>
    <cellStyle name="Standard__Utopia Index Index und Guidance (Deutsch)" xfId="418"/>
    <cellStyle name="Style 1" xfId="419"/>
    <cellStyle name="Style 24" xfId="420"/>
    <cellStyle name="Style 28" xfId="421"/>
    <cellStyle name="Style 29" xfId="422"/>
    <cellStyle name="Subtotal" xfId="423"/>
    <cellStyle name="Summa" xfId="424"/>
    <cellStyle name="Text" xfId="425"/>
    <cellStyle name="Text Indent A" xfId="426"/>
    <cellStyle name="Text Indent B" xfId="427"/>
    <cellStyle name="Text Indent C" xfId="428"/>
    <cellStyle name="Tickmark" xfId="429"/>
    <cellStyle name="Title 1.0" xfId="430"/>
    <cellStyle name="Title 1.1" xfId="431"/>
    <cellStyle name="Title 1.1.1" xfId="432"/>
    <cellStyle name="Total 2" xfId="433"/>
    <cellStyle name="Tusental (0)_E3 short" xfId="434"/>
    <cellStyle name="Tusental_E3 short" xfId="435"/>
    <cellStyle name="Utdata" xfId="436"/>
    <cellStyle name="Valuta (0)_E3 short" xfId="437"/>
    <cellStyle name="Valuta_E3 short" xfId="438"/>
    <cellStyle name="Varningstext" xfId="439"/>
    <cellStyle name="Virgül_BİLANÇO" xfId="440"/>
    <cellStyle name="КАНДАГАЧ тел3-33-96" xfId="441"/>
    <cellStyle name="Обычный" xfId="0" builtinId="0"/>
    <cellStyle name="Обычный 10" xfId="442"/>
    <cellStyle name="Обычный 10 2" xfId="488"/>
    <cellStyle name="Обычный 11" xfId="4"/>
    <cellStyle name="Обычный 12" xfId="443"/>
    <cellStyle name="Обычный 12 2" xfId="444"/>
    <cellStyle name="Обычный 13" xfId="445"/>
    <cellStyle name="Обычный 14" xfId="446"/>
    <cellStyle name="Обычный 14 2" xfId="447"/>
    <cellStyle name="Обычный 15" xfId="448"/>
    <cellStyle name="Обычный 15 4" xfId="449"/>
    <cellStyle name="Обычный 16" xfId="450"/>
    <cellStyle name="Обычный 17" xfId="451"/>
    <cellStyle name="Обычный 18" xfId="452"/>
    <cellStyle name="Обычный 19" xfId="482"/>
    <cellStyle name="Обычный 2" xfId="453"/>
    <cellStyle name="Обычный 2 2" xfId="1"/>
    <cellStyle name="Обычный 2 2 2" xfId="501"/>
    <cellStyle name="Обычный 2 3" xfId="454"/>
    <cellStyle name="Обычный 20" xfId="483"/>
    <cellStyle name="Обычный 20 2" xfId="489"/>
    <cellStyle name="Обычный 20 3" xfId="503"/>
    <cellStyle name="Обычный 20_6 кл" xfId="490"/>
    <cellStyle name="Обычный 21" xfId="484"/>
    <cellStyle name="Обычный 21 2" xfId="487"/>
    <cellStyle name="Обычный 21_6 кл" xfId="491"/>
    <cellStyle name="Обычный 22" xfId="485"/>
    <cellStyle name="Обычный 22 3" xfId="504"/>
    <cellStyle name="Обычный 23" xfId="486"/>
    <cellStyle name="Обычный 24" xfId="496"/>
    <cellStyle name="Обычный 25" xfId="455"/>
    <cellStyle name="Обычный 26" xfId="497"/>
    <cellStyle name="Обычный 27" xfId="499"/>
    <cellStyle name="Обычный 28" xfId="492"/>
    <cellStyle name="Обычный 29" xfId="500"/>
    <cellStyle name="Обычный 3" xfId="456"/>
    <cellStyle name="Обычный 3 2" xfId="457"/>
    <cellStyle name="Обычный 4" xfId="458"/>
    <cellStyle name="Обычный 4 2" xfId="459"/>
    <cellStyle name="Обычный 41" xfId="498"/>
    <cellStyle name="Обычный 5" xfId="460"/>
    <cellStyle name="Обычный 5 2" xfId="461"/>
    <cellStyle name="Обычный 6" xfId="462"/>
    <cellStyle name="Обычный 6 2" xfId="463"/>
    <cellStyle name="Обычный 6_6 кл" xfId="493"/>
    <cellStyle name="Обычный 7" xfId="464"/>
    <cellStyle name="Обычный 7 2" xfId="465"/>
    <cellStyle name="Обычный 7 3" xfId="466"/>
    <cellStyle name="Обычный 7_6 кл" xfId="494"/>
    <cellStyle name="Обычный 8" xfId="2"/>
    <cellStyle name="Обычный 9" xfId="467"/>
    <cellStyle name="Обычный 9 2" xfId="468"/>
    <cellStyle name="Обычный_Брокеры ежекв (вход)" xfId="502"/>
    <cellStyle name="Обычный_Приложения к Правилам по ИК_рус" xfId="505"/>
    <cellStyle name="Процентный 2" xfId="469"/>
    <cellStyle name="Стиль 1" xfId="470"/>
    <cellStyle name="Стиль_названий" xfId="471"/>
    <cellStyle name="Строка нечётная" xfId="472"/>
    <cellStyle name="Строка чётная" xfId="473"/>
    <cellStyle name="Текстовый" xfId="474"/>
    <cellStyle name="Тысячи [0]" xfId="475"/>
    <cellStyle name="Тысячи_010SN05" xfId="476"/>
    <cellStyle name="Финансовый [0] 2" xfId="477"/>
    <cellStyle name="Финансовый 2" xfId="3"/>
    <cellStyle name="Финансовый 2 2" xfId="495"/>
    <cellStyle name="Финансовый 2 3" xfId="506"/>
    <cellStyle name="Числовой" xfId="478"/>
    <cellStyle name="一般_Asia Pacific-貌峈摩芶諳噤漆俋隙遴 Nov 03" xfId="479"/>
    <cellStyle name="常规_~3533082" xfId="480"/>
    <cellStyle name="標準_EUDF" xfId="4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sharedStrings" Target="sharedStrings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  <sheetName val="Saisie obligatoire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C5">
            <v>1810221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C6">
            <v>3.3592124723334886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C7">
            <v>195506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Tonnes of Ore</v>
          </cell>
          <cell r="C13">
            <v>4.6520000000000001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A14">
            <v>0</v>
          </cell>
          <cell r="B14" t="str">
            <v>Grade (g/t)</v>
          </cell>
          <cell r="C14">
            <v>72701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A15" t="str">
            <v>Management Fees</v>
          </cell>
          <cell r="B15" t="str">
            <v>Ounces</v>
          </cell>
          <cell r="C15">
            <v>0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Budget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BCM of Ice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BCM of Waste</v>
          </cell>
          <cell r="C20">
            <v>0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C23">
            <v>39774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A24" t="str">
            <v>TOTAL CASH COSTS</v>
          </cell>
          <cell r="B24" t="str">
            <v>Tonnes of Low Grade Ore</v>
          </cell>
          <cell r="C24">
            <v>1.3442671624679439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C25">
            <v>1719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Production Data: Mining</v>
          </cell>
          <cell r="C30">
            <v>71984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A31" t="str">
            <v>Ounces Poured</v>
          </cell>
          <cell r="B31" t="str">
            <v>Forecast</v>
          </cell>
          <cell r="C31">
            <v>0.82340000000000002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A32" t="str">
            <v>Ounces Sold</v>
          </cell>
          <cell r="B32" t="str">
            <v>BCM of Ice</v>
          </cell>
          <cell r="C32">
            <v>59274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C33">
            <v>18252.23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A34" t="str">
            <v>TOTAL CASH OPER. COST/Oz.</v>
          </cell>
          <cell r="B34" t="str">
            <v>BCM of Low Grade Ore</v>
          </cell>
          <cell r="C34">
            <v>16690.919999999998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C35">
            <v>0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A36" t="str">
            <v>TOTAL CASH COST/Oz.</v>
          </cell>
          <cell r="B36" t="str">
            <v>Tonnes of Ice</v>
          </cell>
          <cell r="C36">
            <v>60835.31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C37">
            <v>0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A38" t="str">
            <v>TOTAL  COST/Oz.</v>
          </cell>
          <cell r="B38" t="str">
            <v>Tonnes of Low Grade Ore</v>
          </cell>
          <cell r="C38">
            <v>60835.31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C41">
            <v>1831097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Tonnes of Ore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 Extracted</v>
          </cell>
          <cell r="C50">
            <v>79790.269637564386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Production Data: Milling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  <cell r="C56">
            <v>41174.437999999995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Ounces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Recovery %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Ounces Extracted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Ounces Poured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Broken Ore Ounces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In - Circuit Ounces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A14">
            <v>0</v>
          </cell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A15" t="str">
            <v>Management Fees</v>
          </cell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A24" t="str">
            <v>TOTAL CASH COSTS</v>
          </cell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A28">
            <v>0</v>
          </cell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A31" t="str">
            <v>Ounces Poured</v>
          </cell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A32" t="str">
            <v>Ounces Sold</v>
          </cell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A33" t="str">
            <v>Budgeted Poured Ounces</v>
          </cell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A34" t="str">
            <v>TOTAL CASH OPER. COST/Oz.</v>
          </cell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A35" t="str">
            <v>Cash Cost/Oz.</v>
          </cell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TOTAL CASH COST/Oz.</v>
          </cell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A37" t="str">
            <v>Budgeted Cash Op. Cost/Oz</v>
          </cell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TOTAL  COST/Oz.</v>
          </cell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Refinery/Sales Adj. FG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Shipment 134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Shipment 135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Shipment 136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Shipment 137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Shipment 141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Shipment 142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 t="str">
            <v xml:space="preserve"> </v>
          </cell>
          <cell r="D37">
            <v>500.93907058321133</v>
          </cell>
          <cell r="E37">
            <v>381.16198749320284</v>
          </cell>
          <cell r="F37" t="str">
            <v xml:space="preserve"> </v>
          </cell>
          <cell r="G37">
            <v>0</v>
          </cell>
          <cell r="H37">
            <v>0</v>
          </cell>
          <cell r="I37" t="str">
            <v xml:space="preserve"> </v>
          </cell>
          <cell r="J37">
            <v>0</v>
          </cell>
          <cell r="K37">
            <v>0</v>
          </cell>
          <cell r="L37" t="str">
            <v xml:space="preserve"> </v>
          </cell>
          <cell r="M37">
            <v>0</v>
          </cell>
          <cell r="N37">
            <v>0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G7" t="str">
            <v>Year To Date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 t="str">
            <v>Total Site Costs</v>
          </cell>
          <cell r="B13">
            <v>0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 t="str">
            <v>Management Fees</v>
          </cell>
          <cell r="B15">
            <v>0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B16">
            <v>0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 t="str">
            <v>Total Cash Operation Costs</v>
          </cell>
          <cell r="B18">
            <v>0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 t="str">
            <v>Other Income/Expense</v>
          </cell>
          <cell r="B20">
            <v>0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B21" t="e">
            <v>#REF!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B22">
            <v>0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 t="str">
            <v>Total Cash Costs</v>
          </cell>
          <cell r="B24">
            <v>0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 t="str">
            <v>Financing Costs</v>
          </cell>
          <cell r="B26">
            <v>0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B27">
            <v>0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B28">
            <v>0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B29">
            <v>0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str">
            <v>Ounces Poured</v>
          </cell>
          <cell r="B32" t="e">
            <v>#REF!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B33" t="e">
            <v>#REF!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B34" t="e">
            <v>#REF!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B35" t="e">
            <v>#REF!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  <sheetName val="п 15"/>
      <sheetName val="ДопКПрочимФинАктивам"/>
      <sheetName val="Sched 11-ACTUALS"/>
      <sheetName val="Comps"/>
      <sheetName val="ID"/>
      <sheetName val="B 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  <sheetName val="дата"/>
      <sheetName val="B-4"/>
      <sheetName val="Comp equip"/>
      <sheetName val="Mach &amp; equip"/>
      <sheetName val="MV"/>
      <sheetName val="Freezers"/>
      <sheetName val="total receipt"/>
    </sheetNames>
    <sheetDataSet>
      <sheetData sheetId="0">
        <row r="27">
          <cell r="B27" t="str">
            <v>Negative amounts per transactions “Repo”</v>
          </cell>
        </row>
      </sheetData>
      <sheetData sheetId="1">
        <row r="27">
          <cell r="B27" t="str">
            <v>Negative amounts per transactions “Repo”</v>
          </cell>
        </row>
      </sheetData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ЯНВАРЬ"/>
      <sheetName val="Справочник"/>
      <sheetName val="Транс 03"/>
      <sheetName val="Транс 02"/>
      <sheetName val="Trial Balance"/>
      <sheetName val="gaeshpetco"/>
      <sheetName val="SMSTemp"/>
      <sheetName val="Параметры"/>
      <sheetName val="name"/>
      <sheetName val="Standing data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Index"/>
      <sheetName val="Anlagevermögen"/>
      <sheetName val="XLR_NoRangeSheet"/>
      <sheetName val="O-20"/>
      <sheetName val="J-55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MSTemp"/>
      <sheetName val="Sheet1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Contents"/>
      <sheetName val="Loans_010107"/>
      <sheetName val="U2.1010"/>
      <sheetName val="客戶清單customer list"/>
      <sheetName val="HKM RTC Crude cost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RestrVB"/>
      <sheetName val="Threshold Table"/>
      <sheetName val="FAB별"/>
      <sheetName val="Prelim Cost"/>
      <sheetName val="I-Index"/>
      <sheetName val="Chart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КР з.ч"/>
      <sheetName val="Summary of Misstatements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Info"/>
      <sheetName val="31.12.03"/>
      <sheetName val="Gesamt LI-Klassifizierung"/>
      <sheetName val="ISIN_TRADER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  <sheetName val="FSL KZT"/>
      <sheetName val="ЦентрЗатр"/>
      <sheetName val="ЕдИзм"/>
      <sheetName val="Предпр"/>
      <sheetName val="Перечень"/>
      <sheetName val="CaratPrévisions "/>
      <sheetName val="CaratRM99Division "/>
      <sheetName val="CaratRMDivision"/>
      <sheetName val="CaratRSBDivi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  <sheetName val="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A1">
            <v>0</v>
          </cell>
        </row>
      </sheetData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>
        <row r="1">
          <cell r="A1">
            <v>0</v>
          </cell>
        </row>
      </sheetData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>
        <row r="1">
          <cell r="A1">
            <v>0</v>
          </cell>
        </row>
      </sheetData>
      <sheetData sheetId="76">
        <row r="1">
          <cell r="A1">
            <v>0</v>
          </cell>
        </row>
      </sheetData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>
        <row r="1">
          <cell r="A1">
            <v>0</v>
          </cell>
        </row>
      </sheetData>
      <sheetData sheetId="84">
        <row r="1">
          <cell r="A1">
            <v>0</v>
          </cell>
        </row>
      </sheetData>
      <sheetData sheetId="85">
        <row r="1">
          <cell r="A1">
            <v>0</v>
          </cell>
        </row>
      </sheetData>
      <sheetData sheetId="86">
        <row r="1">
          <cell r="A1">
            <v>0</v>
          </cell>
        </row>
      </sheetData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>
        <row r="1">
          <cell r="A1">
            <v>0</v>
          </cell>
        </row>
      </sheetData>
      <sheetData sheetId="90">
        <row r="1">
          <cell r="A1">
            <v>0</v>
          </cell>
        </row>
      </sheetData>
      <sheetData sheetId="91"/>
      <sheetData sheetId="92">
        <row r="1">
          <cell r="A1">
            <v>0</v>
          </cell>
        </row>
      </sheetData>
      <sheetData sheetId="93">
        <row r="1">
          <cell r="A1">
            <v>0</v>
          </cell>
        </row>
      </sheetData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  <sheetName val="СЗ-процессинг"/>
      <sheetName val="Нормативы"/>
      <sheetName val="Параметры"/>
      <sheetName val="СЗ-собственная деятельность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Дт-К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CF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  <sheetName val="1кв. "/>
      <sheetName val="2кв.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Св план инвест"/>
      <sheetName val="Кедровский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  <sheetName val="расчет зарплаты"/>
      <sheetName val="Март"/>
      <sheetName val="Сентябрь"/>
      <sheetName val="Квартал"/>
      <sheetName val="Январь"/>
      <sheetName val="Декабрь"/>
      <sheetName val="Ноябрь"/>
      <sheetName val="факт 2005 г."/>
      <sheetName val="ОборБалФормОтч"/>
      <sheetName val="ТитулЛистОтч"/>
      <sheetName val="TS"/>
      <sheetName val="Данные"/>
      <sheetName val="Москва"/>
      <sheetName val="Общий"/>
      <sheetName val="Anlagevermögen"/>
      <sheetName val="ТЭП старая"/>
      <sheetName val="Rollforward"/>
      <sheetName val="P&amp;L"/>
      <sheetName val="Provisions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  <sheetName val="ДДСАБ_09_02_ЮФ"/>
      <sheetName val="Р_35"/>
      <sheetName val="Р_34"/>
      <sheetName val="Закуп"/>
      <sheetName val="Р_27"/>
      <sheetName val="План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8">
          <cell r="C58">
            <v>1459655.7900000066</v>
          </cell>
        </row>
      </sheetData>
      <sheetData sheetId="18" refreshError="1">
        <row r="10">
          <cell r="C10">
            <v>28406.03</v>
          </cell>
        </row>
        <row r="58">
          <cell r="C58">
            <v>1459655.7900000066</v>
          </cell>
        </row>
      </sheetData>
      <sheetData sheetId="19">
        <row r="37">
          <cell r="C37">
            <v>33116.110000000102</v>
          </cell>
        </row>
      </sheetData>
      <sheetData sheetId="20" refreshError="1">
        <row r="10">
          <cell r="C10">
            <v>677461.46</v>
          </cell>
        </row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0">
          <cell r="C10">
            <v>28406.03</v>
          </cell>
        </row>
      </sheetData>
      <sheetData sheetId="52">
        <row r="10">
          <cell r="C10">
            <v>677461.46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  <row r="42">
          <cell r="A42" t="str">
            <v>1741</v>
          </cell>
          <cell r="B42">
            <v>7130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Intercompany transactions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Hidden"/>
      <sheetName val="СписокТЭП"/>
      <sheetName val="#ССЫЛКА"/>
      <sheetName val="из сем"/>
      <sheetName val="F100-Trial BS"/>
      <sheetName val="рев дф (1.08.) (3)"/>
      <sheetName val="I. Прогноз доходов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I KEY INFORMATION"/>
      <sheetName val="60701"/>
      <sheetName val="Движение ОС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8210.09"/>
      <sheetName val="ОС и ИН (120)"/>
      <sheetName val="технический-НЕ УДАЛЯТЬ"/>
      <sheetName val="depreciation testing"/>
      <sheetName val="N-200.1"/>
      <sheetName val="N-500.1"/>
      <sheetName val="тариф"/>
      <sheetName val="#REF!"/>
      <sheetName val="\USER\MANAT\CREDITY\REGION\ARHI"/>
      <sheetName val="PV-date"/>
      <sheetName val="_USER_MANAT_CREDITY_REGION_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Test of FA Installation"/>
      <sheetName val="Additions"/>
      <sheetName val="Форма2"/>
      <sheetName val="СПгнг"/>
      <sheetName val="коэфф"/>
      <sheetName val="Баланс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  <sheetName val="ввод-вывод ОС авг2004- 2005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59999389629810485"/>
    <outlinePr summaryBelow="0" summaryRight="0"/>
    <pageSetUpPr autoPageBreaks="0" fitToPage="1"/>
  </sheetPr>
  <dimension ref="A1:H84"/>
  <sheetViews>
    <sheetView tabSelected="1" topLeftCell="A40" zoomScale="93" zoomScaleNormal="93" workbookViewId="0">
      <selection activeCell="F80" sqref="F80"/>
    </sheetView>
  </sheetViews>
  <sheetFormatPr defaultRowHeight="12.75"/>
  <cols>
    <col min="1" max="1" width="22.5703125" style="25" customWidth="1"/>
    <col min="2" max="2" width="16.42578125" style="25" customWidth="1"/>
    <col min="3" max="3" width="24.85546875" style="25" customWidth="1"/>
    <col min="4" max="4" width="10.85546875" style="25" customWidth="1"/>
    <col min="5" max="5" width="18.7109375" style="25" customWidth="1"/>
    <col min="6" max="6" width="19.140625" style="9" customWidth="1"/>
    <col min="7" max="7" width="12" style="1" customWidth="1"/>
    <col min="8" max="251" width="9.140625" style="1" customWidth="1"/>
    <col min="252" max="252" width="22.5703125" style="1" customWidth="1"/>
    <col min="253" max="253" width="16.42578125" style="1" customWidth="1"/>
    <col min="254" max="254" width="19.5703125" style="1" customWidth="1"/>
    <col min="255" max="255" width="12.85546875" style="1" customWidth="1"/>
    <col min="256" max="256" width="20.42578125" style="1" customWidth="1"/>
    <col min="257" max="257" width="21.28515625" style="1" customWidth="1"/>
    <col min="258" max="507" width="9.140625" style="1" customWidth="1"/>
    <col min="508" max="508" width="22.5703125" style="1" customWidth="1"/>
    <col min="509" max="509" width="16.42578125" style="1" customWidth="1"/>
    <col min="510" max="510" width="19.5703125" style="1" customWidth="1"/>
    <col min="511" max="511" width="12.85546875" style="1" customWidth="1"/>
    <col min="512" max="512" width="20.42578125" style="1" customWidth="1"/>
    <col min="513" max="513" width="21.28515625" style="1" customWidth="1"/>
    <col min="514" max="763" width="9.140625" style="1" customWidth="1"/>
    <col min="764" max="764" width="22.5703125" style="1" customWidth="1"/>
    <col min="765" max="765" width="16.42578125" style="1" customWidth="1"/>
    <col min="766" max="766" width="19.5703125" style="1" customWidth="1"/>
    <col min="767" max="767" width="12.85546875" style="1" customWidth="1"/>
    <col min="768" max="768" width="20.42578125" style="1" customWidth="1"/>
    <col min="769" max="769" width="21.28515625" style="1" customWidth="1"/>
    <col min="770" max="1019" width="9.140625" style="1" customWidth="1"/>
    <col min="1020" max="1020" width="22.5703125" style="1" customWidth="1"/>
    <col min="1021" max="1021" width="16.42578125" style="1" customWidth="1"/>
    <col min="1022" max="1022" width="19.5703125" style="1" customWidth="1"/>
    <col min="1023" max="1023" width="12.85546875" style="1" customWidth="1"/>
    <col min="1024" max="1024" width="20.42578125" style="1" customWidth="1"/>
    <col min="1025" max="1025" width="21.28515625" style="1" customWidth="1"/>
    <col min="1026" max="1275" width="9.140625" style="1" customWidth="1"/>
    <col min="1276" max="1276" width="22.5703125" style="1" customWidth="1"/>
    <col min="1277" max="1277" width="16.42578125" style="1" customWidth="1"/>
    <col min="1278" max="1278" width="19.5703125" style="1" customWidth="1"/>
    <col min="1279" max="1279" width="12.85546875" style="1" customWidth="1"/>
    <col min="1280" max="1280" width="20.42578125" style="1" customWidth="1"/>
    <col min="1281" max="1281" width="21.28515625" style="1" customWidth="1"/>
    <col min="1282" max="1531" width="9.140625" style="1" customWidth="1"/>
    <col min="1532" max="1532" width="22.5703125" style="1" customWidth="1"/>
    <col min="1533" max="1533" width="16.42578125" style="1" customWidth="1"/>
    <col min="1534" max="1534" width="19.5703125" style="1" customWidth="1"/>
    <col min="1535" max="1535" width="12.85546875" style="1" customWidth="1"/>
    <col min="1536" max="1536" width="20.42578125" style="1" customWidth="1"/>
    <col min="1537" max="1537" width="21.28515625" style="1" customWidth="1"/>
    <col min="1538" max="1787" width="9.140625" style="1" customWidth="1"/>
    <col min="1788" max="1788" width="22.5703125" style="1" customWidth="1"/>
    <col min="1789" max="1789" width="16.42578125" style="1" customWidth="1"/>
    <col min="1790" max="1790" width="19.5703125" style="1" customWidth="1"/>
    <col min="1791" max="1791" width="12.85546875" style="1" customWidth="1"/>
    <col min="1792" max="1792" width="20.42578125" style="1" customWidth="1"/>
    <col min="1793" max="1793" width="21.28515625" style="1" customWidth="1"/>
    <col min="1794" max="2043" width="9.140625" style="1" customWidth="1"/>
    <col min="2044" max="2044" width="22.5703125" style="1" customWidth="1"/>
    <col min="2045" max="2045" width="16.42578125" style="1" customWidth="1"/>
    <col min="2046" max="2046" width="19.5703125" style="1" customWidth="1"/>
    <col min="2047" max="2047" width="12.85546875" style="1" customWidth="1"/>
    <col min="2048" max="2048" width="20.42578125" style="1" customWidth="1"/>
    <col min="2049" max="2049" width="21.28515625" style="1" customWidth="1"/>
    <col min="2050" max="2299" width="9.140625" style="1" customWidth="1"/>
    <col min="2300" max="2300" width="22.5703125" style="1" customWidth="1"/>
    <col min="2301" max="2301" width="16.42578125" style="1" customWidth="1"/>
    <col min="2302" max="2302" width="19.5703125" style="1" customWidth="1"/>
    <col min="2303" max="2303" width="12.85546875" style="1" customWidth="1"/>
    <col min="2304" max="2304" width="20.42578125" style="1" customWidth="1"/>
    <col min="2305" max="2305" width="21.28515625" style="1" customWidth="1"/>
    <col min="2306" max="2555" width="9.140625" style="1" customWidth="1"/>
    <col min="2556" max="2556" width="22.5703125" style="1" customWidth="1"/>
    <col min="2557" max="2557" width="16.42578125" style="1" customWidth="1"/>
    <col min="2558" max="2558" width="19.5703125" style="1" customWidth="1"/>
    <col min="2559" max="2559" width="12.85546875" style="1" customWidth="1"/>
    <col min="2560" max="2560" width="20.42578125" style="1" customWidth="1"/>
    <col min="2561" max="2561" width="21.28515625" style="1" customWidth="1"/>
    <col min="2562" max="2811" width="9.140625" style="1" customWidth="1"/>
    <col min="2812" max="2812" width="22.5703125" style="1" customWidth="1"/>
    <col min="2813" max="2813" width="16.42578125" style="1" customWidth="1"/>
    <col min="2814" max="2814" width="19.5703125" style="1" customWidth="1"/>
    <col min="2815" max="2815" width="12.85546875" style="1" customWidth="1"/>
    <col min="2816" max="2816" width="20.42578125" style="1" customWidth="1"/>
    <col min="2817" max="2817" width="21.28515625" style="1" customWidth="1"/>
    <col min="2818" max="3067" width="9.140625" style="1" customWidth="1"/>
    <col min="3068" max="3068" width="22.5703125" style="1" customWidth="1"/>
    <col min="3069" max="3069" width="16.42578125" style="1" customWidth="1"/>
    <col min="3070" max="3070" width="19.5703125" style="1" customWidth="1"/>
    <col min="3071" max="3071" width="12.85546875" style="1" customWidth="1"/>
    <col min="3072" max="3072" width="20.42578125" style="1" customWidth="1"/>
    <col min="3073" max="3073" width="21.28515625" style="1" customWidth="1"/>
    <col min="3074" max="3323" width="9.140625" style="1" customWidth="1"/>
    <col min="3324" max="3324" width="22.5703125" style="1" customWidth="1"/>
    <col min="3325" max="3325" width="16.42578125" style="1" customWidth="1"/>
    <col min="3326" max="3326" width="19.5703125" style="1" customWidth="1"/>
    <col min="3327" max="3327" width="12.85546875" style="1" customWidth="1"/>
    <col min="3328" max="3328" width="20.42578125" style="1" customWidth="1"/>
    <col min="3329" max="3329" width="21.28515625" style="1" customWidth="1"/>
    <col min="3330" max="3579" width="9.140625" style="1" customWidth="1"/>
    <col min="3580" max="3580" width="22.5703125" style="1" customWidth="1"/>
    <col min="3581" max="3581" width="16.42578125" style="1" customWidth="1"/>
    <col min="3582" max="3582" width="19.5703125" style="1" customWidth="1"/>
    <col min="3583" max="3583" width="12.85546875" style="1" customWidth="1"/>
    <col min="3584" max="3584" width="20.42578125" style="1" customWidth="1"/>
    <col min="3585" max="3585" width="21.28515625" style="1" customWidth="1"/>
    <col min="3586" max="3835" width="9.140625" style="1" customWidth="1"/>
    <col min="3836" max="3836" width="22.5703125" style="1" customWidth="1"/>
    <col min="3837" max="3837" width="16.42578125" style="1" customWidth="1"/>
    <col min="3838" max="3838" width="19.5703125" style="1" customWidth="1"/>
    <col min="3839" max="3839" width="12.85546875" style="1" customWidth="1"/>
    <col min="3840" max="3840" width="20.42578125" style="1" customWidth="1"/>
    <col min="3841" max="3841" width="21.28515625" style="1" customWidth="1"/>
    <col min="3842" max="4091" width="9.140625" style="1" customWidth="1"/>
    <col min="4092" max="4092" width="22.5703125" style="1" customWidth="1"/>
    <col min="4093" max="4093" width="16.42578125" style="1" customWidth="1"/>
    <col min="4094" max="4094" width="19.5703125" style="1" customWidth="1"/>
    <col min="4095" max="4095" width="12.85546875" style="1" customWidth="1"/>
    <col min="4096" max="4096" width="20.42578125" style="1" customWidth="1"/>
    <col min="4097" max="4097" width="21.28515625" style="1" customWidth="1"/>
    <col min="4098" max="4347" width="9.140625" style="1" customWidth="1"/>
    <col min="4348" max="4348" width="22.5703125" style="1" customWidth="1"/>
    <col min="4349" max="4349" width="16.42578125" style="1" customWidth="1"/>
    <col min="4350" max="4350" width="19.5703125" style="1" customWidth="1"/>
    <col min="4351" max="4351" width="12.85546875" style="1" customWidth="1"/>
    <col min="4352" max="4352" width="20.42578125" style="1" customWidth="1"/>
    <col min="4353" max="4353" width="21.28515625" style="1" customWidth="1"/>
    <col min="4354" max="4603" width="9.140625" style="1" customWidth="1"/>
    <col min="4604" max="4604" width="22.5703125" style="1" customWidth="1"/>
    <col min="4605" max="4605" width="16.42578125" style="1" customWidth="1"/>
    <col min="4606" max="4606" width="19.5703125" style="1" customWidth="1"/>
    <col min="4607" max="4607" width="12.85546875" style="1" customWidth="1"/>
    <col min="4608" max="4608" width="20.42578125" style="1" customWidth="1"/>
    <col min="4609" max="4609" width="21.28515625" style="1" customWidth="1"/>
    <col min="4610" max="4859" width="9.140625" style="1" customWidth="1"/>
    <col min="4860" max="4860" width="22.5703125" style="1" customWidth="1"/>
    <col min="4861" max="4861" width="16.42578125" style="1" customWidth="1"/>
    <col min="4862" max="4862" width="19.5703125" style="1" customWidth="1"/>
    <col min="4863" max="4863" width="12.85546875" style="1" customWidth="1"/>
    <col min="4864" max="4864" width="20.42578125" style="1" customWidth="1"/>
    <col min="4865" max="4865" width="21.28515625" style="1" customWidth="1"/>
    <col min="4866" max="5115" width="9.140625" style="1" customWidth="1"/>
    <col min="5116" max="5116" width="22.5703125" style="1" customWidth="1"/>
    <col min="5117" max="5117" width="16.42578125" style="1" customWidth="1"/>
    <col min="5118" max="5118" width="19.5703125" style="1" customWidth="1"/>
    <col min="5119" max="5119" width="12.85546875" style="1" customWidth="1"/>
    <col min="5120" max="5120" width="20.42578125" style="1" customWidth="1"/>
    <col min="5121" max="5121" width="21.28515625" style="1" customWidth="1"/>
    <col min="5122" max="5371" width="9.140625" style="1" customWidth="1"/>
    <col min="5372" max="5372" width="22.5703125" style="1" customWidth="1"/>
    <col min="5373" max="5373" width="16.42578125" style="1" customWidth="1"/>
    <col min="5374" max="5374" width="19.5703125" style="1" customWidth="1"/>
    <col min="5375" max="5375" width="12.85546875" style="1" customWidth="1"/>
    <col min="5376" max="5376" width="20.42578125" style="1" customWidth="1"/>
    <col min="5377" max="5377" width="21.28515625" style="1" customWidth="1"/>
    <col min="5378" max="5627" width="9.140625" style="1" customWidth="1"/>
    <col min="5628" max="5628" width="22.5703125" style="1" customWidth="1"/>
    <col min="5629" max="5629" width="16.42578125" style="1" customWidth="1"/>
    <col min="5630" max="5630" width="19.5703125" style="1" customWidth="1"/>
    <col min="5631" max="5631" width="12.85546875" style="1" customWidth="1"/>
    <col min="5632" max="5632" width="20.42578125" style="1" customWidth="1"/>
    <col min="5633" max="5633" width="21.28515625" style="1" customWidth="1"/>
    <col min="5634" max="5883" width="9.140625" style="1" customWidth="1"/>
    <col min="5884" max="5884" width="22.5703125" style="1" customWidth="1"/>
    <col min="5885" max="5885" width="16.42578125" style="1" customWidth="1"/>
    <col min="5886" max="5886" width="19.5703125" style="1" customWidth="1"/>
    <col min="5887" max="5887" width="12.85546875" style="1" customWidth="1"/>
    <col min="5888" max="5888" width="20.42578125" style="1" customWidth="1"/>
    <col min="5889" max="5889" width="21.28515625" style="1" customWidth="1"/>
    <col min="5890" max="6139" width="9.140625" style="1" customWidth="1"/>
    <col min="6140" max="6140" width="22.5703125" style="1" customWidth="1"/>
    <col min="6141" max="6141" width="16.42578125" style="1" customWidth="1"/>
    <col min="6142" max="6142" width="19.5703125" style="1" customWidth="1"/>
    <col min="6143" max="6143" width="12.85546875" style="1" customWidth="1"/>
    <col min="6144" max="6144" width="20.42578125" style="1" customWidth="1"/>
    <col min="6145" max="6145" width="21.28515625" style="1" customWidth="1"/>
    <col min="6146" max="6395" width="9.140625" style="1" customWidth="1"/>
    <col min="6396" max="6396" width="22.5703125" style="1" customWidth="1"/>
    <col min="6397" max="6397" width="16.42578125" style="1" customWidth="1"/>
    <col min="6398" max="6398" width="19.5703125" style="1" customWidth="1"/>
    <col min="6399" max="6399" width="12.85546875" style="1" customWidth="1"/>
    <col min="6400" max="6400" width="20.42578125" style="1" customWidth="1"/>
    <col min="6401" max="6401" width="21.28515625" style="1" customWidth="1"/>
    <col min="6402" max="6651" width="9.140625" style="1" customWidth="1"/>
    <col min="6652" max="6652" width="22.5703125" style="1" customWidth="1"/>
    <col min="6653" max="6653" width="16.42578125" style="1" customWidth="1"/>
    <col min="6654" max="6654" width="19.5703125" style="1" customWidth="1"/>
    <col min="6655" max="6655" width="12.85546875" style="1" customWidth="1"/>
    <col min="6656" max="6656" width="20.42578125" style="1" customWidth="1"/>
    <col min="6657" max="6657" width="21.28515625" style="1" customWidth="1"/>
    <col min="6658" max="6907" width="9.140625" style="1" customWidth="1"/>
    <col min="6908" max="6908" width="22.5703125" style="1" customWidth="1"/>
    <col min="6909" max="6909" width="16.42578125" style="1" customWidth="1"/>
    <col min="6910" max="6910" width="19.5703125" style="1" customWidth="1"/>
    <col min="6911" max="6911" width="12.85546875" style="1" customWidth="1"/>
    <col min="6912" max="6912" width="20.42578125" style="1" customWidth="1"/>
    <col min="6913" max="6913" width="21.28515625" style="1" customWidth="1"/>
    <col min="6914" max="7163" width="9.140625" style="1" customWidth="1"/>
    <col min="7164" max="7164" width="22.5703125" style="1" customWidth="1"/>
    <col min="7165" max="7165" width="16.42578125" style="1" customWidth="1"/>
    <col min="7166" max="7166" width="19.5703125" style="1" customWidth="1"/>
    <col min="7167" max="7167" width="12.85546875" style="1" customWidth="1"/>
    <col min="7168" max="7168" width="20.42578125" style="1" customWidth="1"/>
    <col min="7169" max="7169" width="21.28515625" style="1" customWidth="1"/>
    <col min="7170" max="7419" width="9.140625" style="1" customWidth="1"/>
    <col min="7420" max="7420" width="22.5703125" style="1" customWidth="1"/>
    <col min="7421" max="7421" width="16.42578125" style="1" customWidth="1"/>
    <col min="7422" max="7422" width="19.5703125" style="1" customWidth="1"/>
    <col min="7423" max="7423" width="12.85546875" style="1" customWidth="1"/>
    <col min="7424" max="7424" width="20.42578125" style="1" customWidth="1"/>
    <col min="7425" max="7425" width="21.28515625" style="1" customWidth="1"/>
    <col min="7426" max="7675" width="9.140625" style="1" customWidth="1"/>
    <col min="7676" max="7676" width="22.5703125" style="1" customWidth="1"/>
    <col min="7677" max="7677" width="16.42578125" style="1" customWidth="1"/>
    <col min="7678" max="7678" width="19.5703125" style="1" customWidth="1"/>
    <col min="7679" max="7679" width="12.85546875" style="1" customWidth="1"/>
    <col min="7680" max="7680" width="20.42578125" style="1" customWidth="1"/>
    <col min="7681" max="7681" width="21.28515625" style="1" customWidth="1"/>
    <col min="7682" max="7931" width="9.140625" style="1" customWidth="1"/>
    <col min="7932" max="7932" width="22.5703125" style="1" customWidth="1"/>
    <col min="7933" max="7933" width="16.42578125" style="1" customWidth="1"/>
    <col min="7934" max="7934" width="19.5703125" style="1" customWidth="1"/>
    <col min="7935" max="7935" width="12.85546875" style="1" customWidth="1"/>
    <col min="7936" max="7936" width="20.42578125" style="1" customWidth="1"/>
    <col min="7937" max="7937" width="21.28515625" style="1" customWidth="1"/>
    <col min="7938" max="8187" width="9.140625" style="1" customWidth="1"/>
    <col min="8188" max="8188" width="22.5703125" style="1" customWidth="1"/>
    <col min="8189" max="8189" width="16.42578125" style="1" customWidth="1"/>
    <col min="8190" max="8190" width="19.5703125" style="1" customWidth="1"/>
    <col min="8191" max="8191" width="12.85546875" style="1" customWidth="1"/>
    <col min="8192" max="8192" width="20.42578125" style="1" customWidth="1"/>
    <col min="8193" max="8193" width="21.28515625" style="1" customWidth="1"/>
    <col min="8194" max="8443" width="9.140625" style="1" customWidth="1"/>
    <col min="8444" max="8444" width="22.5703125" style="1" customWidth="1"/>
    <col min="8445" max="8445" width="16.42578125" style="1" customWidth="1"/>
    <col min="8446" max="8446" width="19.5703125" style="1" customWidth="1"/>
    <col min="8447" max="8447" width="12.85546875" style="1" customWidth="1"/>
    <col min="8448" max="8448" width="20.42578125" style="1" customWidth="1"/>
    <col min="8449" max="8449" width="21.28515625" style="1" customWidth="1"/>
    <col min="8450" max="8699" width="9.140625" style="1" customWidth="1"/>
    <col min="8700" max="8700" width="22.5703125" style="1" customWidth="1"/>
    <col min="8701" max="8701" width="16.42578125" style="1" customWidth="1"/>
    <col min="8702" max="8702" width="19.5703125" style="1" customWidth="1"/>
    <col min="8703" max="8703" width="12.85546875" style="1" customWidth="1"/>
    <col min="8704" max="8704" width="20.42578125" style="1" customWidth="1"/>
    <col min="8705" max="8705" width="21.28515625" style="1" customWidth="1"/>
    <col min="8706" max="8955" width="9.140625" style="1" customWidth="1"/>
    <col min="8956" max="8956" width="22.5703125" style="1" customWidth="1"/>
    <col min="8957" max="8957" width="16.42578125" style="1" customWidth="1"/>
    <col min="8958" max="8958" width="19.5703125" style="1" customWidth="1"/>
    <col min="8959" max="8959" width="12.85546875" style="1" customWidth="1"/>
    <col min="8960" max="8960" width="20.42578125" style="1" customWidth="1"/>
    <col min="8961" max="8961" width="21.28515625" style="1" customWidth="1"/>
    <col min="8962" max="9211" width="9.140625" style="1" customWidth="1"/>
    <col min="9212" max="9212" width="22.5703125" style="1" customWidth="1"/>
    <col min="9213" max="9213" width="16.42578125" style="1" customWidth="1"/>
    <col min="9214" max="9214" width="19.5703125" style="1" customWidth="1"/>
    <col min="9215" max="9215" width="12.85546875" style="1" customWidth="1"/>
    <col min="9216" max="9216" width="20.42578125" style="1" customWidth="1"/>
    <col min="9217" max="9217" width="21.28515625" style="1" customWidth="1"/>
    <col min="9218" max="9467" width="9.140625" style="1" customWidth="1"/>
    <col min="9468" max="9468" width="22.5703125" style="1" customWidth="1"/>
    <col min="9469" max="9469" width="16.42578125" style="1" customWidth="1"/>
    <col min="9470" max="9470" width="19.5703125" style="1" customWidth="1"/>
    <col min="9471" max="9471" width="12.85546875" style="1" customWidth="1"/>
    <col min="9472" max="9472" width="20.42578125" style="1" customWidth="1"/>
    <col min="9473" max="9473" width="21.28515625" style="1" customWidth="1"/>
    <col min="9474" max="9723" width="9.140625" style="1" customWidth="1"/>
    <col min="9724" max="9724" width="22.5703125" style="1" customWidth="1"/>
    <col min="9725" max="9725" width="16.42578125" style="1" customWidth="1"/>
    <col min="9726" max="9726" width="19.5703125" style="1" customWidth="1"/>
    <col min="9727" max="9727" width="12.85546875" style="1" customWidth="1"/>
    <col min="9728" max="9728" width="20.42578125" style="1" customWidth="1"/>
    <col min="9729" max="9729" width="21.28515625" style="1" customWidth="1"/>
    <col min="9730" max="9979" width="9.140625" style="1" customWidth="1"/>
    <col min="9980" max="9980" width="22.5703125" style="1" customWidth="1"/>
    <col min="9981" max="9981" width="16.42578125" style="1" customWidth="1"/>
    <col min="9982" max="9982" width="19.5703125" style="1" customWidth="1"/>
    <col min="9983" max="9983" width="12.85546875" style="1" customWidth="1"/>
    <col min="9984" max="9984" width="20.42578125" style="1" customWidth="1"/>
    <col min="9985" max="9985" width="21.28515625" style="1" customWidth="1"/>
    <col min="9986" max="10235" width="9.140625" style="1" customWidth="1"/>
    <col min="10236" max="10236" width="22.5703125" style="1" customWidth="1"/>
    <col min="10237" max="10237" width="16.42578125" style="1" customWidth="1"/>
    <col min="10238" max="10238" width="19.5703125" style="1" customWidth="1"/>
    <col min="10239" max="10239" width="12.85546875" style="1" customWidth="1"/>
    <col min="10240" max="10240" width="20.42578125" style="1" customWidth="1"/>
    <col min="10241" max="10241" width="21.28515625" style="1" customWidth="1"/>
    <col min="10242" max="10491" width="9.140625" style="1" customWidth="1"/>
    <col min="10492" max="10492" width="22.5703125" style="1" customWidth="1"/>
    <col min="10493" max="10493" width="16.42578125" style="1" customWidth="1"/>
    <col min="10494" max="10494" width="19.5703125" style="1" customWidth="1"/>
    <col min="10495" max="10495" width="12.85546875" style="1" customWidth="1"/>
    <col min="10496" max="10496" width="20.42578125" style="1" customWidth="1"/>
    <col min="10497" max="10497" width="21.28515625" style="1" customWidth="1"/>
    <col min="10498" max="10747" width="9.140625" style="1" customWidth="1"/>
    <col min="10748" max="10748" width="22.5703125" style="1" customWidth="1"/>
    <col min="10749" max="10749" width="16.42578125" style="1" customWidth="1"/>
    <col min="10750" max="10750" width="19.5703125" style="1" customWidth="1"/>
    <col min="10751" max="10751" width="12.85546875" style="1" customWidth="1"/>
    <col min="10752" max="10752" width="20.42578125" style="1" customWidth="1"/>
    <col min="10753" max="10753" width="21.28515625" style="1" customWidth="1"/>
    <col min="10754" max="11003" width="9.140625" style="1" customWidth="1"/>
    <col min="11004" max="11004" width="22.5703125" style="1" customWidth="1"/>
    <col min="11005" max="11005" width="16.42578125" style="1" customWidth="1"/>
    <col min="11006" max="11006" width="19.5703125" style="1" customWidth="1"/>
    <col min="11007" max="11007" width="12.85546875" style="1" customWidth="1"/>
    <col min="11008" max="11008" width="20.42578125" style="1" customWidth="1"/>
    <col min="11009" max="11009" width="21.28515625" style="1" customWidth="1"/>
    <col min="11010" max="11259" width="9.140625" style="1" customWidth="1"/>
    <col min="11260" max="11260" width="22.5703125" style="1" customWidth="1"/>
    <col min="11261" max="11261" width="16.42578125" style="1" customWidth="1"/>
    <col min="11262" max="11262" width="19.5703125" style="1" customWidth="1"/>
    <col min="11263" max="11263" width="12.85546875" style="1" customWidth="1"/>
    <col min="11264" max="11264" width="20.42578125" style="1" customWidth="1"/>
    <col min="11265" max="11265" width="21.28515625" style="1" customWidth="1"/>
    <col min="11266" max="11515" width="9.140625" style="1" customWidth="1"/>
    <col min="11516" max="11516" width="22.5703125" style="1" customWidth="1"/>
    <col min="11517" max="11517" width="16.42578125" style="1" customWidth="1"/>
    <col min="11518" max="11518" width="19.5703125" style="1" customWidth="1"/>
    <col min="11519" max="11519" width="12.85546875" style="1" customWidth="1"/>
    <col min="11520" max="11520" width="20.42578125" style="1" customWidth="1"/>
    <col min="11521" max="11521" width="21.28515625" style="1" customWidth="1"/>
    <col min="11522" max="11771" width="9.140625" style="1" customWidth="1"/>
    <col min="11772" max="11772" width="22.5703125" style="1" customWidth="1"/>
    <col min="11773" max="11773" width="16.42578125" style="1" customWidth="1"/>
    <col min="11774" max="11774" width="19.5703125" style="1" customWidth="1"/>
    <col min="11775" max="11775" width="12.85546875" style="1" customWidth="1"/>
    <col min="11776" max="11776" width="20.42578125" style="1" customWidth="1"/>
    <col min="11777" max="11777" width="21.28515625" style="1" customWidth="1"/>
    <col min="11778" max="12027" width="9.140625" style="1" customWidth="1"/>
    <col min="12028" max="12028" width="22.5703125" style="1" customWidth="1"/>
    <col min="12029" max="12029" width="16.42578125" style="1" customWidth="1"/>
    <col min="12030" max="12030" width="19.5703125" style="1" customWidth="1"/>
    <col min="12031" max="12031" width="12.85546875" style="1" customWidth="1"/>
    <col min="12032" max="12032" width="20.42578125" style="1" customWidth="1"/>
    <col min="12033" max="12033" width="21.28515625" style="1" customWidth="1"/>
    <col min="12034" max="12283" width="9.140625" style="1" customWidth="1"/>
    <col min="12284" max="12284" width="22.5703125" style="1" customWidth="1"/>
    <col min="12285" max="12285" width="16.42578125" style="1" customWidth="1"/>
    <col min="12286" max="12286" width="19.5703125" style="1" customWidth="1"/>
    <col min="12287" max="12287" width="12.85546875" style="1" customWidth="1"/>
    <col min="12288" max="12288" width="20.42578125" style="1" customWidth="1"/>
    <col min="12289" max="12289" width="21.28515625" style="1" customWidth="1"/>
    <col min="12290" max="12539" width="9.140625" style="1" customWidth="1"/>
    <col min="12540" max="12540" width="22.5703125" style="1" customWidth="1"/>
    <col min="12541" max="12541" width="16.42578125" style="1" customWidth="1"/>
    <col min="12542" max="12542" width="19.5703125" style="1" customWidth="1"/>
    <col min="12543" max="12543" width="12.85546875" style="1" customWidth="1"/>
    <col min="12544" max="12544" width="20.42578125" style="1" customWidth="1"/>
    <col min="12545" max="12545" width="21.28515625" style="1" customWidth="1"/>
    <col min="12546" max="12795" width="9.140625" style="1" customWidth="1"/>
    <col min="12796" max="12796" width="22.5703125" style="1" customWidth="1"/>
    <col min="12797" max="12797" width="16.42578125" style="1" customWidth="1"/>
    <col min="12798" max="12798" width="19.5703125" style="1" customWidth="1"/>
    <col min="12799" max="12799" width="12.85546875" style="1" customWidth="1"/>
    <col min="12800" max="12800" width="20.42578125" style="1" customWidth="1"/>
    <col min="12801" max="12801" width="21.28515625" style="1" customWidth="1"/>
    <col min="12802" max="13051" width="9.140625" style="1" customWidth="1"/>
    <col min="13052" max="13052" width="22.5703125" style="1" customWidth="1"/>
    <col min="13053" max="13053" width="16.42578125" style="1" customWidth="1"/>
    <col min="13054" max="13054" width="19.5703125" style="1" customWidth="1"/>
    <col min="13055" max="13055" width="12.85546875" style="1" customWidth="1"/>
    <col min="13056" max="13056" width="20.42578125" style="1" customWidth="1"/>
    <col min="13057" max="13057" width="21.28515625" style="1" customWidth="1"/>
    <col min="13058" max="13307" width="9.140625" style="1" customWidth="1"/>
    <col min="13308" max="13308" width="22.5703125" style="1" customWidth="1"/>
    <col min="13309" max="13309" width="16.42578125" style="1" customWidth="1"/>
    <col min="13310" max="13310" width="19.5703125" style="1" customWidth="1"/>
    <col min="13311" max="13311" width="12.85546875" style="1" customWidth="1"/>
    <col min="13312" max="13312" width="20.42578125" style="1" customWidth="1"/>
    <col min="13313" max="13313" width="21.28515625" style="1" customWidth="1"/>
    <col min="13314" max="13563" width="9.140625" style="1" customWidth="1"/>
    <col min="13564" max="13564" width="22.5703125" style="1" customWidth="1"/>
    <col min="13565" max="13565" width="16.42578125" style="1" customWidth="1"/>
    <col min="13566" max="13566" width="19.5703125" style="1" customWidth="1"/>
    <col min="13567" max="13567" width="12.85546875" style="1" customWidth="1"/>
    <col min="13568" max="13568" width="20.42578125" style="1" customWidth="1"/>
    <col min="13569" max="13569" width="21.28515625" style="1" customWidth="1"/>
    <col min="13570" max="13819" width="9.140625" style="1" customWidth="1"/>
    <col min="13820" max="13820" width="22.5703125" style="1" customWidth="1"/>
    <col min="13821" max="13821" width="16.42578125" style="1" customWidth="1"/>
    <col min="13822" max="13822" width="19.5703125" style="1" customWidth="1"/>
    <col min="13823" max="13823" width="12.85546875" style="1" customWidth="1"/>
    <col min="13824" max="13824" width="20.42578125" style="1" customWidth="1"/>
    <col min="13825" max="13825" width="21.28515625" style="1" customWidth="1"/>
    <col min="13826" max="14075" width="9.140625" style="1" customWidth="1"/>
    <col min="14076" max="14076" width="22.5703125" style="1" customWidth="1"/>
    <col min="14077" max="14077" width="16.42578125" style="1" customWidth="1"/>
    <col min="14078" max="14078" width="19.5703125" style="1" customWidth="1"/>
    <col min="14079" max="14079" width="12.85546875" style="1" customWidth="1"/>
    <col min="14080" max="14080" width="20.42578125" style="1" customWidth="1"/>
    <col min="14081" max="14081" width="21.28515625" style="1" customWidth="1"/>
    <col min="14082" max="14331" width="9.140625" style="1" customWidth="1"/>
    <col min="14332" max="14332" width="22.5703125" style="1" customWidth="1"/>
    <col min="14333" max="14333" width="16.42578125" style="1" customWidth="1"/>
    <col min="14334" max="14334" width="19.5703125" style="1" customWidth="1"/>
    <col min="14335" max="14335" width="12.85546875" style="1" customWidth="1"/>
    <col min="14336" max="14336" width="20.42578125" style="1" customWidth="1"/>
    <col min="14337" max="14337" width="21.28515625" style="1" customWidth="1"/>
    <col min="14338" max="14587" width="9.140625" style="1" customWidth="1"/>
    <col min="14588" max="14588" width="22.5703125" style="1" customWidth="1"/>
    <col min="14589" max="14589" width="16.42578125" style="1" customWidth="1"/>
    <col min="14590" max="14590" width="19.5703125" style="1" customWidth="1"/>
    <col min="14591" max="14591" width="12.85546875" style="1" customWidth="1"/>
    <col min="14592" max="14592" width="20.42578125" style="1" customWidth="1"/>
    <col min="14593" max="14593" width="21.28515625" style="1" customWidth="1"/>
    <col min="14594" max="14843" width="9.140625" style="1" customWidth="1"/>
    <col min="14844" max="14844" width="22.5703125" style="1" customWidth="1"/>
    <col min="14845" max="14845" width="16.42578125" style="1" customWidth="1"/>
    <col min="14846" max="14846" width="19.5703125" style="1" customWidth="1"/>
    <col min="14847" max="14847" width="12.85546875" style="1" customWidth="1"/>
    <col min="14848" max="14848" width="20.42578125" style="1" customWidth="1"/>
    <col min="14849" max="14849" width="21.28515625" style="1" customWidth="1"/>
    <col min="14850" max="15099" width="9.140625" style="1" customWidth="1"/>
    <col min="15100" max="15100" width="22.5703125" style="1" customWidth="1"/>
    <col min="15101" max="15101" width="16.42578125" style="1" customWidth="1"/>
    <col min="15102" max="15102" width="19.5703125" style="1" customWidth="1"/>
    <col min="15103" max="15103" width="12.85546875" style="1" customWidth="1"/>
    <col min="15104" max="15104" width="20.42578125" style="1" customWidth="1"/>
    <col min="15105" max="15105" width="21.28515625" style="1" customWidth="1"/>
    <col min="15106" max="15355" width="9.140625" style="1" customWidth="1"/>
    <col min="15356" max="15356" width="22.5703125" style="1" customWidth="1"/>
    <col min="15357" max="15357" width="16.42578125" style="1" customWidth="1"/>
    <col min="15358" max="15358" width="19.5703125" style="1" customWidth="1"/>
    <col min="15359" max="15359" width="12.85546875" style="1" customWidth="1"/>
    <col min="15360" max="15360" width="20.42578125" style="1" customWidth="1"/>
    <col min="15361" max="15361" width="21.28515625" style="1" customWidth="1"/>
    <col min="15362" max="15611" width="9.140625" style="1" customWidth="1"/>
    <col min="15612" max="15612" width="22.5703125" style="1" customWidth="1"/>
    <col min="15613" max="15613" width="16.42578125" style="1" customWidth="1"/>
    <col min="15614" max="15614" width="19.5703125" style="1" customWidth="1"/>
    <col min="15615" max="15615" width="12.85546875" style="1" customWidth="1"/>
    <col min="15616" max="15616" width="20.42578125" style="1" customWidth="1"/>
    <col min="15617" max="15617" width="21.28515625" style="1" customWidth="1"/>
    <col min="15618" max="15867" width="9.140625" style="1" customWidth="1"/>
    <col min="15868" max="15868" width="22.5703125" style="1" customWidth="1"/>
    <col min="15869" max="15869" width="16.42578125" style="1" customWidth="1"/>
    <col min="15870" max="15870" width="19.5703125" style="1" customWidth="1"/>
    <col min="15871" max="15871" width="12.85546875" style="1" customWidth="1"/>
    <col min="15872" max="15872" width="20.42578125" style="1" customWidth="1"/>
    <col min="15873" max="15873" width="21.28515625" style="1" customWidth="1"/>
    <col min="15874" max="16123" width="9.140625" style="1" customWidth="1"/>
    <col min="16124" max="16124" width="22.5703125" style="1" customWidth="1"/>
    <col min="16125" max="16125" width="16.42578125" style="1" customWidth="1"/>
    <col min="16126" max="16126" width="19.5703125" style="1" customWidth="1"/>
    <col min="16127" max="16127" width="12.85546875" style="1" customWidth="1"/>
    <col min="16128" max="16128" width="20.42578125" style="1" customWidth="1"/>
    <col min="16129" max="16129" width="21.28515625" style="1" customWidth="1"/>
    <col min="16130" max="16379" width="9.140625" style="1" customWidth="1"/>
    <col min="16380" max="16384" width="9.140625" style="1"/>
  </cols>
  <sheetData>
    <row r="1" spans="1:8" s="25" customFormat="1" ht="52.5" customHeight="1">
      <c r="A1" s="180" t="s">
        <v>151</v>
      </c>
      <c r="B1" s="180"/>
      <c r="C1" s="180"/>
      <c r="D1" s="180"/>
      <c r="E1" s="180"/>
      <c r="F1" s="180"/>
    </row>
    <row r="2" spans="1:8" s="25" customFormat="1" ht="12.75" customHeight="1">
      <c r="F2" s="9"/>
    </row>
    <row r="3" spans="1:8" s="25" customFormat="1" ht="13.9" customHeight="1">
      <c r="A3" s="181" t="s">
        <v>78</v>
      </c>
      <c r="B3" s="181"/>
      <c r="C3" s="181"/>
      <c r="D3" s="181"/>
      <c r="E3" s="181"/>
      <c r="F3" s="9"/>
    </row>
    <row r="4" spans="1:8" s="25" customFormat="1" ht="13.9" customHeight="1">
      <c r="A4" s="181" t="s">
        <v>79</v>
      </c>
      <c r="B4" s="181"/>
      <c r="C4" s="181"/>
      <c r="D4" s="181"/>
      <c r="E4" s="181"/>
      <c r="F4" s="9"/>
    </row>
    <row r="5" spans="1:8" s="25" customFormat="1" ht="13.9" customHeight="1">
      <c r="A5" s="181" t="s">
        <v>80</v>
      </c>
      <c r="B5" s="181"/>
      <c r="C5" s="181"/>
      <c r="D5" s="181"/>
      <c r="E5" s="181"/>
      <c r="F5" s="9"/>
    </row>
    <row r="6" spans="1:8" s="25" customFormat="1" ht="12.75" customHeight="1">
      <c r="B6" s="59" t="s">
        <v>77</v>
      </c>
      <c r="C6" s="59" t="s">
        <v>252</v>
      </c>
      <c r="F6" s="9"/>
    </row>
    <row r="7" spans="1:8" s="25" customFormat="1" ht="12.75" customHeight="1">
      <c r="F7" s="9"/>
    </row>
    <row r="8" spans="1:8" s="25" customFormat="1" ht="12.75" customHeight="1">
      <c r="F8" s="10" t="s">
        <v>41</v>
      </c>
    </row>
    <row r="9" spans="1:8" s="24" customFormat="1" ht="34.9" customHeight="1">
      <c r="A9" s="182" t="s">
        <v>2</v>
      </c>
      <c r="B9" s="182"/>
      <c r="C9" s="182"/>
      <c r="D9" s="22" t="s">
        <v>3</v>
      </c>
      <c r="E9" s="61" t="s">
        <v>153</v>
      </c>
      <c r="F9" s="62" t="s">
        <v>154</v>
      </c>
    </row>
    <row r="10" spans="1:8">
      <c r="A10" s="179">
        <v>1</v>
      </c>
      <c r="B10" s="179"/>
      <c r="C10" s="179"/>
      <c r="D10" s="21">
        <v>2</v>
      </c>
      <c r="E10" s="21">
        <v>3</v>
      </c>
      <c r="F10" s="11">
        <v>4</v>
      </c>
    </row>
    <row r="11" spans="1:8" s="2" customFormat="1" ht="13.35" customHeight="1">
      <c r="A11" s="177" t="s">
        <v>4</v>
      </c>
      <c r="B11" s="177"/>
      <c r="C11" s="177"/>
      <c r="D11" s="23"/>
      <c r="E11" s="23"/>
      <c r="F11" s="12"/>
    </row>
    <row r="12" spans="1:8" s="2" customFormat="1">
      <c r="A12" s="176" t="s">
        <v>5</v>
      </c>
      <c r="B12" s="176"/>
      <c r="C12" s="176"/>
      <c r="D12" s="3">
        <v>1</v>
      </c>
      <c r="E12" s="165">
        <v>32322029</v>
      </c>
      <c r="F12" s="7">
        <v>45903390</v>
      </c>
      <c r="G12" s="58"/>
      <c r="H12" s="58"/>
    </row>
    <row r="13" spans="1:8" s="2" customFormat="1">
      <c r="A13" s="176" t="s">
        <v>38</v>
      </c>
      <c r="B13" s="176"/>
      <c r="C13" s="176"/>
      <c r="D13" s="4"/>
      <c r="E13" s="166"/>
      <c r="F13" s="7"/>
      <c r="G13" s="58"/>
    </row>
    <row r="14" spans="1:8" s="2" customFormat="1" ht="13.5" customHeight="1">
      <c r="A14" s="176" t="s">
        <v>6</v>
      </c>
      <c r="B14" s="176"/>
      <c r="C14" s="176"/>
      <c r="D14" s="4" t="s">
        <v>7</v>
      </c>
      <c r="E14" s="166"/>
      <c r="F14" s="7"/>
      <c r="G14" s="58"/>
      <c r="H14" s="24"/>
    </row>
    <row r="15" spans="1:8" s="2" customFormat="1" ht="24.75" customHeight="1">
      <c r="A15" s="176" t="s">
        <v>8</v>
      </c>
      <c r="B15" s="176"/>
      <c r="C15" s="176"/>
      <c r="D15" s="4" t="s">
        <v>9</v>
      </c>
      <c r="E15" s="31">
        <v>32322029</v>
      </c>
      <c r="F15" s="7">
        <v>45903390</v>
      </c>
      <c r="G15" s="58"/>
      <c r="H15" s="24"/>
    </row>
    <row r="16" spans="1:8" s="2" customFormat="1">
      <c r="A16" s="176" t="s">
        <v>239</v>
      </c>
      <c r="B16" s="176"/>
      <c r="C16" s="176"/>
      <c r="D16" s="3">
        <v>2</v>
      </c>
      <c r="E16" s="31">
        <f>E17+E18</f>
        <v>31710699</v>
      </c>
      <c r="F16" s="7">
        <f>F17+F18</f>
        <v>16883397</v>
      </c>
      <c r="G16" s="58"/>
      <c r="H16" s="24"/>
    </row>
    <row r="17" spans="1:8" s="2" customFormat="1" ht="27.75" customHeight="1">
      <c r="A17" s="176" t="s">
        <v>246</v>
      </c>
      <c r="B17" s="176"/>
      <c r="C17" s="176"/>
      <c r="D17" s="4" t="s">
        <v>240</v>
      </c>
      <c r="E17" s="31">
        <v>2670800</v>
      </c>
      <c r="F17" s="7">
        <v>4764226</v>
      </c>
      <c r="G17" s="58"/>
      <c r="H17" s="24"/>
    </row>
    <row r="18" spans="1:8" s="2" customFormat="1">
      <c r="A18" s="176" t="s">
        <v>247</v>
      </c>
      <c r="B18" s="176"/>
      <c r="C18" s="176"/>
      <c r="D18" s="4" t="s">
        <v>241</v>
      </c>
      <c r="E18" s="31">
        <v>29039899</v>
      </c>
      <c r="F18" s="7">
        <v>12119171</v>
      </c>
      <c r="G18" s="58"/>
      <c r="H18" s="24"/>
    </row>
    <row r="19" spans="1:8" s="2" customFormat="1">
      <c r="A19" s="176" t="s">
        <v>81</v>
      </c>
      <c r="B19" s="176"/>
      <c r="C19" s="176"/>
      <c r="D19" s="3">
        <v>3</v>
      </c>
      <c r="E19" s="166"/>
      <c r="F19" s="7"/>
      <c r="G19" s="58"/>
      <c r="H19" s="24"/>
    </row>
    <row r="20" spans="1:8" s="2" customFormat="1">
      <c r="A20" s="176" t="s">
        <v>10</v>
      </c>
      <c r="B20" s="176"/>
      <c r="C20" s="176"/>
      <c r="D20" s="3">
        <v>4</v>
      </c>
      <c r="E20" s="31">
        <v>345658</v>
      </c>
      <c r="F20" s="7">
        <v>1717469</v>
      </c>
      <c r="G20" s="58"/>
      <c r="H20" s="24"/>
    </row>
    <row r="21" spans="1:8" s="2" customFormat="1">
      <c r="A21" s="176" t="s">
        <v>48</v>
      </c>
      <c r="B21" s="176"/>
      <c r="C21" s="176"/>
      <c r="D21" s="3">
        <v>5</v>
      </c>
      <c r="E21" s="31"/>
      <c r="F21" s="7"/>
      <c r="G21" s="58"/>
      <c r="H21" s="24"/>
    </row>
    <row r="22" spans="1:8" s="2" customFormat="1">
      <c r="A22" s="176" t="s">
        <v>82</v>
      </c>
      <c r="B22" s="176"/>
      <c r="C22" s="176"/>
      <c r="D22" s="3">
        <v>6</v>
      </c>
      <c r="E22" s="31"/>
      <c r="F22" s="7"/>
      <c r="G22" s="58"/>
      <c r="H22" s="24"/>
    </row>
    <row r="23" spans="1:8" s="2" customFormat="1">
      <c r="A23" s="176" t="s">
        <v>11</v>
      </c>
      <c r="B23" s="176"/>
      <c r="C23" s="176"/>
      <c r="D23" s="3">
        <v>7</v>
      </c>
      <c r="E23" s="31">
        <v>2725627</v>
      </c>
      <c r="F23" s="7">
        <v>2402821</v>
      </c>
      <c r="G23" s="58"/>
      <c r="H23" s="24"/>
    </row>
    <row r="24" spans="1:8" s="2" customFormat="1">
      <c r="A24" s="176" t="s">
        <v>12</v>
      </c>
      <c r="B24" s="176"/>
      <c r="C24" s="176"/>
      <c r="D24" s="3">
        <v>8</v>
      </c>
      <c r="E24" s="31">
        <v>142065346</v>
      </c>
      <c r="F24" s="7">
        <v>141153096</v>
      </c>
      <c r="G24" s="58"/>
      <c r="H24" s="24"/>
    </row>
    <row r="25" spans="1:8" s="2" customFormat="1">
      <c r="A25" s="176" t="s">
        <v>83</v>
      </c>
      <c r="B25" s="176"/>
      <c r="C25" s="176"/>
      <c r="D25" s="3">
        <v>9</v>
      </c>
      <c r="E25" s="31">
        <v>53721881</v>
      </c>
      <c r="F25" s="7">
        <v>43066563</v>
      </c>
      <c r="G25" s="58"/>
      <c r="H25" s="24"/>
    </row>
    <row r="26" spans="1:8" s="2" customFormat="1">
      <c r="A26" s="176" t="s">
        <v>13</v>
      </c>
      <c r="B26" s="176"/>
      <c r="C26" s="176"/>
      <c r="D26" s="3">
        <v>10</v>
      </c>
      <c r="E26" s="31">
        <v>311724</v>
      </c>
      <c r="F26" s="7">
        <v>647704</v>
      </c>
      <c r="G26" s="58"/>
      <c r="H26" s="24"/>
    </row>
    <row r="27" spans="1:8" s="2" customFormat="1">
      <c r="A27" s="176" t="s">
        <v>14</v>
      </c>
      <c r="B27" s="176"/>
      <c r="C27" s="176"/>
      <c r="D27" s="3">
        <v>11</v>
      </c>
      <c r="E27" s="31"/>
      <c r="F27" s="14"/>
      <c r="G27" s="58"/>
      <c r="H27" s="24"/>
    </row>
    <row r="28" spans="1:8" s="2" customFormat="1">
      <c r="A28" s="178" t="s">
        <v>15</v>
      </c>
      <c r="B28" s="178"/>
      <c r="C28" s="178"/>
      <c r="D28" s="3">
        <v>12</v>
      </c>
      <c r="E28" s="33">
        <v>2064099</v>
      </c>
      <c r="F28" s="7">
        <v>5502796</v>
      </c>
      <c r="G28" s="58"/>
      <c r="H28" s="24"/>
    </row>
    <row r="29" spans="1:8" s="2" customFormat="1">
      <c r="A29" s="176" t="s">
        <v>16</v>
      </c>
      <c r="B29" s="176"/>
      <c r="C29" s="176"/>
      <c r="D29" s="3">
        <v>13</v>
      </c>
      <c r="E29" s="31"/>
      <c r="F29" s="15"/>
      <c r="G29" s="58"/>
      <c r="H29" s="24"/>
    </row>
    <row r="30" spans="1:8" s="2" customFormat="1">
      <c r="A30" s="176" t="s">
        <v>17</v>
      </c>
      <c r="B30" s="176"/>
      <c r="C30" s="176"/>
      <c r="D30" s="3">
        <v>14</v>
      </c>
      <c r="E30" s="31">
        <v>111914</v>
      </c>
      <c r="F30" s="7">
        <v>196827</v>
      </c>
      <c r="G30" s="58"/>
      <c r="H30" s="24"/>
    </row>
    <row r="31" spans="1:8" s="2" customFormat="1">
      <c r="A31" s="176" t="s">
        <v>18</v>
      </c>
      <c r="B31" s="176"/>
      <c r="C31" s="176"/>
      <c r="D31" s="3">
        <v>15</v>
      </c>
      <c r="E31" s="31">
        <v>1983468</v>
      </c>
      <c r="F31" s="7">
        <v>2129083</v>
      </c>
      <c r="G31" s="58"/>
      <c r="H31" s="24"/>
    </row>
    <row r="32" spans="1:8" s="2" customFormat="1">
      <c r="A32" s="176" t="s">
        <v>19</v>
      </c>
      <c r="B32" s="176"/>
      <c r="C32" s="176"/>
      <c r="D32" s="3">
        <v>16</v>
      </c>
      <c r="E32" s="31">
        <v>1470059</v>
      </c>
      <c r="F32" s="7">
        <v>2064685</v>
      </c>
      <c r="G32" s="58"/>
      <c r="H32" s="24"/>
    </row>
    <row r="33" spans="1:8" s="2" customFormat="1">
      <c r="A33" s="176" t="s">
        <v>20</v>
      </c>
      <c r="B33" s="176"/>
      <c r="C33" s="176"/>
      <c r="D33" s="3">
        <v>17</v>
      </c>
      <c r="E33" s="31"/>
      <c r="F33" s="7"/>
      <c r="G33" s="58"/>
      <c r="H33" s="24"/>
    </row>
    <row r="34" spans="1:8" s="2" customFormat="1">
      <c r="A34" s="176" t="s">
        <v>21</v>
      </c>
      <c r="B34" s="176"/>
      <c r="C34" s="176"/>
      <c r="D34" s="3">
        <v>18</v>
      </c>
      <c r="E34" s="31">
        <v>3367960</v>
      </c>
      <c r="F34" s="7">
        <v>5658039</v>
      </c>
      <c r="G34" s="58"/>
      <c r="H34" s="24"/>
    </row>
    <row r="35" spans="1:8" s="2" customFormat="1">
      <c r="A35" s="176"/>
      <c r="B35" s="176"/>
      <c r="C35" s="176"/>
      <c r="D35" s="4"/>
      <c r="E35" s="166"/>
      <c r="F35" s="13"/>
      <c r="G35" s="58"/>
      <c r="H35" s="24"/>
    </row>
    <row r="36" spans="1:8" s="2" customFormat="1" ht="13.35" customHeight="1">
      <c r="A36" s="177" t="s">
        <v>22</v>
      </c>
      <c r="B36" s="177"/>
      <c r="C36" s="177"/>
      <c r="D36" s="5">
        <v>19</v>
      </c>
      <c r="E36" s="35">
        <f>SUM(E34+E32+E31+E30+E28+E26+E25+E24+E23+E20+E16+E12)</f>
        <v>272200464</v>
      </c>
      <c r="F36" s="8">
        <f>SUM(F17:F34,F12)</f>
        <v>267325870</v>
      </c>
      <c r="G36" s="58"/>
      <c r="H36" s="24"/>
    </row>
    <row r="37" spans="1:8" s="2" customFormat="1" ht="13.35" customHeight="1">
      <c r="A37" s="176"/>
      <c r="B37" s="176"/>
      <c r="C37" s="176"/>
      <c r="D37" s="4"/>
      <c r="E37" s="166"/>
      <c r="F37" s="12"/>
      <c r="G37" s="58"/>
      <c r="H37" s="24"/>
    </row>
    <row r="38" spans="1:8" s="2" customFormat="1" ht="13.35" customHeight="1">
      <c r="A38" s="177" t="s">
        <v>23</v>
      </c>
      <c r="B38" s="177"/>
      <c r="C38" s="177"/>
      <c r="D38" s="4"/>
      <c r="E38" s="166"/>
      <c r="F38" s="12"/>
      <c r="G38" s="58"/>
      <c r="H38" s="24"/>
    </row>
    <row r="39" spans="1:8" s="2" customFormat="1" ht="13.35" customHeight="1">
      <c r="A39" s="176" t="s">
        <v>84</v>
      </c>
      <c r="B39" s="176"/>
      <c r="C39" s="176"/>
      <c r="D39" s="3">
        <v>20</v>
      </c>
      <c r="E39" s="31"/>
      <c r="F39" s="14"/>
      <c r="G39" s="58"/>
      <c r="H39" s="24"/>
    </row>
    <row r="40" spans="1:8" s="2" customFormat="1" ht="13.35" customHeight="1">
      <c r="A40" s="176" t="s">
        <v>81</v>
      </c>
      <c r="B40" s="176"/>
      <c r="C40" s="176"/>
      <c r="D40" s="3">
        <v>21</v>
      </c>
      <c r="E40" s="31"/>
      <c r="F40" s="15"/>
      <c r="G40" s="58"/>
      <c r="H40" s="24"/>
    </row>
    <row r="41" spans="1:8" s="2" customFormat="1" ht="13.35" customHeight="1">
      <c r="A41" s="176" t="s">
        <v>24</v>
      </c>
      <c r="B41" s="176"/>
      <c r="C41" s="176"/>
      <c r="D41" s="3">
        <v>22</v>
      </c>
      <c r="E41" s="31">
        <v>68796856</v>
      </c>
      <c r="F41" s="7">
        <v>66920124</v>
      </c>
      <c r="G41" s="58"/>
      <c r="H41" s="24"/>
    </row>
    <row r="42" spans="1:8" s="2" customFormat="1" ht="13.35" customHeight="1">
      <c r="A42" s="176" t="s">
        <v>85</v>
      </c>
      <c r="B42" s="176"/>
      <c r="C42" s="176"/>
      <c r="D42" s="3">
        <v>23</v>
      </c>
      <c r="E42" s="31"/>
      <c r="F42" s="15"/>
      <c r="G42" s="58"/>
      <c r="H42" s="24"/>
    </row>
    <row r="43" spans="1:8" s="2" customFormat="1" ht="13.35" customHeight="1">
      <c r="A43" s="176" t="s">
        <v>86</v>
      </c>
      <c r="B43" s="176"/>
      <c r="C43" s="176"/>
      <c r="D43" s="3">
        <v>24</v>
      </c>
      <c r="E43" s="31">
        <v>131917564</v>
      </c>
      <c r="F43" s="7">
        <v>133446932</v>
      </c>
      <c r="G43" s="58"/>
      <c r="H43" s="24"/>
    </row>
    <row r="44" spans="1:8" s="2" customFormat="1" ht="13.35" customHeight="1">
      <c r="A44" s="176" t="s">
        <v>25</v>
      </c>
      <c r="B44" s="176"/>
      <c r="C44" s="176"/>
      <c r="D44" s="3">
        <v>25</v>
      </c>
      <c r="E44" s="31">
        <v>2879411</v>
      </c>
      <c r="F44" s="7">
        <v>3126773</v>
      </c>
      <c r="G44" s="58"/>
      <c r="H44" s="24"/>
    </row>
    <row r="45" spans="1:8" s="2" customFormat="1" ht="13.35" customHeight="1">
      <c r="A45" s="176" t="s">
        <v>26</v>
      </c>
      <c r="B45" s="176"/>
      <c r="C45" s="176"/>
      <c r="D45" s="3">
        <v>26</v>
      </c>
      <c r="E45" s="166"/>
      <c r="F45" s="13"/>
      <c r="G45" s="58"/>
      <c r="H45" s="24"/>
    </row>
    <row r="46" spans="1:8" s="2" customFormat="1" ht="13.35" customHeight="1">
      <c r="A46" s="176" t="s">
        <v>27</v>
      </c>
      <c r="B46" s="176"/>
      <c r="C46" s="176"/>
      <c r="D46" s="3">
        <v>27</v>
      </c>
      <c r="E46" s="31"/>
      <c r="F46" s="14"/>
      <c r="G46" s="58"/>
      <c r="H46" s="24"/>
    </row>
    <row r="47" spans="1:8" s="2" customFormat="1" ht="13.35" customHeight="1">
      <c r="A47" s="176" t="s">
        <v>28</v>
      </c>
      <c r="B47" s="176"/>
      <c r="C47" s="176"/>
      <c r="D47" s="3">
        <v>28</v>
      </c>
      <c r="E47" s="31"/>
      <c r="F47" s="7"/>
      <c r="G47" s="58"/>
      <c r="H47" s="24"/>
    </row>
    <row r="48" spans="1:8" s="2" customFormat="1" ht="13.35" customHeight="1">
      <c r="A48" s="176" t="s">
        <v>29</v>
      </c>
      <c r="B48" s="176"/>
      <c r="C48" s="176"/>
      <c r="D48" s="3">
        <v>29</v>
      </c>
      <c r="E48" s="31">
        <v>5363</v>
      </c>
      <c r="F48" s="7">
        <v>9557</v>
      </c>
      <c r="G48" s="58"/>
      <c r="H48" s="24"/>
    </row>
    <row r="49" spans="1:8" s="2" customFormat="1" ht="13.35" customHeight="1">
      <c r="A49" s="176" t="s">
        <v>87</v>
      </c>
      <c r="B49" s="176"/>
      <c r="C49" s="176"/>
      <c r="D49" s="3">
        <v>30</v>
      </c>
      <c r="E49" s="31">
        <v>1776345</v>
      </c>
      <c r="F49" s="7">
        <v>1604292</v>
      </c>
      <c r="G49" s="58"/>
      <c r="H49" s="24"/>
    </row>
    <row r="50" spans="1:8" s="2" customFormat="1" ht="13.35" customHeight="1">
      <c r="A50" s="176" t="s">
        <v>30</v>
      </c>
      <c r="B50" s="176"/>
      <c r="C50" s="176"/>
      <c r="D50" s="3">
        <v>31</v>
      </c>
      <c r="E50" s="31">
        <v>182773</v>
      </c>
      <c r="F50" s="7">
        <v>331658</v>
      </c>
      <c r="G50" s="58"/>
      <c r="H50" s="24"/>
    </row>
    <row r="51" spans="1:8" s="2" customFormat="1" ht="13.35" customHeight="1">
      <c r="A51" s="176"/>
      <c r="B51" s="176"/>
      <c r="C51" s="176"/>
      <c r="D51" s="4"/>
      <c r="E51" s="166"/>
      <c r="F51" s="12"/>
      <c r="G51" s="58"/>
      <c r="H51" s="24"/>
    </row>
    <row r="52" spans="1:8" s="2" customFormat="1" ht="13.35" customHeight="1">
      <c r="A52" s="177" t="s">
        <v>31</v>
      </c>
      <c r="B52" s="177"/>
      <c r="C52" s="177"/>
      <c r="D52" s="5">
        <v>32</v>
      </c>
      <c r="E52" s="8">
        <f>SUM(E41:E50)</f>
        <v>205558312</v>
      </c>
      <c r="F52" s="8">
        <f>SUM(F41:F50)</f>
        <v>205439336</v>
      </c>
      <c r="G52" s="58"/>
      <c r="H52" s="24"/>
    </row>
    <row r="53" spans="1:8" s="2" customFormat="1" ht="13.35" customHeight="1">
      <c r="A53" s="176"/>
      <c r="B53" s="176"/>
      <c r="C53" s="176"/>
      <c r="D53" s="4"/>
      <c r="E53" s="166"/>
      <c r="F53" s="12"/>
      <c r="G53" s="58"/>
      <c r="H53" s="24"/>
    </row>
    <row r="54" spans="1:8" s="2" customFormat="1" ht="13.35" customHeight="1">
      <c r="A54" s="177" t="s">
        <v>32</v>
      </c>
      <c r="B54" s="177"/>
      <c r="C54" s="177"/>
      <c r="D54" s="4"/>
      <c r="E54" s="166"/>
      <c r="F54" s="12"/>
      <c r="G54" s="58"/>
      <c r="H54" s="24"/>
    </row>
    <row r="55" spans="1:8" s="2" customFormat="1" ht="13.35" customHeight="1">
      <c r="A55" s="176" t="s">
        <v>33</v>
      </c>
      <c r="B55" s="176"/>
      <c r="C55" s="176"/>
      <c r="D55" s="3">
        <v>33</v>
      </c>
      <c r="E55" s="31">
        <v>63326461</v>
      </c>
      <c r="F55" s="7">
        <v>63326461</v>
      </c>
      <c r="G55" s="58"/>
      <c r="H55" s="24"/>
    </row>
    <row r="56" spans="1:8" s="2" customFormat="1" ht="13.35" customHeight="1">
      <c r="A56" s="176" t="s">
        <v>38</v>
      </c>
      <c r="B56" s="176"/>
      <c r="C56" s="176"/>
      <c r="D56" s="4"/>
      <c r="E56" s="166"/>
      <c r="F56" s="12"/>
      <c r="G56" s="58"/>
      <c r="H56" s="24"/>
    </row>
    <row r="57" spans="1:8" s="2" customFormat="1" ht="13.35" customHeight="1">
      <c r="A57" s="176" t="s">
        <v>88</v>
      </c>
      <c r="B57" s="176"/>
      <c r="C57" s="176"/>
      <c r="D57" s="4" t="s">
        <v>242</v>
      </c>
      <c r="E57" s="31">
        <v>63326461</v>
      </c>
      <c r="F57" s="7">
        <v>63326461</v>
      </c>
      <c r="G57" s="58"/>
      <c r="H57" s="24"/>
    </row>
    <row r="58" spans="1:8" s="2" customFormat="1" ht="13.35" customHeight="1">
      <c r="A58" s="176" t="s">
        <v>89</v>
      </c>
      <c r="B58" s="176"/>
      <c r="C58" s="176"/>
      <c r="D58" s="4" t="s">
        <v>243</v>
      </c>
      <c r="E58" s="166"/>
      <c r="F58" s="13"/>
      <c r="G58" s="58"/>
      <c r="H58" s="24"/>
    </row>
    <row r="59" spans="1:8" s="2" customFormat="1" ht="13.35" customHeight="1">
      <c r="A59" s="176" t="s">
        <v>34</v>
      </c>
      <c r="B59" s="176"/>
      <c r="C59" s="176"/>
      <c r="D59" s="3">
        <v>34</v>
      </c>
      <c r="E59" s="31">
        <v>5822856</v>
      </c>
      <c r="F59" s="7">
        <v>5822856</v>
      </c>
      <c r="G59" s="58"/>
      <c r="H59" s="24"/>
    </row>
    <row r="60" spans="1:8" s="2" customFormat="1" ht="13.35" customHeight="1">
      <c r="A60" s="176" t="s">
        <v>35</v>
      </c>
      <c r="B60" s="176"/>
      <c r="C60" s="176"/>
      <c r="D60" s="3">
        <v>35</v>
      </c>
      <c r="E60" s="31">
        <v>-2597522</v>
      </c>
      <c r="F60" s="7">
        <v>-2597522</v>
      </c>
      <c r="G60" s="58"/>
      <c r="H60" s="24"/>
    </row>
    <row r="61" spans="1:8" s="2" customFormat="1" ht="13.35" customHeight="1">
      <c r="A61" s="176" t="s">
        <v>36</v>
      </c>
      <c r="B61" s="176"/>
      <c r="C61" s="176"/>
      <c r="D61" s="3">
        <v>36</v>
      </c>
      <c r="E61" s="31">
        <v>2734447</v>
      </c>
      <c r="F61" s="7">
        <v>2734447</v>
      </c>
      <c r="G61" s="58"/>
      <c r="H61" s="24"/>
    </row>
    <row r="62" spans="1:8" s="2" customFormat="1" ht="13.35" customHeight="1">
      <c r="A62" s="176" t="s">
        <v>37</v>
      </c>
      <c r="B62" s="176"/>
      <c r="C62" s="176"/>
      <c r="D62" s="3">
        <v>37</v>
      </c>
      <c r="E62" s="31"/>
      <c r="F62" s="7"/>
      <c r="G62" s="58"/>
      <c r="H62" s="24"/>
    </row>
    <row r="63" spans="1:8" s="2" customFormat="1" ht="13.35" customHeight="1">
      <c r="A63" s="176" t="s">
        <v>90</v>
      </c>
      <c r="B63" s="176"/>
      <c r="C63" s="176"/>
      <c r="D63" s="3">
        <v>38</v>
      </c>
      <c r="E63" s="31">
        <v>-2644090</v>
      </c>
      <c r="F63" s="7">
        <f>SUM(F65:F66)</f>
        <v>-7399708</v>
      </c>
      <c r="G63" s="58"/>
      <c r="H63" s="24"/>
    </row>
    <row r="64" spans="1:8" s="2" customFormat="1" ht="13.35" customHeight="1">
      <c r="A64" s="176" t="s">
        <v>38</v>
      </c>
      <c r="B64" s="176"/>
      <c r="C64" s="176"/>
      <c r="D64" s="4"/>
      <c r="E64" s="166"/>
      <c r="F64" s="12"/>
      <c r="G64" s="58"/>
      <c r="H64" s="24"/>
    </row>
    <row r="65" spans="1:8" s="2" customFormat="1" ht="13.35" customHeight="1">
      <c r="A65" s="176" t="s">
        <v>91</v>
      </c>
      <c r="B65" s="176"/>
      <c r="C65" s="176"/>
      <c r="D65" s="135" t="s">
        <v>244</v>
      </c>
      <c r="E65" s="31">
        <v>-8785472</v>
      </c>
      <c r="F65" s="7">
        <v>-12018854</v>
      </c>
      <c r="G65" s="58"/>
      <c r="H65" s="24"/>
    </row>
    <row r="66" spans="1:8" s="2" customFormat="1" ht="13.35" customHeight="1">
      <c r="A66" s="176" t="s">
        <v>92</v>
      </c>
      <c r="B66" s="176"/>
      <c r="C66" s="176"/>
      <c r="D66" s="135" t="s">
        <v>245</v>
      </c>
      <c r="E66" s="31">
        <v>6141382</v>
      </c>
      <c r="F66" s="7">
        <v>4619146</v>
      </c>
      <c r="G66" s="58"/>
      <c r="H66" s="24"/>
    </row>
    <row r="67" spans="1:8" s="2" customFormat="1" ht="13.35" customHeight="1">
      <c r="A67" s="176"/>
      <c r="B67" s="176"/>
      <c r="C67" s="176"/>
      <c r="D67" s="4"/>
      <c r="E67" s="166"/>
      <c r="F67" s="12"/>
      <c r="G67" s="58"/>
    </row>
    <row r="68" spans="1:8" s="2" customFormat="1" ht="13.35" customHeight="1">
      <c r="A68" s="177" t="s">
        <v>39</v>
      </c>
      <c r="B68" s="177"/>
      <c r="C68" s="177"/>
      <c r="D68" s="6">
        <v>39</v>
      </c>
      <c r="E68" s="8">
        <f>SUM(E57:E63)</f>
        <v>66642152</v>
      </c>
      <c r="F68" s="8">
        <f>SUM(F57:F63)</f>
        <v>61886534</v>
      </c>
      <c r="G68" s="58"/>
    </row>
    <row r="69" spans="1:8" s="2" customFormat="1" ht="13.35" customHeight="1">
      <c r="A69" s="176"/>
      <c r="B69" s="176"/>
      <c r="C69" s="176"/>
      <c r="D69" s="4"/>
      <c r="E69" s="166"/>
      <c r="F69" s="12"/>
      <c r="G69" s="58"/>
    </row>
    <row r="70" spans="1:8" s="2" customFormat="1" ht="13.35" customHeight="1">
      <c r="A70" s="174" t="s">
        <v>248</v>
      </c>
      <c r="B70" s="174"/>
      <c r="C70" s="174"/>
      <c r="D70" s="6">
        <v>40</v>
      </c>
      <c r="E70" s="167">
        <v>272200464</v>
      </c>
      <c r="F70" s="16">
        <f>F68+F52</f>
        <v>267325870</v>
      </c>
      <c r="G70" s="58"/>
    </row>
    <row r="71" spans="1:8" s="2" customFormat="1" ht="13.35" customHeight="1">
      <c r="A71" s="175"/>
      <c r="B71" s="175"/>
      <c r="C71" s="175"/>
      <c r="D71" s="6"/>
      <c r="E71" s="167"/>
      <c r="F71" s="16"/>
      <c r="G71" s="58"/>
    </row>
    <row r="72" spans="1:8" s="2" customFormat="1" ht="13.35" customHeight="1">
      <c r="A72" s="174" t="s">
        <v>257</v>
      </c>
      <c r="B72" s="174"/>
      <c r="C72" s="174"/>
      <c r="D72" s="6">
        <v>41</v>
      </c>
      <c r="E72" s="167">
        <v>10940</v>
      </c>
      <c r="F72" s="16">
        <v>10145</v>
      </c>
      <c r="G72" s="58"/>
    </row>
    <row r="74" spans="1:8">
      <c r="E74" s="134"/>
      <c r="F74" s="134"/>
    </row>
    <row r="75" spans="1:8" ht="12.75" customHeight="1">
      <c r="A75" s="173" t="s">
        <v>157</v>
      </c>
      <c r="B75" s="173"/>
      <c r="C75" s="173"/>
    </row>
    <row r="76" spans="1:8" ht="15" customHeight="1">
      <c r="A76" s="63"/>
      <c r="B76" s="63"/>
      <c r="F76" s="133"/>
    </row>
    <row r="77" spans="1:8">
      <c r="A77" s="173" t="s">
        <v>155</v>
      </c>
      <c r="B77" s="173"/>
      <c r="C77" s="173"/>
    </row>
    <row r="78" spans="1:8">
      <c r="A78" s="65"/>
      <c r="B78" s="65"/>
      <c r="C78" s="65"/>
      <c r="D78" s="60"/>
      <c r="E78" s="60"/>
      <c r="F78" s="133"/>
    </row>
    <row r="79" spans="1:8">
      <c r="A79" s="173" t="s">
        <v>158</v>
      </c>
      <c r="B79" s="173"/>
      <c r="C79" s="173"/>
    </row>
    <row r="80" spans="1:8" ht="15">
      <c r="A80" s="63"/>
      <c r="B80" s="63"/>
    </row>
    <row r="81" spans="1:6">
      <c r="A81" s="173" t="s">
        <v>159</v>
      </c>
      <c r="B81" s="173"/>
      <c r="C81" s="173"/>
    </row>
    <row r="82" spans="1:6" ht="15">
      <c r="A82" s="64"/>
      <c r="B82" s="63"/>
      <c r="C82" s="1"/>
      <c r="D82" s="1"/>
      <c r="E82" s="1"/>
      <c r="F82" s="1"/>
    </row>
    <row r="83" spans="1:6" ht="15">
      <c r="A83" s="64" t="s">
        <v>156</v>
      </c>
      <c r="B83" s="63"/>
    </row>
    <row r="84" spans="1:6">
      <c r="A84" s="66"/>
      <c r="B84" s="66"/>
    </row>
  </sheetData>
  <mergeCells count="72">
    <mergeCell ref="A10:C10"/>
    <mergeCell ref="A1:F1"/>
    <mergeCell ref="A3:E3"/>
    <mergeCell ref="A4:E4"/>
    <mergeCell ref="A5:E5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4:C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69:C69"/>
    <mergeCell ref="A58:C58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64:C64"/>
    <mergeCell ref="A65:C65"/>
    <mergeCell ref="A66:C66"/>
    <mergeCell ref="A67:C67"/>
    <mergeCell ref="A68:C68"/>
    <mergeCell ref="A59:C59"/>
    <mergeCell ref="A60:C60"/>
    <mergeCell ref="A61:C61"/>
    <mergeCell ref="A62:C62"/>
    <mergeCell ref="A63:C63"/>
    <mergeCell ref="A81:C81"/>
    <mergeCell ref="A75:C75"/>
    <mergeCell ref="A77:C77"/>
    <mergeCell ref="A79:C79"/>
    <mergeCell ref="A70:C70"/>
    <mergeCell ref="A72:C72"/>
    <mergeCell ref="A71:C71"/>
  </mergeCells>
  <pageMargins left="0.74803149606299213" right="0.74803149606299213" top="0.98425196850393704" bottom="0.98425196850393704" header="0.51181102362204722" footer="0.51181102362204722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6" tint="0.59999389629810485"/>
    <outlinePr summaryBelow="0" summaryRight="0"/>
    <pageSetUpPr autoPageBreaks="0" fitToPage="1"/>
  </sheetPr>
  <dimension ref="A1:J95"/>
  <sheetViews>
    <sheetView view="pageBreakPreview" topLeftCell="A52" zoomScaleNormal="90" zoomScaleSheetLayoutView="100" workbookViewId="0">
      <selection activeCell="F81" sqref="F81"/>
    </sheetView>
  </sheetViews>
  <sheetFormatPr defaultRowHeight="15"/>
  <cols>
    <col min="1" max="2" width="9" style="36" customWidth="1"/>
    <col min="3" max="3" width="13.42578125" style="36" customWidth="1"/>
    <col min="4" max="4" width="28.140625" style="36" customWidth="1"/>
    <col min="5" max="5" width="14.28515625" style="36" customWidth="1"/>
    <col min="6" max="6" width="18.5703125" style="36" customWidth="1"/>
    <col min="7" max="7" width="20.7109375" style="36" customWidth="1"/>
    <col min="8" max="249" width="9.140625" customWidth="1"/>
    <col min="250" max="251" width="9" customWidth="1"/>
    <col min="252" max="252" width="13.42578125" customWidth="1"/>
    <col min="253" max="253" width="28.140625" customWidth="1"/>
    <col min="254" max="254" width="14.28515625" customWidth="1"/>
    <col min="255" max="255" width="21.140625" customWidth="1"/>
    <col min="256" max="256" width="18.5703125" customWidth="1"/>
    <col min="257" max="257" width="17.5703125" customWidth="1"/>
    <col min="258" max="258" width="20.7109375" customWidth="1"/>
    <col min="259" max="505" width="9.140625" customWidth="1"/>
    <col min="506" max="507" width="9" customWidth="1"/>
    <col min="508" max="508" width="13.42578125" customWidth="1"/>
    <col min="509" max="509" width="28.140625" customWidth="1"/>
    <col min="510" max="510" width="14.28515625" customWidth="1"/>
    <col min="511" max="511" width="21.140625" customWidth="1"/>
    <col min="512" max="512" width="18.5703125" customWidth="1"/>
    <col min="513" max="513" width="17.5703125" customWidth="1"/>
    <col min="514" max="514" width="20.7109375" customWidth="1"/>
    <col min="515" max="761" width="9.140625" customWidth="1"/>
    <col min="762" max="763" width="9" customWidth="1"/>
    <col min="764" max="764" width="13.42578125" customWidth="1"/>
    <col min="765" max="765" width="28.140625" customWidth="1"/>
    <col min="766" max="766" width="14.28515625" customWidth="1"/>
    <col min="767" max="767" width="21.140625" customWidth="1"/>
    <col min="768" max="768" width="18.5703125" customWidth="1"/>
    <col min="769" max="769" width="17.5703125" customWidth="1"/>
    <col min="770" max="770" width="20.7109375" customWidth="1"/>
    <col min="771" max="1017" width="9.140625" customWidth="1"/>
    <col min="1018" max="1019" width="9" customWidth="1"/>
    <col min="1020" max="1020" width="13.42578125" customWidth="1"/>
    <col min="1021" max="1021" width="28.140625" customWidth="1"/>
    <col min="1022" max="1022" width="14.28515625" customWidth="1"/>
    <col min="1023" max="1023" width="21.140625" customWidth="1"/>
    <col min="1024" max="1024" width="18.5703125" customWidth="1"/>
    <col min="1025" max="1025" width="17.5703125" customWidth="1"/>
    <col min="1026" max="1026" width="20.7109375" customWidth="1"/>
    <col min="1027" max="1273" width="9.140625" customWidth="1"/>
    <col min="1274" max="1275" width="9" customWidth="1"/>
    <col min="1276" max="1276" width="13.42578125" customWidth="1"/>
    <col min="1277" max="1277" width="28.140625" customWidth="1"/>
    <col min="1278" max="1278" width="14.28515625" customWidth="1"/>
    <col min="1279" max="1279" width="21.140625" customWidth="1"/>
    <col min="1280" max="1280" width="18.5703125" customWidth="1"/>
    <col min="1281" max="1281" width="17.5703125" customWidth="1"/>
    <col min="1282" max="1282" width="20.7109375" customWidth="1"/>
    <col min="1283" max="1529" width="9.140625" customWidth="1"/>
    <col min="1530" max="1531" width="9" customWidth="1"/>
    <col min="1532" max="1532" width="13.42578125" customWidth="1"/>
    <col min="1533" max="1533" width="28.140625" customWidth="1"/>
    <col min="1534" max="1534" width="14.28515625" customWidth="1"/>
    <col min="1535" max="1535" width="21.140625" customWidth="1"/>
    <col min="1536" max="1536" width="18.5703125" customWidth="1"/>
    <col min="1537" max="1537" width="17.5703125" customWidth="1"/>
    <col min="1538" max="1538" width="20.7109375" customWidth="1"/>
    <col min="1539" max="1785" width="9.140625" customWidth="1"/>
    <col min="1786" max="1787" width="9" customWidth="1"/>
    <col min="1788" max="1788" width="13.42578125" customWidth="1"/>
    <col min="1789" max="1789" width="28.140625" customWidth="1"/>
    <col min="1790" max="1790" width="14.28515625" customWidth="1"/>
    <col min="1791" max="1791" width="21.140625" customWidth="1"/>
    <col min="1792" max="1792" width="18.5703125" customWidth="1"/>
    <col min="1793" max="1793" width="17.5703125" customWidth="1"/>
    <col min="1794" max="1794" width="20.7109375" customWidth="1"/>
    <col min="1795" max="2041" width="9.140625" customWidth="1"/>
    <col min="2042" max="2043" width="9" customWidth="1"/>
    <col min="2044" max="2044" width="13.42578125" customWidth="1"/>
    <col min="2045" max="2045" width="28.140625" customWidth="1"/>
    <col min="2046" max="2046" width="14.28515625" customWidth="1"/>
    <col min="2047" max="2047" width="21.140625" customWidth="1"/>
    <col min="2048" max="2048" width="18.5703125" customWidth="1"/>
    <col min="2049" max="2049" width="17.5703125" customWidth="1"/>
    <col min="2050" max="2050" width="20.7109375" customWidth="1"/>
    <col min="2051" max="2297" width="9.140625" customWidth="1"/>
    <col min="2298" max="2299" width="9" customWidth="1"/>
    <col min="2300" max="2300" width="13.42578125" customWidth="1"/>
    <col min="2301" max="2301" width="28.140625" customWidth="1"/>
    <col min="2302" max="2302" width="14.28515625" customWidth="1"/>
    <col min="2303" max="2303" width="21.140625" customWidth="1"/>
    <col min="2304" max="2304" width="18.5703125" customWidth="1"/>
    <col min="2305" max="2305" width="17.5703125" customWidth="1"/>
    <col min="2306" max="2306" width="20.7109375" customWidth="1"/>
    <col min="2307" max="2553" width="9.140625" customWidth="1"/>
    <col min="2554" max="2555" width="9" customWidth="1"/>
    <col min="2556" max="2556" width="13.42578125" customWidth="1"/>
    <col min="2557" max="2557" width="28.140625" customWidth="1"/>
    <col min="2558" max="2558" width="14.28515625" customWidth="1"/>
    <col min="2559" max="2559" width="21.140625" customWidth="1"/>
    <col min="2560" max="2560" width="18.5703125" customWidth="1"/>
    <col min="2561" max="2561" width="17.5703125" customWidth="1"/>
    <col min="2562" max="2562" width="20.7109375" customWidth="1"/>
    <col min="2563" max="2809" width="9.140625" customWidth="1"/>
    <col min="2810" max="2811" width="9" customWidth="1"/>
    <col min="2812" max="2812" width="13.42578125" customWidth="1"/>
    <col min="2813" max="2813" width="28.140625" customWidth="1"/>
    <col min="2814" max="2814" width="14.28515625" customWidth="1"/>
    <col min="2815" max="2815" width="21.140625" customWidth="1"/>
    <col min="2816" max="2816" width="18.5703125" customWidth="1"/>
    <col min="2817" max="2817" width="17.5703125" customWidth="1"/>
    <col min="2818" max="2818" width="20.7109375" customWidth="1"/>
    <col min="2819" max="3065" width="9.140625" customWidth="1"/>
    <col min="3066" max="3067" width="9" customWidth="1"/>
    <col min="3068" max="3068" width="13.42578125" customWidth="1"/>
    <col min="3069" max="3069" width="28.140625" customWidth="1"/>
    <col min="3070" max="3070" width="14.28515625" customWidth="1"/>
    <col min="3071" max="3071" width="21.140625" customWidth="1"/>
    <col min="3072" max="3072" width="18.5703125" customWidth="1"/>
    <col min="3073" max="3073" width="17.5703125" customWidth="1"/>
    <col min="3074" max="3074" width="20.7109375" customWidth="1"/>
    <col min="3075" max="3321" width="9.140625" customWidth="1"/>
    <col min="3322" max="3323" width="9" customWidth="1"/>
    <col min="3324" max="3324" width="13.42578125" customWidth="1"/>
    <col min="3325" max="3325" width="28.140625" customWidth="1"/>
    <col min="3326" max="3326" width="14.28515625" customWidth="1"/>
    <col min="3327" max="3327" width="21.140625" customWidth="1"/>
    <col min="3328" max="3328" width="18.5703125" customWidth="1"/>
    <col min="3329" max="3329" width="17.5703125" customWidth="1"/>
    <col min="3330" max="3330" width="20.7109375" customWidth="1"/>
    <col min="3331" max="3577" width="9.140625" customWidth="1"/>
    <col min="3578" max="3579" width="9" customWidth="1"/>
    <col min="3580" max="3580" width="13.42578125" customWidth="1"/>
    <col min="3581" max="3581" width="28.140625" customWidth="1"/>
    <col min="3582" max="3582" width="14.28515625" customWidth="1"/>
    <col min="3583" max="3583" width="21.140625" customWidth="1"/>
    <col min="3584" max="3584" width="18.5703125" customWidth="1"/>
    <col min="3585" max="3585" width="17.5703125" customWidth="1"/>
    <col min="3586" max="3586" width="20.7109375" customWidth="1"/>
    <col min="3587" max="3833" width="9.140625" customWidth="1"/>
    <col min="3834" max="3835" width="9" customWidth="1"/>
    <col min="3836" max="3836" width="13.42578125" customWidth="1"/>
    <col min="3837" max="3837" width="28.140625" customWidth="1"/>
    <col min="3838" max="3838" width="14.28515625" customWidth="1"/>
    <col min="3839" max="3839" width="21.140625" customWidth="1"/>
    <col min="3840" max="3840" width="18.5703125" customWidth="1"/>
    <col min="3841" max="3841" width="17.5703125" customWidth="1"/>
    <col min="3842" max="3842" width="20.7109375" customWidth="1"/>
    <col min="3843" max="4089" width="9.140625" customWidth="1"/>
    <col min="4090" max="4091" width="9" customWidth="1"/>
    <col min="4092" max="4092" width="13.42578125" customWidth="1"/>
    <col min="4093" max="4093" width="28.140625" customWidth="1"/>
    <col min="4094" max="4094" width="14.28515625" customWidth="1"/>
    <col min="4095" max="4095" width="21.140625" customWidth="1"/>
    <col min="4096" max="4096" width="18.5703125" customWidth="1"/>
    <col min="4097" max="4097" width="17.5703125" customWidth="1"/>
    <col min="4098" max="4098" width="20.7109375" customWidth="1"/>
    <col min="4099" max="4345" width="9.140625" customWidth="1"/>
    <col min="4346" max="4347" width="9" customWidth="1"/>
    <col min="4348" max="4348" width="13.42578125" customWidth="1"/>
    <col min="4349" max="4349" width="28.140625" customWidth="1"/>
    <col min="4350" max="4350" width="14.28515625" customWidth="1"/>
    <col min="4351" max="4351" width="21.140625" customWidth="1"/>
    <col min="4352" max="4352" width="18.5703125" customWidth="1"/>
    <col min="4353" max="4353" width="17.5703125" customWidth="1"/>
    <col min="4354" max="4354" width="20.7109375" customWidth="1"/>
    <col min="4355" max="4601" width="9.140625" customWidth="1"/>
    <col min="4602" max="4603" width="9" customWidth="1"/>
    <col min="4604" max="4604" width="13.42578125" customWidth="1"/>
    <col min="4605" max="4605" width="28.140625" customWidth="1"/>
    <col min="4606" max="4606" width="14.28515625" customWidth="1"/>
    <col min="4607" max="4607" width="21.140625" customWidth="1"/>
    <col min="4608" max="4608" width="18.5703125" customWidth="1"/>
    <col min="4609" max="4609" width="17.5703125" customWidth="1"/>
    <col min="4610" max="4610" width="20.7109375" customWidth="1"/>
    <col min="4611" max="4857" width="9.140625" customWidth="1"/>
    <col min="4858" max="4859" width="9" customWidth="1"/>
    <col min="4860" max="4860" width="13.42578125" customWidth="1"/>
    <col min="4861" max="4861" width="28.140625" customWidth="1"/>
    <col min="4862" max="4862" width="14.28515625" customWidth="1"/>
    <col min="4863" max="4863" width="21.140625" customWidth="1"/>
    <col min="4864" max="4864" width="18.5703125" customWidth="1"/>
    <col min="4865" max="4865" width="17.5703125" customWidth="1"/>
    <col min="4866" max="4866" width="20.7109375" customWidth="1"/>
    <col min="4867" max="5113" width="9.140625" customWidth="1"/>
    <col min="5114" max="5115" width="9" customWidth="1"/>
    <col min="5116" max="5116" width="13.42578125" customWidth="1"/>
    <col min="5117" max="5117" width="28.140625" customWidth="1"/>
    <col min="5118" max="5118" width="14.28515625" customWidth="1"/>
    <col min="5119" max="5119" width="21.140625" customWidth="1"/>
    <col min="5120" max="5120" width="18.5703125" customWidth="1"/>
    <col min="5121" max="5121" width="17.5703125" customWidth="1"/>
    <col min="5122" max="5122" width="20.7109375" customWidth="1"/>
    <col min="5123" max="5369" width="9.140625" customWidth="1"/>
    <col min="5370" max="5371" width="9" customWidth="1"/>
    <col min="5372" max="5372" width="13.42578125" customWidth="1"/>
    <col min="5373" max="5373" width="28.140625" customWidth="1"/>
    <col min="5374" max="5374" width="14.28515625" customWidth="1"/>
    <col min="5375" max="5375" width="21.140625" customWidth="1"/>
    <col min="5376" max="5376" width="18.5703125" customWidth="1"/>
    <col min="5377" max="5377" width="17.5703125" customWidth="1"/>
    <col min="5378" max="5378" width="20.7109375" customWidth="1"/>
    <col min="5379" max="5625" width="9.140625" customWidth="1"/>
    <col min="5626" max="5627" width="9" customWidth="1"/>
    <col min="5628" max="5628" width="13.42578125" customWidth="1"/>
    <col min="5629" max="5629" width="28.140625" customWidth="1"/>
    <col min="5630" max="5630" width="14.28515625" customWidth="1"/>
    <col min="5631" max="5631" width="21.140625" customWidth="1"/>
    <col min="5632" max="5632" width="18.5703125" customWidth="1"/>
    <col min="5633" max="5633" width="17.5703125" customWidth="1"/>
    <col min="5634" max="5634" width="20.7109375" customWidth="1"/>
    <col min="5635" max="5881" width="9.140625" customWidth="1"/>
    <col min="5882" max="5883" width="9" customWidth="1"/>
    <col min="5884" max="5884" width="13.42578125" customWidth="1"/>
    <col min="5885" max="5885" width="28.140625" customWidth="1"/>
    <col min="5886" max="5886" width="14.28515625" customWidth="1"/>
    <col min="5887" max="5887" width="21.140625" customWidth="1"/>
    <col min="5888" max="5888" width="18.5703125" customWidth="1"/>
    <col min="5889" max="5889" width="17.5703125" customWidth="1"/>
    <col min="5890" max="5890" width="20.7109375" customWidth="1"/>
    <col min="5891" max="6137" width="9.140625" customWidth="1"/>
    <col min="6138" max="6139" width="9" customWidth="1"/>
    <col min="6140" max="6140" width="13.42578125" customWidth="1"/>
    <col min="6141" max="6141" width="28.140625" customWidth="1"/>
    <col min="6142" max="6142" width="14.28515625" customWidth="1"/>
    <col min="6143" max="6143" width="21.140625" customWidth="1"/>
    <col min="6144" max="6144" width="18.5703125" customWidth="1"/>
    <col min="6145" max="6145" width="17.5703125" customWidth="1"/>
    <col min="6146" max="6146" width="20.7109375" customWidth="1"/>
    <col min="6147" max="6393" width="9.140625" customWidth="1"/>
    <col min="6394" max="6395" width="9" customWidth="1"/>
    <col min="6396" max="6396" width="13.42578125" customWidth="1"/>
    <col min="6397" max="6397" width="28.140625" customWidth="1"/>
    <col min="6398" max="6398" width="14.28515625" customWidth="1"/>
    <col min="6399" max="6399" width="21.140625" customWidth="1"/>
    <col min="6400" max="6400" width="18.5703125" customWidth="1"/>
    <col min="6401" max="6401" width="17.5703125" customWidth="1"/>
    <col min="6402" max="6402" width="20.7109375" customWidth="1"/>
    <col min="6403" max="6649" width="9.140625" customWidth="1"/>
    <col min="6650" max="6651" width="9" customWidth="1"/>
    <col min="6652" max="6652" width="13.42578125" customWidth="1"/>
    <col min="6653" max="6653" width="28.140625" customWidth="1"/>
    <col min="6654" max="6654" width="14.28515625" customWidth="1"/>
    <col min="6655" max="6655" width="21.140625" customWidth="1"/>
    <col min="6656" max="6656" width="18.5703125" customWidth="1"/>
    <col min="6657" max="6657" width="17.5703125" customWidth="1"/>
    <col min="6658" max="6658" width="20.7109375" customWidth="1"/>
    <col min="6659" max="6905" width="9.140625" customWidth="1"/>
    <col min="6906" max="6907" width="9" customWidth="1"/>
    <col min="6908" max="6908" width="13.42578125" customWidth="1"/>
    <col min="6909" max="6909" width="28.140625" customWidth="1"/>
    <col min="6910" max="6910" width="14.28515625" customWidth="1"/>
    <col min="6911" max="6911" width="21.140625" customWidth="1"/>
    <col min="6912" max="6912" width="18.5703125" customWidth="1"/>
    <col min="6913" max="6913" width="17.5703125" customWidth="1"/>
    <col min="6914" max="6914" width="20.7109375" customWidth="1"/>
    <col min="6915" max="7161" width="9.140625" customWidth="1"/>
    <col min="7162" max="7163" width="9" customWidth="1"/>
    <col min="7164" max="7164" width="13.42578125" customWidth="1"/>
    <col min="7165" max="7165" width="28.140625" customWidth="1"/>
    <col min="7166" max="7166" width="14.28515625" customWidth="1"/>
    <col min="7167" max="7167" width="21.140625" customWidth="1"/>
    <col min="7168" max="7168" width="18.5703125" customWidth="1"/>
    <col min="7169" max="7169" width="17.5703125" customWidth="1"/>
    <col min="7170" max="7170" width="20.7109375" customWidth="1"/>
    <col min="7171" max="7417" width="9.140625" customWidth="1"/>
    <col min="7418" max="7419" width="9" customWidth="1"/>
    <col min="7420" max="7420" width="13.42578125" customWidth="1"/>
    <col min="7421" max="7421" width="28.140625" customWidth="1"/>
    <col min="7422" max="7422" width="14.28515625" customWidth="1"/>
    <col min="7423" max="7423" width="21.140625" customWidth="1"/>
    <col min="7424" max="7424" width="18.5703125" customWidth="1"/>
    <col min="7425" max="7425" width="17.5703125" customWidth="1"/>
    <col min="7426" max="7426" width="20.7109375" customWidth="1"/>
    <col min="7427" max="7673" width="9.140625" customWidth="1"/>
    <col min="7674" max="7675" width="9" customWidth="1"/>
    <col min="7676" max="7676" width="13.42578125" customWidth="1"/>
    <col min="7677" max="7677" width="28.140625" customWidth="1"/>
    <col min="7678" max="7678" width="14.28515625" customWidth="1"/>
    <col min="7679" max="7679" width="21.140625" customWidth="1"/>
    <col min="7680" max="7680" width="18.5703125" customWidth="1"/>
    <col min="7681" max="7681" width="17.5703125" customWidth="1"/>
    <col min="7682" max="7682" width="20.7109375" customWidth="1"/>
    <col min="7683" max="7929" width="9.140625" customWidth="1"/>
    <col min="7930" max="7931" width="9" customWidth="1"/>
    <col min="7932" max="7932" width="13.42578125" customWidth="1"/>
    <col min="7933" max="7933" width="28.140625" customWidth="1"/>
    <col min="7934" max="7934" width="14.28515625" customWidth="1"/>
    <col min="7935" max="7935" width="21.140625" customWidth="1"/>
    <col min="7936" max="7936" width="18.5703125" customWidth="1"/>
    <col min="7937" max="7937" width="17.5703125" customWidth="1"/>
    <col min="7938" max="7938" width="20.7109375" customWidth="1"/>
    <col min="7939" max="8185" width="9.140625" customWidth="1"/>
    <col min="8186" max="8187" width="9" customWidth="1"/>
    <col min="8188" max="8188" width="13.42578125" customWidth="1"/>
    <col min="8189" max="8189" width="28.140625" customWidth="1"/>
    <col min="8190" max="8190" width="14.28515625" customWidth="1"/>
    <col min="8191" max="8191" width="21.140625" customWidth="1"/>
    <col min="8192" max="8192" width="18.5703125" customWidth="1"/>
    <col min="8193" max="8193" width="17.5703125" customWidth="1"/>
    <col min="8194" max="8194" width="20.7109375" customWidth="1"/>
    <col min="8195" max="8441" width="9.140625" customWidth="1"/>
    <col min="8442" max="8443" width="9" customWidth="1"/>
    <col min="8444" max="8444" width="13.42578125" customWidth="1"/>
    <col min="8445" max="8445" width="28.140625" customWidth="1"/>
    <col min="8446" max="8446" width="14.28515625" customWidth="1"/>
    <col min="8447" max="8447" width="21.140625" customWidth="1"/>
    <col min="8448" max="8448" width="18.5703125" customWidth="1"/>
    <col min="8449" max="8449" width="17.5703125" customWidth="1"/>
    <col min="8450" max="8450" width="20.7109375" customWidth="1"/>
    <col min="8451" max="8697" width="9.140625" customWidth="1"/>
    <col min="8698" max="8699" width="9" customWidth="1"/>
    <col min="8700" max="8700" width="13.42578125" customWidth="1"/>
    <col min="8701" max="8701" width="28.140625" customWidth="1"/>
    <col min="8702" max="8702" width="14.28515625" customWidth="1"/>
    <col min="8703" max="8703" width="21.140625" customWidth="1"/>
    <col min="8704" max="8704" width="18.5703125" customWidth="1"/>
    <col min="8705" max="8705" width="17.5703125" customWidth="1"/>
    <col min="8706" max="8706" width="20.7109375" customWidth="1"/>
    <col min="8707" max="8953" width="9.140625" customWidth="1"/>
    <col min="8954" max="8955" width="9" customWidth="1"/>
    <col min="8956" max="8956" width="13.42578125" customWidth="1"/>
    <col min="8957" max="8957" width="28.140625" customWidth="1"/>
    <col min="8958" max="8958" width="14.28515625" customWidth="1"/>
    <col min="8959" max="8959" width="21.140625" customWidth="1"/>
    <col min="8960" max="8960" width="18.5703125" customWidth="1"/>
    <col min="8961" max="8961" width="17.5703125" customWidth="1"/>
    <col min="8962" max="8962" width="20.7109375" customWidth="1"/>
    <col min="8963" max="9209" width="9.140625" customWidth="1"/>
    <col min="9210" max="9211" width="9" customWidth="1"/>
    <col min="9212" max="9212" width="13.42578125" customWidth="1"/>
    <col min="9213" max="9213" width="28.140625" customWidth="1"/>
    <col min="9214" max="9214" width="14.28515625" customWidth="1"/>
    <col min="9215" max="9215" width="21.140625" customWidth="1"/>
    <col min="9216" max="9216" width="18.5703125" customWidth="1"/>
    <col min="9217" max="9217" width="17.5703125" customWidth="1"/>
    <col min="9218" max="9218" width="20.7109375" customWidth="1"/>
    <col min="9219" max="9465" width="9.140625" customWidth="1"/>
    <col min="9466" max="9467" width="9" customWidth="1"/>
    <col min="9468" max="9468" width="13.42578125" customWidth="1"/>
    <col min="9469" max="9469" width="28.140625" customWidth="1"/>
    <col min="9470" max="9470" width="14.28515625" customWidth="1"/>
    <col min="9471" max="9471" width="21.140625" customWidth="1"/>
    <col min="9472" max="9472" width="18.5703125" customWidth="1"/>
    <col min="9473" max="9473" width="17.5703125" customWidth="1"/>
    <col min="9474" max="9474" width="20.7109375" customWidth="1"/>
    <col min="9475" max="9721" width="9.140625" customWidth="1"/>
    <col min="9722" max="9723" width="9" customWidth="1"/>
    <col min="9724" max="9724" width="13.42578125" customWidth="1"/>
    <col min="9725" max="9725" width="28.140625" customWidth="1"/>
    <col min="9726" max="9726" width="14.28515625" customWidth="1"/>
    <col min="9727" max="9727" width="21.140625" customWidth="1"/>
    <col min="9728" max="9728" width="18.5703125" customWidth="1"/>
    <col min="9729" max="9729" width="17.5703125" customWidth="1"/>
    <col min="9730" max="9730" width="20.7109375" customWidth="1"/>
    <col min="9731" max="9977" width="9.140625" customWidth="1"/>
    <col min="9978" max="9979" width="9" customWidth="1"/>
    <col min="9980" max="9980" width="13.42578125" customWidth="1"/>
    <col min="9981" max="9981" width="28.140625" customWidth="1"/>
    <col min="9982" max="9982" width="14.28515625" customWidth="1"/>
    <col min="9983" max="9983" width="21.140625" customWidth="1"/>
    <col min="9984" max="9984" width="18.5703125" customWidth="1"/>
    <col min="9985" max="9985" width="17.5703125" customWidth="1"/>
    <col min="9986" max="9986" width="20.7109375" customWidth="1"/>
    <col min="9987" max="10233" width="9.140625" customWidth="1"/>
    <col min="10234" max="10235" width="9" customWidth="1"/>
    <col min="10236" max="10236" width="13.42578125" customWidth="1"/>
    <col min="10237" max="10237" width="28.140625" customWidth="1"/>
    <col min="10238" max="10238" width="14.28515625" customWidth="1"/>
    <col min="10239" max="10239" width="21.140625" customWidth="1"/>
    <col min="10240" max="10240" width="18.5703125" customWidth="1"/>
    <col min="10241" max="10241" width="17.5703125" customWidth="1"/>
    <col min="10242" max="10242" width="20.7109375" customWidth="1"/>
    <col min="10243" max="10489" width="9.140625" customWidth="1"/>
    <col min="10490" max="10491" width="9" customWidth="1"/>
    <col min="10492" max="10492" width="13.42578125" customWidth="1"/>
    <col min="10493" max="10493" width="28.140625" customWidth="1"/>
    <col min="10494" max="10494" width="14.28515625" customWidth="1"/>
    <col min="10495" max="10495" width="21.140625" customWidth="1"/>
    <col min="10496" max="10496" width="18.5703125" customWidth="1"/>
    <col min="10497" max="10497" width="17.5703125" customWidth="1"/>
    <col min="10498" max="10498" width="20.7109375" customWidth="1"/>
    <col min="10499" max="10745" width="9.140625" customWidth="1"/>
    <col min="10746" max="10747" width="9" customWidth="1"/>
    <col min="10748" max="10748" width="13.42578125" customWidth="1"/>
    <col min="10749" max="10749" width="28.140625" customWidth="1"/>
    <col min="10750" max="10750" width="14.28515625" customWidth="1"/>
    <col min="10751" max="10751" width="21.140625" customWidth="1"/>
    <col min="10752" max="10752" width="18.5703125" customWidth="1"/>
    <col min="10753" max="10753" width="17.5703125" customWidth="1"/>
    <col min="10754" max="10754" width="20.7109375" customWidth="1"/>
    <col min="10755" max="11001" width="9.140625" customWidth="1"/>
    <col min="11002" max="11003" width="9" customWidth="1"/>
    <col min="11004" max="11004" width="13.42578125" customWidth="1"/>
    <col min="11005" max="11005" width="28.140625" customWidth="1"/>
    <col min="11006" max="11006" width="14.28515625" customWidth="1"/>
    <col min="11007" max="11007" width="21.140625" customWidth="1"/>
    <col min="11008" max="11008" width="18.5703125" customWidth="1"/>
    <col min="11009" max="11009" width="17.5703125" customWidth="1"/>
    <col min="11010" max="11010" width="20.7109375" customWidth="1"/>
    <col min="11011" max="11257" width="9.140625" customWidth="1"/>
    <col min="11258" max="11259" width="9" customWidth="1"/>
    <col min="11260" max="11260" width="13.42578125" customWidth="1"/>
    <col min="11261" max="11261" width="28.140625" customWidth="1"/>
    <col min="11262" max="11262" width="14.28515625" customWidth="1"/>
    <col min="11263" max="11263" width="21.140625" customWidth="1"/>
    <col min="11264" max="11264" width="18.5703125" customWidth="1"/>
    <col min="11265" max="11265" width="17.5703125" customWidth="1"/>
    <col min="11266" max="11266" width="20.7109375" customWidth="1"/>
    <col min="11267" max="11513" width="9.140625" customWidth="1"/>
    <col min="11514" max="11515" width="9" customWidth="1"/>
    <col min="11516" max="11516" width="13.42578125" customWidth="1"/>
    <col min="11517" max="11517" width="28.140625" customWidth="1"/>
    <col min="11518" max="11518" width="14.28515625" customWidth="1"/>
    <col min="11519" max="11519" width="21.140625" customWidth="1"/>
    <col min="11520" max="11520" width="18.5703125" customWidth="1"/>
    <col min="11521" max="11521" width="17.5703125" customWidth="1"/>
    <col min="11522" max="11522" width="20.7109375" customWidth="1"/>
    <col min="11523" max="11769" width="9.140625" customWidth="1"/>
    <col min="11770" max="11771" width="9" customWidth="1"/>
    <col min="11772" max="11772" width="13.42578125" customWidth="1"/>
    <col min="11773" max="11773" width="28.140625" customWidth="1"/>
    <col min="11774" max="11774" width="14.28515625" customWidth="1"/>
    <col min="11775" max="11775" width="21.140625" customWidth="1"/>
    <col min="11776" max="11776" width="18.5703125" customWidth="1"/>
    <col min="11777" max="11777" width="17.5703125" customWidth="1"/>
    <col min="11778" max="11778" width="20.7109375" customWidth="1"/>
    <col min="11779" max="12025" width="9.140625" customWidth="1"/>
    <col min="12026" max="12027" width="9" customWidth="1"/>
    <col min="12028" max="12028" width="13.42578125" customWidth="1"/>
    <col min="12029" max="12029" width="28.140625" customWidth="1"/>
    <col min="12030" max="12030" width="14.28515625" customWidth="1"/>
    <col min="12031" max="12031" width="21.140625" customWidth="1"/>
    <col min="12032" max="12032" width="18.5703125" customWidth="1"/>
    <col min="12033" max="12033" width="17.5703125" customWidth="1"/>
    <col min="12034" max="12034" width="20.7109375" customWidth="1"/>
    <col min="12035" max="12281" width="9.140625" customWidth="1"/>
    <col min="12282" max="12283" width="9" customWidth="1"/>
    <col min="12284" max="12284" width="13.42578125" customWidth="1"/>
    <col min="12285" max="12285" width="28.140625" customWidth="1"/>
    <col min="12286" max="12286" width="14.28515625" customWidth="1"/>
    <col min="12287" max="12287" width="21.140625" customWidth="1"/>
    <col min="12288" max="12288" width="18.5703125" customWidth="1"/>
    <col min="12289" max="12289" width="17.5703125" customWidth="1"/>
    <col min="12290" max="12290" width="20.7109375" customWidth="1"/>
    <col min="12291" max="12537" width="9.140625" customWidth="1"/>
    <col min="12538" max="12539" width="9" customWidth="1"/>
    <col min="12540" max="12540" width="13.42578125" customWidth="1"/>
    <col min="12541" max="12541" width="28.140625" customWidth="1"/>
    <col min="12542" max="12542" width="14.28515625" customWidth="1"/>
    <col min="12543" max="12543" width="21.140625" customWidth="1"/>
    <col min="12544" max="12544" width="18.5703125" customWidth="1"/>
    <col min="12545" max="12545" width="17.5703125" customWidth="1"/>
    <col min="12546" max="12546" width="20.7109375" customWidth="1"/>
    <col min="12547" max="12793" width="9.140625" customWidth="1"/>
    <col min="12794" max="12795" width="9" customWidth="1"/>
    <col min="12796" max="12796" width="13.42578125" customWidth="1"/>
    <col min="12797" max="12797" width="28.140625" customWidth="1"/>
    <col min="12798" max="12798" width="14.28515625" customWidth="1"/>
    <col min="12799" max="12799" width="21.140625" customWidth="1"/>
    <col min="12800" max="12800" width="18.5703125" customWidth="1"/>
    <col min="12801" max="12801" width="17.5703125" customWidth="1"/>
    <col min="12802" max="12802" width="20.7109375" customWidth="1"/>
    <col min="12803" max="13049" width="9.140625" customWidth="1"/>
    <col min="13050" max="13051" width="9" customWidth="1"/>
    <col min="13052" max="13052" width="13.42578125" customWidth="1"/>
    <col min="13053" max="13053" width="28.140625" customWidth="1"/>
    <col min="13054" max="13054" width="14.28515625" customWidth="1"/>
    <col min="13055" max="13055" width="21.140625" customWidth="1"/>
    <col min="13056" max="13056" width="18.5703125" customWidth="1"/>
    <col min="13057" max="13057" width="17.5703125" customWidth="1"/>
    <col min="13058" max="13058" width="20.7109375" customWidth="1"/>
    <col min="13059" max="13305" width="9.140625" customWidth="1"/>
    <col min="13306" max="13307" width="9" customWidth="1"/>
    <col min="13308" max="13308" width="13.42578125" customWidth="1"/>
    <col min="13309" max="13309" width="28.140625" customWidth="1"/>
    <col min="13310" max="13310" width="14.28515625" customWidth="1"/>
    <col min="13311" max="13311" width="21.140625" customWidth="1"/>
    <col min="13312" max="13312" width="18.5703125" customWidth="1"/>
    <col min="13313" max="13313" width="17.5703125" customWidth="1"/>
    <col min="13314" max="13314" width="20.7109375" customWidth="1"/>
    <col min="13315" max="13561" width="9.140625" customWidth="1"/>
    <col min="13562" max="13563" width="9" customWidth="1"/>
    <col min="13564" max="13564" width="13.42578125" customWidth="1"/>
    <col min="13565" max="13565" width="28.140625" customWidth="1"/>
    <col min="13566" max="13566" width="14.28515625" customWidth="1"/>
    <col min="13567" max="13567" width="21.140625" customWidth="1"/>
    <col min="13568" max="13568" width="18.5703125" customWidth="1"/>
    <col min="13569" max="13569" width="17.5703125" customWidth="1"/>
    <col min="13570" max="13570" width="20.7109375" customWidth="1"/>
    <col min="13571" max="13817" width="9.140625" customWidth="1"/>
    <col min="13818" max="13819" width="9" customWidth="1"/>
    <col min="13820" max="13820" width="13.42578125" customWidth="1"/>
    <col min="13821" max="13821" width="28.140625" customWidth="1"/>
    <col min="13822" max="13822" width="14.28515625" customWidth="1"/>
    <col min="13823" max="13823" width="21.140625" customWidth="1"/>
    <col min="13824" max="13824" width="18.5703125" customWidth="1"/>
    <col min="13825" max="13825" width="17.5703125" customWidth="1"/>
    <col min="13826" max="13826" width="20.7109375" customWidth="1"/>
    <col min="13827" max="14073" width="9.140625" customWidth="1"/>
    <col min="14074" max="14075" width="9" customWidth="1"/>
    <col min="14076" max="14076" width="13.42578125" customWidth="1"/>
    <col min="14077" max="14077" width="28.140625" customWidth="1"/>
    <col min="14078" max="14078" width="14.28515625" customWidth="1"/>
    <col min="14079" max="14079" width="21.140625" customWidth="1"/>
    <col min="14080" max="14080" width="18.5703125" customWidth="1"/>
    <col min="14081" max="14081" width="17.5703125" customWidth="1"/>
    <col min="14082" max="14082" width="20.7109375" customWidth="1"/>
    <col min="14083" max="14329" width="9.140625" customWidth="1"/>
    <col min="14330" max="14331" width="9" customWidth="1"/>
    <col min="14332" max="14332" width="13.42578125" customWidth="1"/>
    <col min="14333" max="14333" width="28.140625" customWidth="1"/>
    <col min="14334" max="14334" width="14.28515625" customWidth="1"/>
    <col min="14335" max="14335" width="21.140625" customWidth="1"/>
    <col min="14336" max="14336" width="18.5703125" customWidth="1"/>
    <col min="14337" max="14337" width="17.5703125" customWidth="1"/>
    <col min="14338" max="14338" width="20.7109375" customWidth="1"/>
    <col min="14339" max="14585" width="9.140625" customWidth="1"/>
    <col min="14586" max="14587" width="9" customWidth="1"/>
    <col min="14588" max="14588" width="13.42578125" customWidth="1"/>
    <col min="14589" max="14589" width="28.140625" customWidth="1"/>
    <col min="14590" max="14590" width="14.28515625" customWidth="1"/>
    <col min="14591" max="14591" width="21.140625" customWidth="1"/>
    <col min="14592" max="14592" width="18.5703125" customWidth="1"/>
    <col min="14593" max="14593" width="17.5703125" customWidth="1"/>
    <col min="14594" max="14594" width="20.7109375" customWidth="1"/>
    <col min="14595" max="14841" width="9.140625" customWidth="1"/>
    <col min="14842" max="14843" width="9" customWidth="1"/>
    <col min="14844" max="14844" width="13.42578125" customWidth="1"/>
    <col min="14845" max="14845" width="28.140625" customWidth="1"/>
    <col min="14846" max="14846" width="14.28515625" customWidth="1"/>
    <col min="14847" max="14847" width="21.140625" customWidth="1"/>
    <col min="14848" max="14848" width="18.5703125" customWidth="1"/>
    <col min="14849" max="14849" width="17.5703125" customWidth="1"/>
    <col min="14850" max="14850" width="20.7109375" customWidth="1"/>
    <col min="14851" max="15097" width="9.140625" customWidth="1"/>
    <col min="15098" max="15099" width="9" customWidth="1"/>
    <col min="15100" max="15100" width="13.42578125" customWidth="1"/>
    <col min="15101" max="15101" width="28.140625" customWidth="1"/>
    <col min="15102" max="15102" width="14.28515625" customWidth="1"/>
    <col min="15103" max="15103" width="21.140625" customWidth="1"/>
    <col min="15104" max="15104" width="18.5703125" customWidth="1"/>
    <col min="15105" max="15105" width="17.5703125" customWidth="1"/>
    <col min="15106" max="15106" width="20.7109375" customWidth="1"/>
    <col min="15107" max="15353" width="9.140625" customWidth="1"/>
    <col min="15354" max="15355" width="9" customWidth="1"/>
    <col min="15356" max="15356" width="13.42578125" customWidth="1"/>
    <col min="15357" max="15357" width="28.140625" customWidth="1"/>
    <col min="15358" max="15358" width="14.28515625" customWidth="1"/>
    <col min="15359" max="15359" width="21.140625" customWidth="1"/>
    <col min="15360" max="15360" width="18.5703125" customWidth="1"/>
    <col min="15361" max="15361" width="17.5703125" customWidth="1"/>
    <col min="15362" max="15362" width="20.7109375" customWidth="1"/>
    <col min="15363" max="15609" width="9.140625" customWidth="1"/>
    <col min="15610" max="15611" width="9" customWidth="1"/>
    <col min="15612" max="15612" width="13.42578125" customWidth="1"/>
    <col min="15613" max="15613" width="28.140625" customWidth="1"/>
    <col min="15614" max="15614" width="14.28515625" customWidth="1"/>
    <col min="15615" max="15615" width="21.140625" customWidth="1"/>
    <col min="15616" max="15616" width="18.5703125" customWidth="1"/>
    <col min="15617" max="15617" width="17.5703125" customWidth="1"/>
    <col min="15618" max="15618" width="20.7109375" customWidth="1"/>
    <col min="15619" max="15865" width="9.140625" customWidth="1"/>
    <col min="15866" max="15867" width="9" customWidth="1"/>
    <col min="15868" max="15868" width="13.42578125" customWidth="1"/>
    <col min="15869" max="15869" width="28.140625" customWidth="1"/>
    <col min="15870" max="15870" width="14.28515625" customWidth="1"/>
    <col min="15871" max="15871" width="21.140625" customWidth="1"/>
    <col min="15872" max="15872" width="18.5703125" customWidth="1"/>
    <col min="15873" max="15873" width="17.5703125" customWidth="1"/>
    <col min="15874" max="15874" width="20.7109375" customWidth="1"/>
    <col min="15875" max="16121" width="9.140625" customWidth="1"/>
    <col min="16122" max="16123" width="9" customWidth="1"/>
    <col min="16124" max="16124" width="13.42578125" customWidth="1"/>
    <col min="16125" max="16125" width="28.140625" customWidth="1"/>
    <col min="16126" max="16126" width="14.28515625" customWidth="1"/>
    <col min="16127" max="16127" width="21.140625" customWidth="1"/>
    <col min="16128" max="16128" width="18.5703125" customWidth="1"/>
    <col min="16129" max="16129" width="17.5703125" customWidth="1"/>
    <col min="16130" max="16130" width="20.7109375" customWidth="1"/>
    <col min="16131" max="16377" width="9.140625" customWidth="1"/>
  </cols>
  <sheetData>
    <row r="1" spans="1:10" s="36" customFormat="1" ht="50.25" customHeight="1">
      <c r="A1" s="188" t="s">
        <v>152</v>
      </c>
      <c r="B1" s="188"/>
      <c r="C1" s="188"/>
      <c r="D1" s="188"/>
      <c r="E1" s="188"/>
      <c r="F1" s="188"/>
      <c r="G1" s="188"/>
    </row>
    <row r="2" spans="1:10" s="36" customFormat="1" ht="12.75" customHeight="1">
      <c r="A2" s="189" t="s">
        <v>40</v>
      </c>
      <c r="B2" s="189"/>
      <c r="C2" s="189"/>
      <c r="D2" s="189"/>
      <c r="E2" s="189"/>
      <c r="F2" s="189"/>
      <c r="G2" s="189"/>
    </row>
    <row r="3" spans="1:10" s="36" customFormat="1" ht="12.75" customHeight="1">
      <c r="A3" s="189" t="s">
        <v>93</v>
      </c>
      <c r="B3" s="189"/>
      <c r="C3" s="189"/>
      <c r="D3" s="189"/>
      <c r="E3" s="189"/>
      <c r="F3" s="189"/>
      <c r="G3" s="189"/>
    </row>
    <row r="4" spans="1:10" s="36" customFormat="1" ht="11.25" customHeight="1">
      <c r="A4" s="190" t="s">
        <v>0</v>
      </c>
      <c r="B4" s="190"/>
      <c r="C4" s="190"/>
      <c r="D4" s="190"/>
      <c r="E4" s="190"/>
      <c r="F4" s="190"/>
      <c r="G4" s="190"/>
    </row>
    <row r="5" spans="1:10" ht="11.25" customHeight="1">
      <c r="D5" s="194" t="s">
        <v>253</v>
      </c>
      <c r="E5" s="194"/>
    </row>
    <row r="6" spans="1:10" s="36" customFormat="1" ht="11.25" customHeight="1">
      <c r="A6" s="191" t="s">
        <v>1</v>
      </c>
      <c r="B6" s="191"/>
      <c r="C6" s="191"/>
      <c r="D6" s="191"/>
      <c r="E6" s="191"/>
      <c r="F6" s="191"/>
      <c r="G6" s="191"/>
    </row>
    <row r="7" spans="1:10" s="36" customFormat="1" ht="72.75" customHeight="1">
      <c r="A7" s="192" t="s">
        <v>2</v>
      </c>
      <c r="B7" s="192"/>
      <c r="C7" s="192"/>
      <c r="D7" s="192"/>
      <c r="E7" s="28" t="s">
        <v>3</v>
      </c>
      <c r="F7" s="27" t="s">
        <v>42</v>
      </c>
      <c r="G7" s="27" t="s">
        <v>94</v>
      </c>
    </row>
    <row r="8" spans="1:10" s="36" customFormat="1" ht="11.25" customHeight="1">
      <c r="A8" s="193">
        <v>1</v>
      </c>
      <c r="B8" s="193"/>
      <c r="C8" s="193"/>
      <c r="D8" s="193"/>
      <c r="E8" s="37">
        <v>2</v>
      </c>
      <c r="F8" s="37">
        <v>4</v>
      </c>
      <c r="G8" s="37">
        <v>6</v>
      </c>
    </row>
    <row r="9" spans="1:10" ht="12.75" customHeight="1">
      <c r="A9" s="185" t="s">
        <v>95</v>
      </c>
      <c r="B9" s="185"/>
      <c r="C9" s="185"/>
      <c r="D9" s="185"/>
      <c r="E9" s="18">
        <v>1</v>
      </c>
      <c r="F9" s="35">
        <v>15201218</v>
      </c>
      <c r="G9" s="49">
        <v>13324373</v>
      </c>
      <c r="J9" s="161"/>
    </row>
    <row r="10" spans="1:10" ht="12.75" customHeight="1">
      <c r="A10" s="185" t="s">
        <v>38</v>
      </c>
      <c r="B10" s="185"/>
      <c r="C10" s="185"/>
      <c r="D10" s="185"/>
      <c r="E10" s="20"/>
      <c r="F10" s="46"/>
      <c r="G10" s="43"/>
      <c r="J10" s="161"/>
    </row>
    <row r="11" spans="1:10" ht="12.75" customHeight="1">
      <c r="A11" s="185" t="s">
        <v>96</v>
      </c>
      <c r="B11" s="185"/>
      <c r="C11" s="185"/>
      <c r="D11" s="185"/>
      <c r="E11" s="20" t="s">
        <v>7</v>
      </c>
      <c r="F11" s="50">
        <v>351104</v>
      </c>
      <c r="G11" s="50">
        <v>710184</v>
      </c>
      <c r="J11" s="161"/>
    </row>
    <row r="12" spans="1:10" ht="12.75" customHeight="1">
      <c r="A12" s="185" t="s">
        <v>97</v>
      </c>
      <c r="B12" s="185"/>
      <c r="C12" s="185"/>
      <c r="D12" s="185"/>
      <c r="E12" s="20" t="s">
        <v>9</v>
      </c>
      <c r="F12" s="50">
        <v>1091664</v>
      </c>
      <c r="G12" s="50">
        <v>283469</v>
      </c>
      <c r="J12" s="161"/>
    </row>
    <row r="13" spans="1:10" ht="12.75" customHeight="1">
      <c r="A13" s="183" t="s">
        <v>98</v>
      </c>
      <c r="B13" s="183"/>
      <c r="C13" s="183"/>
      <c r="D13" s="183"/>
      <c r="E13" s="20" t="s">
        <v>43</v>
      </c>
      <c r="F13" s="50">
        <v>4439910</v>
      </c>
      <c r="G13" s="50">
        <v>4335133</v>
      </c>
      <c r="J13" s="161"/>
    </row>
    <row r="14" spans="1:10" ht="12.75" customHeight="1">
      <c r="A14" s="185" t="s">
        <v>99</v>
      </c>
      <c r="B14" s="185"/>
      <c r="C14" s="185"/>
      <c r="D14" s="185"/>
      <c r="E14" s="30" t="s">
        <v>44</v>
      </c>
      <c r="F14" s="50">
        <v>6488427</v>
      </c>
      <c r="G14" s="50">
        <v>5837914</v>
      </c>
      <c r="J14" s="161"/>
    </row>
    <row r="15" spans="1:10" ht="12.75" customHeight="1">
      <c r="A15" s="185" t="s">
        <v>100</v>
      </c>
      <c r="B15" s="185"/>
      <c r="C15" s="185"/>
      <c r="D15" s="185"/>
      <c r="E15" s="20" t="s">
        <v>45</v>
      </c>
      <c r="F15" s="50">
        <v>1969425</v>
      </c>
      <c r="G15" s="50">
        <v>1545517</v>
      </c>
      <c r="J15" s="161"/>
    </row>
    <row r="16" spans="1:10">
      <c r="A16" s="185" t="s">
        <v>101</v>
      </c>
      <c r="B16" s="185"/>
      <c r="C16" s="185"/>
      <c r="D16" s="185"/>
      <c r="E16" s="20" t="s">
        <v>46</v>
      </c>
      <c r="F16" s="50">
        <v>860688</v>
      </c>
      <c r="G16" s="50">
        <v>612156</v>
      </c>
      <c r="J16" s="161"/>
    </row>
    <row r="17" spans="1:10">
      <c r="A17" s="185" t="s">
        <v>102</v>
      </c>
      <c r="B17" s="185"/>
      <c r="C17" s="185"/>
      <c r="D17" s="185"/>
      <c r="E17" s="20" t="s">
        <v>47</v>
      </c>
      <c r="F17" s="32"/>
      <c r="G17" s="51"/>
      <c r="J17" s="161"/>
    </row>
    <row r="18" spans="1:10" ht="12.75" customHeight="1">
      <c r="A18" s="185" t="s">
        <v>48</v>
      </c>
      <c r="B18" s="185"/>
      <c r="C18" s="185"/>
      <c r="D18" s="185"/>
      <c r="E18" s="19">
        <v>2</v>
      </c>
      <c r="F18" s="26"/>
      <c r="G18" s="52"/>
      <c r="J18" s="161"/>
    </row>
    <row r="19" spans="1:10" ht="24.75" customHeight="1">
      <c r="A19" s="185" t="s">
        <v>49</v>
      </c>
      <c r="B19" s="185"/>
      <c r="C19" s="185"/>
      <c r="D19" s="185"/>
      <c r="E19" s="19">
        <v>3</v>
      </c>
      <c r="F19" s="19"/>
      <c r="G19" s="53"/>
      <c r="J19" s="161"/>
    </row>
    <row r="20" spans="1:10" ht="12.75" customHeight="1">
      <c r="A20" s="185" t="s">
        <v>38</v>
      </c>
      <c r="B20" s="185"/>
      <c r="C20" s="185"/>
      <c r="D20" s="185"/>
      <c r="E20" s="20"/>
      <c r="F20" s="46"/>
      <c r="G20" s="43"/>
      <c r="J20" s="161"/>
    </row>
    <row r="21" spans="1:10" ht="12.75" customHeight="1">
      <c r="A21" s="185" t="s">
        <v>103</v>
      </c>
      <c r="B21" s="185"/>
      <c r="C21" s="185"/>
      <c r="D21" s="185"/>
      <c r="E21" s="20" t="s">
        <v>50</v>
      </c>
      <c r="F21" s="32"/>
      <c r="G21" s="51"/>
      <c r="J21" s="161"/>
    </row>
    <row r="22" spans="1:10" ht="12.75" customHeight="1">
      <c r="A22" s="185" t="s">
        <v>104</v>
      </c>
      <c r="B22" s="185"/>
      <c r="C22" s="185"/>
      <c r="D22" s="185"/>
      <c r="E22" s="20" t="s">
        <v>51</v>
      </c>
      <c r="F22" s="26"/>
      <c r="G22" s="52"/>
      <c r="J22" s="161"/>
    </row>
    <row r="23" spans="1:10" ht="12.75" customHeight="1">
      <c r="A23" s="185" t="s">
        <v>105</v>
      </c>
      <c r="B23" s="185"/>
      <c r="C23" s="185"/>
      <c r="D23" s="185"/>
      <c r="E23" s="20" t="s">
        <v>52</v>
      </c>
      <c r="F23" s="32"/>
      <c r="G23" s="51"/>
      <c r="J23" s="161"/>
    </row>
    <row r="24" spans="1:10" ht="12.75" customHeight="1">
      <c r="A24" s="185" t="s">
        <v>106</v>
      </c>
      <c r="B24" s="185"/>
      <c r="C24" s="185"/>
      <c r="D24" s="185"/>
      <c r="E24" s="20" t="s">
        <v>53</v>
      </c>
      <c r="F24" s="32"/>
      <c r="G24" s="51"/>
      <c r="J24" s="161"/>
    </row>
    <row r="25" spans="1:10" ht="12.75" customHeight="1">
      <c r="A25" s="185" t="s">
        <v>107</v>
      </c>
      <c r="B25" s="185"/>
      <c r="C25" s="185"/>
      <c r="D25" s="185"/>
      <c r="E25" s="20" t="s">
        <v>54</v>
      </c>
      <c r="F25" s="26"/>
      <c r="G25" s="52"/>
      <c r="J25" s="161"/>
    </row>
    <row r="26" spans="1:10" ht="24.75" customHeight="1">
      <c r="A26" s="185" t="s">
        <v>108</v>
      </c>
      <c r="B26" s="185"/>
      <c r="C26" s="185"/>
      <c r="D26" s="185"/>
      <c r="E26" s="20" t="s">
        <v>55</v>
      </c>
      <c r="F26" s="26"/>
      <c r="G26" s="52"/>
      <c r="J26" s="161"/>
    </row>
    <row r="27" spans="1:10" ht="12.75" customHeight="1">
      <c r="A27" s="185" t="s">
        <v>56</v>
      </c>
      <c r="B27" s="185"/>
      <c r="C27" s="185"/>
      <c r="D27" s="185"/>
      <c r="E27" s="19">
        <v>4</v>
      </c>
      <c r="F27" s="31">
        <v>79372</v>
      </c>
      <c r="G27" s="31">
        <v>310427</v>
      </c>
      <c r="J27" s="161"/>
    </row>
    <row r="28" spans="1:10" ht="12.75" customHeight="1">
      <c r="A28" s="185" t="s">
        <v>109</v>
      </c>
      <c r="B28" s="185"/>
      <c r="C28" s="185"/>
      <c r="D28" s="185"/>
      <c r="E28" s="20"/>
      <c r="F28" s="46"/>
      <c r="G28" s="50"/>
      <c r="J28" s="161"/>
    </row>
    <row r="29" spans="1:10" ht="12.75" customHeight="1">
      <c r="A29" s="185" t="s">
        <v>110</v>
      </c>
      <c r="B29" s="185"/>
      <c r="C29" s="185"/>
      <c r="D29" s="185"/>
      <c r="E29" s="20" t="s">
        <v>57</v>
      </c>
      <c r="F29" s="32"/>
      <c r="G29" s="50"/>
      <c r="J29" s="161"/>
    </row>
    <row r="30" spans="1:10" ht="36.75" customHeight="1">
      <c r="A30" s="185" t="s">
        <v>111</v>
      </c>
      <c r="B30" s="185"/>
      <c r="C30" s="185"/>
      <c r="D30" s="185"/>
      <c r="E30" s="20" t="s">
        <v>58</v>
      </c>
      <c r="F30" s="31">
        <v>79372</v>
      </c>
      <c r="G30" s="31">
        <v>310427</v>
      </c>
      <c r="J30" s="161"/>
    </row>
    <row r="31" spans="1:10" ht="12.75" customHeight="1">
      <c r="A31" s="185" t="s">
        <v>59</v>
      </c>
      <c r="B31" s="185"/>
      <c r="C31" s="185"/>
      <c r="D31" s="185"/>
      <c r="E31" s="19">
        <v>5</v>
      </c>
      <c r="F31" s="31">
        <v>6306</v>
      </c>
      <c r="G31" s="31">
        <v>-61357</v>
      </c>
      <c r="J31" s="161"/>
    </row>
    <row r="32" spans="1:10" s="38" customFormat="1" ht="12.75" customHeight="1">
      <c r="A32" s="186" t="s">
        <v>112</v>
      </c>
      <c r="B32" s="186"/>
      <c r="C32" s="186"/>
      <c r="D32" s="186"/>
      <c r="E32" s="29">
        <v>6</v>
      </c>
      <c r="F32" s="33">
        <v>4823379</v>
      </c>
      <c r="G32" s="33">
        <v>3309919</v>
      </c>
      <c r="H32" s="162"/>
      <c r="J32" s="161"/>
    </row>
    <row r="33" spans="1:10" s="38" customFormat="1" ht="12.75" customHeight="1">
      <c r="A33" s="183" t="s">
        <v>113</v>
      </c>
      <c r="B33" s="183"/>
      <c r="C33" s="183"/>
      <c r="D33" s="183"/>
      <c r="E33" s="29">
        <v>7</v>
      </c>
      <c r="F33" s="39"/>
      <c r="G33" s="33"/>
      <c r="J33" s="161"/>
    </row>
    <row r="34" spans="1:10" s="38" customFormat="1" ht="12.75" customHeight="1">
      <c r="A34" s="186" t="s">
        <v>114</v>
      </c>
      <c r="B34" s="186"/>
      <c r="C34" s="186"/>
      <c r="D34" s="186"/>
      <c r="E34" s="29">
        <v>8</v>
      </c>
      <c r="F34" s="39"/>
      <c r="G34" s="33"/>
      <c r="J34" s="161"/>
    </row>
    <row r="35" spans="1:10" s="38" customFormat="1" ht="12.75" customHeight="1">
      <c r="A35" s="183" t="s">
        <v>115</v>
      </c>
      <c r="B35" s="183"/>
      <c r="C35" s="183"/>
      <c r="D35" s="183"/>
      <c r="E35" s="29">
        <v>9</v>
      </c>
      <c r="F35" s="33">
        <v>78940</v>
      </c>
      <c r="G35" s="33">
        <v>93372</v>
      </c>
      <c r="J35" s="161"/>
    </row>
    <row r="36" spans="1:10" ht="12.75" customHeight="1">
      <c r="A36" s="185" t="s">
        <v>60</v>
      </c>
      <c r="B36" s="185"/>
      <c r="C36" s="185"/>
      <c r="D36" s="185"/>
      <c r="E36" s="19">
        <v>10</v>
      </c>
      <c r="F36" s="31">
        <v>656892</v>
      </c>
      <c r="G36" s="31">
        <v>440122</v>
      </c>
      <c r="J36" s="161"/>
    </row>
    <row r="37" spans="1:10" ht="12.75" customHeight="1">
      <c r="A37" s="187" t="s">
        <v>116</v>
      </c>
      <c r="B37" s="187"/>
      <c r="C37" s="187"/>
      <c r="D37" s="187"/>
      <c r="E37" s="18">
        <v>11</v>
      </c>
      <c r="F37" s="35">
        <f>SUM(F35:F36,F32,F31,F27,F9)</f>
        <v>20846107</v>
      </c>
      <c r="G37" s="35">
        <f>SUM(G35:G36,G32,G31,G27,G9)</f>
        <v>17416856</v>
      </c>
      <c r="J37" s="161"/>
    </row>
    <row r="38" spans="1:10" ht="12.75" customHeight="1">
      <c r="A38" s="185"/>
      <c r="B38" s="185"/>
      <c r="C38" s="185"/>
      <c r="D38" s="185"/>
      <c r="E38" s="20"/>
      <c r="F38" s="46"/>
      <c r="G38" s="43"/>
      <c r="J38" s="161"/>
    </row>
    <row r="39" spans="1:10" ht="12.75" customHeight="1">
      <c r="A39" s="185" t="s">
        <v>61</v>
      </c>
      <c r="B39" s="185"/>
      <c r="C39" s="185"/>
      <c r="D39" s="185"/>
      <c r="E39" s="19">
        <v>12</v>
      </c>
      <c r="F39" s="31">
        <v>6467495</v>
      </c>
      <c r="G39" s="31">
        <v>6108725</v>
      </c>
      <c r="J39" s="161"/>
    </row>
    <row r="40" spans="1:10" ht="12.75" customHeight="1">
      <c r="A40" s="185" t="s">
        <v>38</v>
      </c>
      <c r="B40" s="185"/>
      <c r="C40" s="185"/>
      <c r="D40" s="185"/>
      <c r="E40" s="20"/>
      <c r="F40" s="164"/>
      <c r="G40" s="166"/>
      <c r="J40" s="161"/>
    </row>
    <row r="41" spans="1:10" ht="12.75" customHeight="1">
      <c r="A41" s="185" t="s">
        <v>117</v>
      </c>
      <c r="B41" s="185"/>
      <c r="C41" s="185"/>
      <c r="D41" s="185"/>
      <c r="E41" s="20" t="s">
        <v>63</v>
      </c>
      <c r="F41" s="32"/>
      <c r="G41" s="31"/>
      <c r="J41" s="161"/>
    </row>
    <row r="42" spans="1:10" ht="12.75" customHeight="1">
      <c r="A42" s="185" t="s">
        <v>118</v>
      </c>
      <c r="B42" s="185"/>
      <c r="C42" s="185"/>
      <c r="D42" s="185"/>
      <c r="E42" s="20" t="s">
        <v>64</v>
      </c>
      <c r="F42" s="31">
        <v>1696385</v>
      </c>
      <c r="G42" s="31">
        <v>1767326</v>
      </c>
      <c r="J42" s="161"/>
    </row>
    <row r="43" spans="1:10" ht="12.75" customHeight="1">
      <c r="A43" s="185" t="s">
        <v>119</v>
      </c>
      <c r="B43" s="185"/>
      <c r="C43" s="185"/>
      <c r="D43" s="185"/>
      <c r="E43" s="20" t="s">
        <v>120</v>
      </c>
      <c r="F43" s="26"/>
      <c r="G43" s="31"/>
      <c r="J43" s="161"/>
    </row>
    <row r="44" spans="1:10" ht="12.75" customHeight="1">
      <c r="A44" s="185" t="s">
        <v>121</v>
      </c>
      <c r="B44" s="185"/>
      <c r="C44" s="185"/>
      <c r="D44" s="185"/>
      <c r="E44" s="20" t="s">
        <v>122</v>
      </c>
      <c r="F44" s="31">
        <v>4388378</v>
      </c>
      <c r="G44" s="31">
        <v>4036666</v>
      </c>
      <c r="J44" s="161"/>
    </row>
    <row r="45" spans="1:10" ht="12.75" customHeight="1">
      <c r="A45" s="185" t="s">
        <v>123</v>
      </c>
      <c r="B45" s="185"/>
      <c r="C45" s="185"/>
      <c r="D45" s="185"/>
      <c r="E45" s="20" t="s">
        <v>124</v>
      </c>
      <c r="F45" s="26"/>
      <c r="G45" s="31"/>
      <c r="J45" s="161"/>
    </row>
    <row r="46" spans="1:10" ht="12.75" customHeight="1">
      <c r="A46" s="185" t="s">
        <v>125</v>
      </c>
      <c r="B46" s="185"/>
      <c r="C46" s="185"/>
      <c r="D46" s="185"/>
      <c r="E46" s="20" t="s">
        <v>126</v>
      </c>
      <c r="F46" s="31">
        <v>382732</v>
      </c>
      <c r="G46" s="31">
        <v>304733</v>
      </c>
      <c r="J46" s="161"/>
    </row>
    <row r="47" spans="1:10" ht="12.75" customHeight="1">
      <c r="A47" s="185" t="s">
        <v>62</v>
      </c>
      <c r="B47" s="185"/>
      <c r="C47" s="185"/>
      <c r="D47" s="185"/>
      <c r="E47" s="19">
        <v>13</v>
      </c>
      <c r="F47" s="31">
        <v>176458</v>
      </c>
      <c r="G47" s="31">
        <v>154047</v>
      </c>
      <c r="J47" s="161"/>
    </row>
    <row r="48" spans="1:10" ht="12.75" customHeight="1">
      <c r="A48" s="185" t="s">
        <v>38</v>
      </c>
      <c r="B48" s="185"/>
      <c r="C48" s="185"/>
      <c r="D48" s="185"/>
      <c r="E48" s="20"/>
      <c r="F48" s="26"/>
      <c r="G48" s="31"/>
      <c r="J48" s="161"/>
    </row>
    <row r="49" spans="1:10" ht="12.75" customHeight="1">
      <c r="A49" s="185" t="s">
        <v>127</v>
      </c>
      <c r="B49" s="185"/>
      <c r="C49" s="185"/>
      <c r="D49" s="185"/>
      <c r="E49" s="20" t="s">
        <v>66</v>
      </c>
      <c r="F49" s="26"/>
      <c r="G49" s="31"/>
      <c r="J49" s="161"/>
    </row>
    <row r="50" spans="1:10" ht="12.75" customHeight="1">
      <c r="A50" s="185" t="s">
        <v>128</v>
      </c>
      <c r="B50" s="185"/>
      <c r="C50" s="185"/>
      <c r="D50" s="185"/>
      <c r="E50" s="20" t="s">
        <v>67</v>
      </c>
      <c r="F50" s="26"/>
      <c r="G50" s="31"/>
      <c r="J50" s="161"/>
    </row>
    <row r="51" spans="1:10" ht="24.75" customHeight="1">
      <c r="A51" s="183" t="s">
        <v>65</v>
      </c>
      <c r="B51" s="183"/>
      <c r="C51" s="183"/>
      <c r="D51" s="183"/>
      <c r="E51" s="29">
        <v>14</v>
      </c>
      <c r="F51" s="33">
        <v>1359</v>
      </c>
      <c r="G51" s="33">
        <v>1138</v>
      </c>
      <c r="J51" s="161"/>
    </row>
    <row r="52" spans="1:10" ht="12.75" customHeight="1">
      <c r="A52" s="183" t="s">
        <v>38</v>
      </c>
      <c r="B52" s="183"/>
      <c r="C52" s="183"/>
      <c r="D52" s="183"/>
      <c r="E52" s="30"/>
      <c r="F52" s="163"/>
      <c r="G52" s="56"/>
      <c r="J52" s="161"/>
    </row>
    <row r="53" spans="1:10" ht="12.75" customHeight="1">
      <c r="A53" s="183" t="s">
        <v>129</v>
      </c>
      <c r="B53" s="183"/>
      <c r="C53" s="183"/>
      <c r="D53" s="183"/>
      <c r="E53" s="30" t="s">
        <v>69</v>
      </c>
      <c r="F53" s="33">
        <v>1359</v>
      </c>
      <c r="G53" s="33">
        <v>1138</v>
      </c>
      <c r="J53" s="161"/>
    </row>
    <row r="54" spans="1:10" ht="12.75" customHeight="1">
      <c r="A54" s="183" t="s">
        <v>130</v>
      </c>
      <c r="B54" s="183"/>
      <c r="C54" s="183"/>
      <c r="D54" s="183"/>
      <c r="E54" s="30" t="s">
        <v>70</v>
      </c>
      <c r="F54" s="39"/>
      <c r="G54" s="33"/>
      <c r="J54" s="161"/>
    </row>
    <row r="55" spans="1:10" ht="12.75" customHeight="1">
      <c r="A55" s="183" t="s">
        <v>131</v>
      </c>
      <c r="B55" s="183"/>
      <c r="C55" s="183"/>
      <c r="D55" s="183"/>
      <c r="E55" s="30" t="s">
        <v>71</v>
      </c>
      <c r="F55" s="39"/>
      <c r="G55" s="33"/>
      <c r="J55" s="161"/>
    </row>
    <row r="56" spans="1:10" ht="12.75" customHeight="1">
      <c r="A56" s="183" t="s">
        <v>132</v>
      </c>
      <c r="B56" s="183"/>
      <c r="C56" s="183"/>
      <c r="D56" s="183"/>
      <c r="E56" s="30" t="s">
        <v>72</v>
      </c>
      <c r="F56" s="39"/>
      <c r="G56" s="33"/>
      <c r="J56" s="161"/>
    </row>
    <row r="57" spans="1:10" ht="12.75" customHeight="1">
      <c r="A57" s="183" t="s">
        <v>133</v>
      </c>
      <c r="B57" s="183"/>
      <c r="C57" s="183"/>
      <c r="D57" s="183"/>
      <c r="E57" s="30" t="s">
        <v>134</v>
      </c>
      <c r="F57" s="39"/>
      <c r="G57" s="33"/>
      <c r="J57" s="161"/>
    </row>
    <row r="58" spans="1:10" ht="12.75" customHeight="1">
      <c r="A58" s="186" t="s">
        <v>135</v>
      </c>
      <c r="B58" s="186"/>
      <c r="C58" s="186"/>
      <c r="D58" s="186"/>
      <c r="E58" s="29">
        <v>15</v>
      </c>
      <c r="F58" s="33">
        <v>4615858</v>
      </c>
      <c r="G58" s="33">
        <v>4609785</v>
      </c>
      <c r="J58" s="161"/>
    </row>
    <row r="59" spans="1:10" ht="12.75" customHeight="1">
      <c r="A59" s="183" t="s">
        <v>68</v>
      </c>
      <c r="B59" s="183"/>
      <c r="C59" s="183"/>
      <c r="D59" s="183"/>
      <c r="E59" s="29">
        <v>16</v>
      </c>
      <c r="F59" s="33">
        <v>1746994</v>
      </c>
      <c r="G59" s="33">
        <v>1518003</v>
      </c>
      <c r="J59" s="161"/>
    </row>
    <row r="60" spans="1:10" ht="12.75" customHeight="1">
      <c r="A60" s="183" t="s">
        <v>38</v>
      </c>
      <c r="B60" s="183"/>
      <c r="C60" s="183"/>
      <c r="D60" s="183"/>
      <c r="E60" s="30"/>
      <c r="F60" s="163"/>
      <c r="G60" s="56"/>
      <c r="J60" s="161"/>
    </row>
    <row r="61" spans="1:10" ht="12.75" customHeight="1">
      <c r="A61" s="183" t="s">
        <v>136</v>
      </c>
      <c r="B61" s="183"/>
      <c r="C61" s="183"/>
      <c r="D61" s="183"/>
      <c r="E61" s="30" t="s">
        <v>137</v>
      </c>
      <c r="F61" s="33">
        <v>1240551</v>
      </c>
      <c r="G61" s="33">
        <v>1135798</v>
      </c>
      <c r="J61" s="161"/>
    </row>
    <row r="62" spans="1:10" ht="12.75" customHeight="1">
      <c r="A62" s="183" t="s">
        <v>138</v>
      </c>
      <c r="B62" s="183"/>
      <c r="C62" s="183"/>
      <c r="D62" s="183"/>
      <c r="E62" s="30" t="s">
        <v>139</v>
      </c>
      <c r="F62" s="33">
        <v>238646</v>
      </c>
      <c r="G62" s="33">
        <v>107404</v>
      </c>
      <c r="J62" s="161"/>
    </row>
    <row r="63" spans="1:10" ht="12.75" customHeight="1">
      <c r="A63" s="183" t="s">
        <v>140</v>
      </c>
      <c r="B63" s="183"/>
      <c r="C63" s="183"/>
      <c r="D63" s="183"/>
      <c r="E63" s="30" t="s">
        <v>141</v>
      </c>
      <c r="F63" s="39"/>
      <c r="G63" s="33"/>
      <c r="J63" s="161"/>
    </row>
    <row r="64" spans="1:10" ht="24.75" customHeight="1">
      <c r="A64" s="183" t="s">
        <v>142</v>
      </c>
      <c r="B64" s="183"/>
      <c r="C64" s="183"/>
      <c r="D64" s="183"/>
      <c r="E64" s="30" t="s">
        <v>143</v>
      </c>
      <c r="F64" s="33">
        <v>267797</v>
      </c>
      <c r="G64" s="33">
        <v>274801</v>
      </c>
      <c r="J64" s="161"/>
    </row>
    <row r="65" spans="1:10" ht="12.75" customHeight="1">
      <c r="A65" s="183" t="s">
        <v>73</v>
      </c>
      <c r="B65" s="183"/>
      <c r="C65" s="183"/>
      <c r="D65" s="183"/>
      <c r="E65" s="29">
        <v>17</v>
      </c>
      <c r="F65" s="33">
        <v>145354</v>
      </c>
      <c r="G65" s="33">
        <v>32362</v>
      </c>
      <c r="J65" s="161"/>
    </row>
    <row r="66" spans="1:10" ht="12.75" customHeight="1">
      <c r="A66" s="183" t="s">
        <v>74</v>
      </c>
      <c r="B66" s="183"/>
      <c r="C66" s="183"/>
      <c r="D66" s="183"/>
      <c r="E66" s="29">
        <v>18</v>
      </c>
      <c r="F66" s="33">
        <v>656295</v>
      </c>
      <c r="G66" s="33">
        <v>660165</v>
      </c>
      <c r="J66" s="161"/>
    </row>
    <row r="67" spans="1:10" ht="12.75" customHeight="1">
      <c r="A67" s="184" t="s">
        <v>144</v>
      </c>
      <c r="B67" s="184"/>
      <c r="C67" s="184"/>
      <c r="D67" s="184"/>
      <c r="E67" s="34">
        <v>19</v>
      </c>
      <c r="F67" s="41">
        <f>SUM(F65:F66,F59,F51,F39,F47,F58)</f>
        <v>13809813</v>
      </c>
      <c r="G67" s="41">
        <f>SUM(G65:G66,G59,G51,G39,G47,G58)</f>
        <v>13084225</v>
      </c>
      <c r="J67" s="161"/>
    </row>
    <row r="68" spans="1:10" s="38" customFormat="1" ht="12.75" customHeight="1">
      <c r="A68" s="183"/>
      <c r="B68" s="183"/>
      <c r="C68" s="183"/>
      <c r="D68" s="183"/>
      <c r="E68" s="30"/>
      <c r="F68" s="56"/>
      <c r="G68" s="44"/>
      <c r="J68" s="161"/>
    </row>
    <row r="69" spans="1:10" s="38" customFormat="1" ht="24.75" customHeight="1">
      <c r="A69" s="184" t="s">
        <v>145</v>
      </c>
      <c r="B69" s="184"/>
      <c r="C69" s="184"/>
      <c r="D69" s="184"/>
      <c r="E69" s="34">
        <v>20</v>
      </c>
      <c r="F69" s="55">
        <f>F37-F67</f>
        <v>7036294</v>
      </c>
      <c r="G69" s="55">
        <f>G37-G67</f>
        <v>4332631</v>
      </c>
      <c r="J69" s="161"/>
    </row>
    <row r="70" spans="1:10" ht="12.75" customHeight="1">
      <c r="A70" s="183"/>
      <c r="B70" s="183"/>
      <c r="C70" s="183"/>
      <c r="D70" s="183"/>
      <c r="E70" s="30"/>
      <c r="F70" s="56"/>
      <c r="G70" s="44"/>
      <c r="J70" s="161"/>
    </row>
    <row r="71" spans="1:10" ht="12.75" customHeight="1">
      <c r="A71" s="183" t="s">
        <v>75</v>
      </c>
      <c r="B71" s="183"/>
      <c r="C71" s="183"/>
      <c r="D71" s="183"/>
      <c r="E71" s="29">
        <v>21</v>
      </c>
      <c r="F71" s="33">
        <v>894912</v>
      </c>
      <c r="G71" s="33">
        <v>743960</v>
      </c>
      <c r="J71" s="161"/>
    </row>
    <row r="72" spans="1:10" ht="12.75" customHeight="1">
      <c r="A72" s="183"/>
      <c r="B72" s="183"/>
      <c r="C72" s="183"/>
      <c r="D72" s="183"/>
      <c r="E72" s="30"/>
      <c r="F72" s="45"/>
      <c r="G72" s="44"/>
      <c r="J72" s="161"/>
    </row>
    <row r="73" spans="1:10" ht="24.75" customHeight="1">
      <c r="A73" s="184" t="s">
        <v>146</v>
      </c>
      <c r="B73" s="184"/>
      <c r="C73" s="184"/>
      <c r="D73" s="184"/>
      <c r="E73" s="34">
        <v>22</v>
      </c>
      <c r="F73" s="55">
        <f>F69-F71</f>
        <v>6141382</v>
      </c>
      <c r="G73" s="55">
        <f>G69-G71</f>
        <v>3588671</v>
      </c>
      <c r="J73" s="161"/>
    </row>
    <row r="74" spans="1:10" ht="12.75" customHeight="1">
      <c r="A74" s="183" t="s">
        <v>76</v>
      </c>
      <c r="B74" s="183"/>
      <c r="C74" s="183"/>
      <c r="D74" s="183"/>
      <c r="E74" s="29">
        <v>23</v>
      </c>
      <c r="F74" s="39"/>
      <c r="G74" s="54"/>
      <c r="J74" s="161"/>
    </row>
    <row r="75" spans="1:10" ht="12.75" customHeight="1">
      <c r="A75" s="183"/>
      <c r="B75" s="183"/>
      <c r="C75" s="183"/>
      <c r="D75" s="183"/>
      <c r="E75" s="30"/>
      <c r="F75" s="45"/>
      <c r="G75" s="44"/>
      <c r="J75" s="161"/>
    </row>
    <row r="76" spans="1:10" ht="12.75" customHeight="1">
      <c r="A76" s="184" t="s">
        <v>147</v>
      </c>
      <c r="B76" s="184"/>
      <c r="C76" s="184"/>
      <c r="D76" s="184"/>
      <c r="E76" s="34">
        <v>24</v>
      </c>
      <c r="F76" s="55">
        <f t="shared" ref="F76:G76" si="0">F73</f>
        <v>6141382</v>
      </c>
      <c r="G76" s="55">
        <f t="shared" si="0"/>
        <v>3588671</v>
      </c>
      <c r="J76" s="161"/>
    </row>
    <row r="77" spans="1:10" ht="12.75" customHeight="1">
      <c r="A77" s="183"/>
      <c r="B77" s="183"/>
      <c r="C77" s="183"/>
      <c r="D77" s="183"/>
      <c r="E77" s="30"/>
      <c r="F77" s="45"/>
      <c r="G77" s="40"/>
      <c r="J77" s="161"/>
    </row>
    <row r="78" spans="1:10" ht="12.75" customHeight="1">
      <c r="A78" s="184" t="s">
        <v>148</v>
      </c>
      <c r="B78" s="184"/>
      <c r="C78" s="184"/>
      <c r="D78" s="184"/>
      <c r="E78" s="34">
        <v>25</v>
      </c>
      <c r="F78" s="47"/>
      <c r="G78" s="47"/>
      <c r="J78" s="161"/>
    </row>
    <row r="79" spans="1:10" ht="15" customHeight="1">
      <c r="A79" s="183" t="s">
        <v>149</v>
      </c>
      <c r="B79" s="183"/>
      <c r="C79" s="183"/>
      <c r="D79" s="183"/>
      <c r="E79" s="29">
        <v>26</v>
      </c>
      <c r="F79" s="42"/>
      <c r="G79" s="42"/>
      <c r="J79" s="161"/>
    </row>
    <row r="80" spans="1:10" s="38" customFormat="1" ht="15" customHeight="1">
      <c r="A80" s="184" t="s">
        <v>255</v>
      </c>
      <c r="B80" s="184"/>
      <c r="C80" s="184"/>
      <c r="D80" s="184"/>
      <c r="E80" s="34">
        <v>27</v>
      </c>
      <c r="F80" s="57">
        <f>F76+F79</f>
        <v>6141382</v>
      </c>
      <c r="G80" s="57">
        <f>G76+G79</f>
        <v>3588671</v>
      </c>
      <c r="J80" s="161"/>
    </row>
    <row r="81" spans="1:10" s="38" customFormat="1" ht="12.75" customHeight="1">
      <c r="A81" s="183"/>
      <c r="B81" s="183"/>
      <c r="C81" s="183"/>
      <c r="D81" s="183"/>
      <c r="E81" s="30"/>
      <c r="F81" s="48"/>
      <c r="G81" s="48"/>
      <c r="J81" s="161"/>
    </row>
    <row r="82" spans="1:10" s="38" customFormat="1" ht="12.75" customHeight="1">
      <c r="A82" s="184" t="s">
        <v>150</v>
      </c>
      <c r="B82" s="184"/>
      <c r="C82" s="184"/>
      <c r="D82" s="184"/>
      <c r="E82" s="34">
        <v>28</v>
      </c>
      <c r="F82" s="57">
        <f>F80</f>
        <v>6141382</v>
      </c>
      <c r="G82" s="57">
        <f>G80</f>
        <v>3588671</v>
      </c>
      <c r="J82" s="161"/>
    </row>
    <row r="83" spans="1:10" s="38" customFormat="1" ht="12.75" customHeight="1">
      <c r="A83" s="195"/>
      <c r="B83" s="196"/>
      <c r="C83" s="196"/>
      <c r="D83" s="197"/>
      <c r="E83" s="34"/>
      <c r="F83" s="57"/>
      <c r="G83" s="57"/>
      <c r="J83" s="161"/>
    </row>
    <row r="84" spans="1:10" s="38" customFormat="1" ht="12.75" customHeight="1">
      <c r="A84" s="184" t="s">
        <v>256</v>
      </c>
      <c r="B84" s="184"/>
      <c r="C84" s="184"/>
      <c r="D84" s="184"/>
      <c r="E84" s="34">
        <v>29</v>
      </c>
      <c r="F84" s="57">
        <v>1010</v>
      </c>
      <c r="G84" s="57">
        <v>590</v>
      </c>
      <c r="J84" s="161"/>
    </row>
    <row r="85" spans="1:10" s="17" customFormat="1" ht="12.75" customHeight="1"/>
    <row r="86" spans="1:10" s="17" customFormat="1" ht="12.75" customHeight="1"/>
    <row r="87" spans="1:10" s="17" customFormat="1" ht="12.75" customHeight="1">
      <c r="A87" s="173" t="s">
        <v>157</v>
      </c>
      <c r="B87" s="173"/>
      <c r="C87" s="173"/>
      <c r="D87" s="173"/>
      <c r="E87" s="173"/>
    </row>
    <row r="88" spans="1:10" s="17" customFormat="1" ht="12.75" customHeight="1">
      <c r="A88" s="63"/>
      <c r="B88" s="63"/>
      <c r="C88" s="60"/>
    </row>
    <row r="89" spans="1:10" s="17" customFormat="1" ht="12.75" customHeight="1">
      <c r="A89" s="173" t="s">
        <v>155</v>
      </c>
      <c r="B89" s="173"/>
      <c r="C89" s="173"/>
      <c r="D89" s="173"/>
      <c r="E89" s="173"/>
    </row>
    <row r="90" spans="1:10" s="17" customFormat="1" ht="12.75" customHeight="1">
      <c r="A90" s="65"/>
      <c r="B90" s="65"/>
      <c r="C90" s="65"/>
    </row>
    <row r="91" spans="1:10" s="17" customFormat="1" ht="12.75" customHeight="1">
      <c r="A91" s="173" t="s">
        <v>158</v>
      </c>
      <c r="B91" s="173"/>
      <c r="C91" s="173"/>
      <c r="D91" s="173"/>
      <c r="E91" s="173"/>
    </row>
    <row r="92" spans="1:10" s="17" customFormat="1" ht="12.75" customHeight="1">
      <c r="A92" s="63"/>
      <c r="B92" s="63"/>
      <c r="C92" s="60"/>
    </row>
    <row r="93" spans="1:10">
      <c r="A93" s="173" t="s">
        <v>159</v>
      </c>
      <c r="B93" s="173"/>
      <c r="C93" s="173"/>
    </row>
    <row r="94" spans="1:10">
      <c r="A94" s="64"/>
      <c r="B94" s="63"/>
      <c r="C94" s="1"/>
    </row>
    <row r="95" spans="1:10">
      <c r="A95" s="64" t="s">
        <v>156</v>
      </c>
      <c r="B95" s="63"/>
      <c r="C95" s="60"/>
    </row>
  </sheetData>
  <mergeCells count="88">
    <mergeCell ref="A93:C93"/>
    <mergeCell ref="A87:E87"/>
    <mergeCell ref="A89:E89"/>
    <mergeCell ref="A91:E91"/>
    <mergeCell ref="A82:D82"/>
    <mergeCell ref="A83:D83"/>
    <mergeCell ref="A84:D84"/>
    <mergeCell ref="A77:D77"/>
    <mergeCell ref="A78:D78"/>
    <mergeCell ref="A79:D79"/>
    <mergeCell ref="A80:D80"/>
    <mergeCell ref="A81:D81"/>
    <mergeCell ref="A13:D13"/>
    <mergeCell ref="A1:G1"/>
    <mergeCell ref="A2:G2"/>
    <mergeCell ref="A3:G3"/>
    <mergeCell ref="A4:G4"/>
    <mergeCell ref="A6:G6"/>
    <mergeCell ref="A7:D7"/>
    <mergeCell ref="A8:D8"/>
    <mergeCell ref="A9:D9"/>
    <mergeCell ref="A10:D10"/>
    <mergeCell ref="A11:D11"/>
    <mergeCell ref="A12:D12"/>
    <mergeCell ref="D5:E5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49:D49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61:D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74:D74"/>
    <mergeCell ref="A75:D75"/>
    <mergeCell ref="A76:D76"/>
    <mergeCell ref="A73:D73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</mergeCells>
  <pageMargins left="0.78740157480314965" right="0" top="0" bottom="0" header="0.51181102362204722" footer="0.51181102362204722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77"/>
  <sheetViews>
    <sheetView topLeftCell="A28" zoomScale="90" zoomScaleNormal="90" zoomScaleSheetLayoutView="80" workbookViewId="0">
      <selection activeCell="D28" sqref="D28"/>
    </sheetView>
  </sheetViews>
  <sheetFormatPr defaultColWidth="9.140625" defaultRowHeight="12.75"/>
  <cols>
    <col min="1" max="1" width="67" style="67" customWidth="1"/>
    <col min="2" max="2" width="14.140625" style="67" customWidth="1"/>
    <col min="3" max="3" width="20.42578125" style="68" customWidth="1"/>
    <col min="4" max="4" width="21" style="67" customWidth="1"/>
    <col min="5" max="5" width="9.140625" style="67"/>
    <col min="6" max="6" width="10.7109375" style="67" bestFit="1" customWidth="1"/>
    <col min="7" max="16384" width="9.140625" style="67"/>
  </cols>
  <sheetData>
    <row r="1" spans="1:7">
      <c r="D1" s="69" t="s">
        <v>160</v>
      </c>
    </row>
    <row r="2" spans="1:7">
      <c r="A2" s="198" t="s">
        <v>161</v>
      </c>
      <c r="B2" s="198"/>
      <c r="C2" s="198"/>
      <c r="D2" s="198"/>
    </row>
    <row r="3" spans="1:7">
      <c r="A3" s="199" t="s">
        <v>162</v>
      </c>
      <c r="B3" s="199"/>
      <c r="C3" s="199"/>
      <c r="D3" s="199"/>
    </row>
    <row r="4" spans="1:7">
      <c r="A4" s="200" t="s">
        <v>163</v>
      </c>
      <c r="B4" s="200"/>
      <c r="C4" s="200"/>
      <c r="D4" s="200"/>
    </row>
    <row r="5" spans="1:7">
      <c r="A5" s="198" t="s">
        <v>254</v>
      </c>
      <c r="B5" s="198"/>
      <c r="C5" s="198"/>
      <c r="D5" s="198"/>
    </row>
    <row r="6" spans="1:7" s="72" customFormat="1" ht="10.5" customHeight="1">
      <c r="A6" s="70"/>
      <c r="B6" s="70"/>
      <c r="C6" s="71"/>
      <c r="D6" s="70"/>
    </row>
    <row r="7" spans="1:7" s="72" customFormat="1" ht="10.5" customHeight="1">
      <c r="A7" s="70"/>
      <c r="B7" s="70"/>
      <c r="C7" s="71"/>
      <c r="D7" s="73" t="s">
        <v>41</v>
      </c>
    </row>
    <row r="8" spans="1:7" s="76" customFormat="1" ht="85.5" customHeight="1">
      <c r="A8" s="74" t="s">
        <v>2</v>
      </c>
      <c r="B8" s="74" t="s">
        <v>164</v>
      </c>
      <c r="C8" s="75" t="s">
        <v>42</v>
      </c>
      <c r="D8" s="74" t="s">
        <v>165</v>
      </c>
    </row>
    <row r="9" spans="1:7">
      <c r="A9" s="77">
        <v>1</v>
      </c>
      <c r="B9" s="78">
        <v>2</v>
      </c>
      <c r="C9" s="79">
        <v>3</v>
      </c>
      <c r="D9" s="77">
        <v>4</v>
      </c>
    </row>
    <row r="10" spans="1:7" ht="33" customHeight="1">
      <c r="A10" s="80" t="s">
        <v>166</v>
      </c>
      <c r="B10" s="81" t="s">
        <v>167</v>
      </c>
      <c r="C10" s="82"/>
      <c r="D10" s="82"/>
    </row>
    <row r="11" spans="1:7" ht="15.75" customHeight="1">
      <c r="A11" s="83" t="s">
        <v>168</v>
      </c>
      <c r="B11" s="84">
        <v>2</v>
      </c>
      <c r="C11" s="136">
        <v>11400858</v>
      </c>
      <c r="D11" s="136">
        <v>9814890</v>
      </c>
      <c r="G11" s="95"/>
    </row>
    <row r="12" spans="1:7" ht="15" customHeight="1">
      <c r="A12" s="85" t="s">
        <v>169</v>
      </c>
      <c r="B12" s="86">
        <v>3</v>
      </c>
      <c r="C12" s="137">
        <v>-3727585</v>
      </c>
      <c r="D12" s="137">
        <v>-3638267</v>
      </c>
      <c r="G12" s="95"/>
    </row>
    <row r="13" spans="1:7" ht="15" customHeight="1">
      <c r="A13" s="87" t="s">
        <v>170</v>
      </c>
      <c r="B13" s="86">
        <v>4</v>
      </c>
      <c r="C13" s="168">
        <v>9371</v>
      </c>
      <c r="D13" s="137">
        <v>3102</v>
      </c>
      <c r="G13" s="95"/>
    </row>
    <row r="14" spans="1:7" ht="15" customHeight="1">
      <c r="A14" s="88" t="s">
        <v>171</v>
      </c>
      <c r="B14" s="89">
        <v>5</v>
      </c>
      <c r="C14" s="137">
        <v>-172560</v>
      </c>
      <c r="D14" s="137">
        <v>-87872</v>
      </c>
      <c r="G14" s="95"/>
    </row>
    <row r="15" spans="1:7" ht="15" customHeight="1">
      <c r="A15" s="90" t="s">
        <v>172</v>
      </c>
      <c r="B15" s="91">
        <v>6</v>
      </c>
      <c r="C15" s="137">
        <v>284672</v>
      </c>
      <c r="D15" s="137">
        <v>222145</v>
      </c>
      <c r="G15" s="95"/>
    </row>
    <row r="16" spans="1:7" ht="15" customHeight="1">
      <c r="A16" s="87" t="s">
        <v>173</v>
      </c>
      <c r="B16" s="86">
        <v>7</v>
      </c>
      <c r="C16" s="137">
        <v>-1250537</v>
      </c>
      <c r="D16" s="137">
        <v>-1164777</v>
      </c>
      <c r="G16" s="95"/>
    </row>
    <row r="17" spans="1:7" ht="15" customHeight="1">
      <c r="A17" s="87" t="s">
        <v>174</v>
      </c>
      <c r="B17" s="86">
        <v>8</v>
      </c>
      <c r="C17" s="137">
        <v>-869604</v>
      </c>
      <c r="D17" s="137">
        <v>-864089</v>
      </c>
      <c r="G17" s="95"/>
    </row>
    <row r="18" spans="1:7" ht="15" customHeight="1">
      <c r="A18" s="87"/>
      <c r="B18" s="92" t="s">
        <v>175</v>
      </c>
      <c r="C18" s="138">
        <f>SUM(C11:C17)</f>
        <v>5674615</v>
      </c>
      <c r="D18" s="138">
        <f>SUM(D11:D17)</f>
        <v>4285132</v>
      </c>
      <c r="G18" s="95"/>
    </row>
    <row r="19" spans="1:7" ht="28.5" customHeight="1">
      <c r="A19" s="93" t="s">
        <v>176</v>
      </c>
      <c r="B19" s="84" t="s">
        <v>177</v>
      </c>
      <c r="C19" s="139"/>
      <c r="D19" s="139"/>
      <c r="G19" s="95"/>
    </row>
    <row r="20" spans="1:7" ht="17.25" customHeight="1">
      <c r="A20" s="85" t="s">
        <v>178</v>
      </c>
      <c r="B20" s="84">
        <v>11</v>
      </c>
      <c r="C20" s="137">
        <v>-256878</v>
      </c>
      <c r="D20" s="137">
        <v>3646937</v>
      </c>
      <c r="G20" s="95"/>
    </row>
    <row r="21" spans="1:7" ht="25.5" customHeight="1">
      <c r="A21" s="85" t="s">
        <v>236</v>
      </c>
      <c r="B21" s="84">
        <v>12</v>
      </c>
      <c r="C21" s="137">
        <v>2002292</v>
      </c>
      <c r="D21" s="137">
        <v>1400</v>
      </c>
      <c r="G21" s="95"/>
    </row>
    <row r="22" spans="1:7" ht="29.25" customHeight="1">
      <c r="A22" s="94" t="s">
        <v>179</v>
      </c>
      <c r="B22" s="86">
        <v>13</v>
      </c>
      <c r="C22" s="140">
        <v>-9736576</v>
      </c>
      <c r="D22" s="140">
        <v>3842872</v>
      </c>
      <c r="G22" s="95"/>
    </row>
    <row r="23" spans="1:7" ht="29.25" customHeight="1">
      <c r="A23" s="94" t="s">
        <v>180</v>
      </c>
      <c r="B23" s="86">
        <v>14</v>
      </c>
      <c r="C23" s="140">
        <v>4792427</v>
      </c>
      <c r="D23" s="140">
        <v>3896191</v>
      </c>
      <c r="G23" s="95"/>
    </row>
    <row r="24" spans="1:7" ht="33" customHeight="1">
      <c r="A24" s="90" t="s">
        <v>181</v>
      </c>
      <c r="B24" s="91">
        <v>15</v>
      </c>
      <c r="C24" s="137">
        <v>506402</v>
      </c>
      <c r="D24" s="137">
        <v>-820768</v>
      </c>
      <c r="G24" s="95"/>
    </row>
    <row r="25" spans="1:7" ht="16.5" customHeight="1">
      <c r="A25" s="87" t="s">
        <v>182</v>
      </c>
      <c r="B25" s="86">
        <v>16</v>
      </c>
      <c r="C25" s="137">
        <v>-274901</v>
      </c>
      <c r="D25" s="137">
        <v>-5539473</v>
      </c>
      <c r="G25" s="95"/>
    </row>
    <row r="26" spans="1:7" ht="16.5" customHeight="1">
      <c r="A26" s="87" t="s">
        <v>21</v>
      </c>
      <c r="B26" s="86">
        <v>17</v>
      </c>
      <c r="C26" s="136">
        <v>266452</v>
      </c>
      <c r="D26" s="137">
        <v>-417449</v>
      </c>
      <c r="F26" s="95"/>
      <c r="G26" s="95"/>
    </row>
    <row r="27" spans="1:7" ht="16.5" customHeight="1">
      <c r="A27" s="96" t="s">
        <v>183</v>
      </c>
      <c r="B27" s="92">
        <v>18</v>
      </c>
      <c r="C27" s="169"/>
      <c r="D27" s="141"/>
      <c r="G27" s="95"/>
    </row>
    <row r="28" spans="1:7" ht="47.25" customHeight="1">
      <c r="A28" s="97" t="s">
        <v>237</v>
      </c>
      <c r="B28" s="84">
        <v>19</v>
      </c>
      <c r="C28" s="136">
        <v>-132639</v>
      </c>
      <c r="D28" s="136">
        <v>454146</v>
      </c>
      <c r="G28" s="95"/>
    </row>
    <row r="29" spans="1:7" ht="20.25" customHeight="1">
      <c r="A29" s="97" t="s">
        <v>30</v>
      </c>
      <c r="B29" s="84">
        <v>20</v>
      </c>
      <c r="C29" s="136">
        <v>135278</v>
      </c>
      <c r="D29" s="136">
        <v>-3766058</v>
      </c>
      <c r="G29" s="95"/>
    </row>
    <row r="30" spans="1:7" ht="41.25" customHeight="1">
      <c r="A30" s="98" t="s">
        <v>184</v>
      </c>
      <c r="B30" s="92">
        <v>21</v>
      </c>
      <c r="C30" s="142">
        <f>SUM(C18:C29)</f>
        <v>2976472</v>
      </c>
      <c r="D30" s="142">
        <f>SUM(D18:D29)</f>
        <v>5582930</v>
      </c>
      <c r="G30" s="95"/>
    </row>
    <row r="31" spans="1:7" ht="28.5" customHeight="1">
      <c r="A31" s="87" t="s">
        <v>185</v>
      </c>
      <c r="B31" s="86">
        <v>22</v>
      </c>
      <c r="C31" s="143">
        <v>-37369</v>
      </c>
      <c r="D31" s="143">
        <v>-30159</v>
      </c>
      <c r="G31" s="95"/>
    </row>
    <row r="32" spans="1:7" ht="29.25" customHeight="1">
      <c r="A32" s="96" t="s">
        <v>186</v>
      </c>
      <c r="B32" s="92">
        <v>23</v>
      </c>
      <c r="C32" s="142">
        <f>C30+C31</f>
        <v>2939103</v>
      </c>
      <c r="D32" s="142">
        <f>D30+D31</f>
        <v>5552771</v>
      </c>
      <c r="G32" s="95"/>
    </row>
    <row r="33" spans="1:7" ht="27.75" customHeight="1">
      <c r="A33" s="87" t="s">
        <v>187</v>
      </c>
      <c r="B33" s="86">
        <v>24</v>
      </c>
      <c r="C33" s="143"/>
      <c r="D33" s="144"/>
      <c r="G33" s="95"/>
    </row>
    <row r="34" spans="1:7" ht="25.5">
      <c r="A34" s="99" t="s">
        <v>188</v>
      </c>
      <c r="B34" s="89">
        <v>25</v>
      </c>
      <c r="C34" s="145">
        <v>-16810759</v>
      </c>
      <c r="D34" s="143">
        <v>-9157463</v>
      </c>
      <c r="G34" s="95"/>
    </row>
    <row r="35" spans="1:7" ht="17.25" customHeight="1">
      <c r="A35" s="90" t="s">
        <v>189</v>
      </c>
      <c r="B35" s="91">
        <v>26</v>
      </c>
      <c r="C35" s="145">
        <v>-139059</v>
      </c>
      <c r="D35" s="143">
        <v>-82147</v>
      </c>
      <c r="G35" s="95"/>
    </row>
    <row r="36" spans="1:7" ht="25.5" customHeight="1">
      <c r="A36" s="80" t="s">
        <v>190</v>
      </c>
      <c r="B36" s="84">
        <v>27</v>
      </c>
      <c r="C36" s="136">
        <v>244037</v>
      </c>
      <c r="D36" s="143">
        <v>29200</v>
      </c>
      <c r="G36" s="95"/>
    </row>
    <row r="37" spans="1:7" ht="15.75" customHeight="1">
      <c r="A37" s="96" t="s">
        <v>250</v>
      </c>
      <c r="B37" s="92">
        <v>28</v>
      </c>
      <c r="C37" s="141">
        <f>SUM(C34:C36)</f>
        <v>-16705781</v>
      </c>
      <c r="D37" s="141">
        <f>SUM(D34:D36)</f>
        <v>-9210410</v>
      </c>
      <c r="G37" s="95"/>
    </row>
    <row r="38" spans="1:7" ht="27.75" customHeight="1">
      <c r="A38" s="80" t="s">
        <v>191</v>
      </c>
      <c r="B38" s="100">
        <v>29</v>
      </c>
      <c r="C38" s="138"/>
      <c r="D38" s="146"/>
      <c r="G38" s="95"/>
    </row>
    <row r="39" spans="1:7" ht="29.25" customHeight="1">
      <c r="A39" s="101" t="s">
        <v>192</v>
      </c>
      <c r="B39" s="91">
        <v>30</v>
      </c>
      <c r="C39" s="137">
        <v>-10000000</v>
      </c>
      <c r="D39" s="137">
        <v>-7920500</v>
      </c>
      <c r="G39" s="95"/>
    </row>
    <row r="40" spans="1:7" ht="15.75" customHeight="1">
      <c r="A40" s="101" t="s">
        <v>193</v>
      </c>
      <c r="B40" s="86">
        <v>31</v>
      </c>
      <c r="C40" s="137"/>
      <c r="D40" s="143"/>
      <c r="G40" s="95"/>
    </row>
    <row r="41" spans="1:7" ht="15.75" customHeight="1">
      <c r="A41" s="101" t="s">
        <v>194</v>
      </c>
      <c r="B41" s="91">
        <v>32</v>
      </c>
      <c r="C41" s="137"/>
      <c r="D41" s="143"/>
      <c r="G41" s="95"/>
    </row>
    <row r="42" spans="1:7" ht="15.75" customHeight="1">
      <c r="A42" s="101" t="s">
        <v>195</v>
      </c>
      <c r="B42" s="86">
        <v>33</v>
      </c>
      <c r="C42" s="137">
        <v>11428937</v>
      </c>
      <c r="D42" s="137">
        <v>11356189</v>
      </c>
      <c r="G42" s="95"/>
    </row>
    <row r="43" spans="1:7" ht="15.75" customHeight="1">
      <c r="A43" s="101" t="s">
        <v>196</v>
      </c>
      <c r="B43" s="91">
        <v>34</v>
      </c>
      <c r="C43" s="137"/>
      <c r="D43" s="137">
        <v>-1621372</v>
      </c>
      <c r="G43" s="95"/>
    </row>
    <row r="44" spans="1:7" ht="15.75" customHeight="1">
      <c r="A44" s="102" t="s">
        <v>197</v>
      </c>
      <c r="B44" s="86">
        <v>35</v>
      </c>
      <c r="C44" s="137"/>
      <c r="D44" s="137"/>
      <c r="G44" s="95"/>
    </row>
    <row r="45" spans="1:7" ht="15.75" customHeight="1">
      <c r="A45" s="87" t="s">
        <v>198</v>
      </c>
      <c r="B45" s="91">
        <v>36</v>
      </c>
      <c r="C45" s="137">
        <v>-1385764</v>
      </c>
      <c r="D45" s="170">
        <v>-1108575</v>
      </c>
      <c r="G45" s="95"/>
    </row>
    <row r="46" spans="1:7" ht="15.75" customHeight="1">
      <c r="A46" s="103" t="s">
        <v>251</v>
      </c>
      <c r="B46" s="104">
        <v>37</v>
      </c>
      <c r="C46" s="141">
        <f>SUM(C39:C45)</f>
        <v>43173</v>
      </c>
      <c r="D46" s="141">
        <f>SUM(D39:D45)</f>
        <v>705742</v>
      </c>
      <c r="G46" s="95"/>
    </row>
    <row r="47" spans="1:7" ht="16.5" customHeight="1">
      <c r="A47" s="98" t="s">
        <v>249</v>
      </c>
      <c r="B47" s="92">
        <v>38</v>
      </c>
      <c r="C47" s="141">
        <f>C46+C37+C32</f>
        <v>-13723505</v>
      </c>
      <c r="D47" s="141">
        <f>D46+D37+D32</f>
        <v>-2951897</v>
      </c>
      <c r="G47" s="95"/>
    </row>
    <row r="48" spans="1:7" ht="25.5">
      <c r="A48" s="80" t="s">
        <v>199</v>
      </c>
      <c r="B48" s="86">
        <v>39</v>
      </c>
      <c r="C48" s="137">
        <v>7395</v>
      </c>
      <c r="D48" s="137">
        <v>58738</v>
      </c>
      <c r="G48" s="95"/>
    </row>
    <row r="49" spans="1:7" ht="25.5">
      <c r="A49" s="80" t="s">
        <v>238</v>
      </c>
      <c r="B49" s="86">
        <v>40</v>
      </c>
      <c r="C49" s="137">
        <v>134749</v>
      </c>
      <c r="D49" s="137"/>
      <c r="G49" s="95"/>
    </row>
    <row r="50" spans="1:7" ht="17.25" customHeight="1">
      <c r="A50" s="80" t="s">
        <v>200</v>
      </c>
      <c r="B50" s="84">
        <v>41</v>
      </c>
      <c r="C50" s="136">
        <v>45903390</v>
      </c>
      <c r="D50" s="136">
        <v>21800196</v>
      </c>
      <c r="G50" s="95"/>
    </row>
    <row r="51" spans="1:7" ht="13.5" customHeight="1">
      <c r="A51" s="98" t="s">
        <v>201</v>
      </c>
      <c r="B51" s="92">
        <v>42</v>
      </c>
      <c r="C51" s="141">
        <f>SUM(C47:C50)</f>
        <v>32322029</v>
      </c>
      <c r="D51" s="141">
        <f>SUM(D47:D50)</f>
        <v>18907037</v>
      </c>
      <c r="G51" s="95"/>
    </row>
    <row r="52" spans="1:7" ht="13.5" customHeight="1">
      <c r="A52" s="105"/>
      <c r="B52" s="105"/>
      <c r="C52" s="106"/>
      <c r="D52" s="106"/>
    </row>
    <row r="53" spans="1:7" ht="13.5" customHeight="1">
      <c r="A53" s="107"/>
      <c r="B53" s="107"/>
      <c r="C53" s="108"/>
      <c r="D53" s="108"/>
    </row>
    <row r="54" spans="1:7" ht="13.5" customHeight="1">
      <c r="A54" s="107"/>
      <c r="B54" s="107"/>
      <c r="C54" s="172"/>
      <c r="D54" s="172"/>
    </row>
    <row r="55" spans="1:7" ht="13.5" customHeight="1">
      <c r="A55" s="107"/>
      <c r="B55" s="107"/>
      <c r="C55" s="109"/>
      <c r="D55" s="109"/>
    </row>
    <row r="56" spans="1:7" ht="13.5" customHeight="1">
      <c r="A56" s="173" t="s">
        <v>157</v>
      </c>
      <c r="B56" s="173"/>
      <c r="C56" s="173"/>
      <c r="D56" s="173"/>
      <c r="E56" s="173"/>
    </row>
    <row r="57" spans="1:7" ht="13.5" customHeight="1">
      <c r="A57" s="63"/>
      <c r="B57" s="63"/>
      <c r="C57" s="60"/>
      <c r="D57" s="17"/>
      <c r="E57" s="17"/>
    </row>
    <row r="58" spans="1:7" ht="13.5" customHeight="1">
      <c r="A58" s="173" t="s">
        <v>155</v>
      </c>
      <c r="B58" s="173"/>
      <c r="C58" s="173"/>
      <c r="D58" s="173"/>
      <c r="E58" s="173"/>
    </row>
    <row r="59" spans="1:7" ht="13.5" customHeight="1">
      <c r="A59" s="65"/>
      <c r="B59" s="65"/>
      <c r="C59" s="65"/>
      <c r="D59" s="17"/>
      <c r="E59" s="17"/>
    </row>
    <row r="60" spans="1:7" ht="18" customHeight="1">
      <c r="A60" s="173" t="s">
        <v>158</v>
      </c>
      <c r="B60" s="173"/>
      <c r="C60" s="173"/>
      <c r="D60" s="173"/>
      <c r="E60" s="173"/>
    </row>
    <row r="61" spans="1:7" ht="15" customHeight="1">
      <c r="A61" s="63"/>
      <c r="B61" s="63"/>
      <c r="C61" s="60"/>
      <c r="D61" s="17"/>
      <c r="E61" s="17"/>
    </row>
    <row r="62" spans="1:7" ht="15" customHeight="1">
      <c r="A62" s="173" t="s">
        <v>159</v>
      </c>
      <c r="B62" s="173"/>
      <c r="C62" s="173"/>
      <c r="D62" s="36"/>
      <c r="E62" s="36"/>
    </row>
    <row r="63" spans="1:7" ht="15" customHeight="1">
      <c r="A63" s="64"/>
      <c r="B63" s="63"/>
      <c r="C63" s="1"/>
      <c r="D63" s="36"/>
      <c r="E63" s="36"/>
    </row>
    <row r="64" spans="1:7" s="105" customFormat="1" ht="23.25" customHeight="1">
      <c r="A64" s="64" t="s">
        <v>156</v>
      </c>
      <c r="B64" s="63"/>
      <c r="C64" s="60"/>
      <c r="D64" s="36"/>
      <c r="E64" s="36"/>
      <c r="F64" s="67"/>
    </row>
    <row r="65" spans="1:6" ht="40.5" customHeight="1">
      <c r="A65" s="64"/>
      <c r="B65" s="110"/>
      <c r="C65" s="110"/>
      <c r="D65" s="110"/>
    </row>
    <row r="66" spans="1:6" s="111" customFormat="1" ht="33" customHeight="1">
      <c r="A66" s="67"/>
      <c r="B66" s="67"/>
      <c r="C66" s="68"/>
      <c r="D66" s="67"/>
      <c r="E66" s="112"/>
      <c r="F66" s="105"/>
    </row>
    <row r="67" spans="1:6" s="111" customFormat="1" ht="13.5" customHeight="1">
      <c r="A67" s="67"/>
      <c r="B67" s="67"/>
      <c r="C67" s="68"/>
      <c r="D67" s="67"/>
      <c r="E67" s="112"/>
      <c r="F67" s="67"/>
    </row>
    <row r="68" spans="1:6" s="111" customFormat="1" ht="14.25" customHeight="1">
      <c r="A68" s="67"/>
      <c r="B68" s="67"/>
      <c r="C68" s="68"/>
      <c r="D68" s="67"/>
    </row>
    <row r="69" spans="1:6" s="111" customFormat="1" ht="18" customHeight="1">
      <c r="A69" s="67"/>
      <c r="B69" s="67"/>
      <c r="C69" s="68"/>
      <c r="D69" s="67"/>
    </row>
    <row r="70" spans="1:6" s="111" customFormat="1" ht="21" customHeight="1">
      <c r="A70" s="67"/>
      <c r="B70" s="67"/>
      <c r="C70" s="68"/>
      <c r="D70" s="67"/>
    </row>
    <row r="71" spans="1:6" s="111" customFormat="1" ht="11.25" customHeight="1">
      <c r="A71" s="67"/>
      <c r="B71" s="67"/>
      <c r="C71" s="68"/>
      <c r="D71" s="67"/>
    </row>
    <row r="72" spans="1:6" s="111" customFormat="1" ht="6.75" customHeight="1">
      <c r="A72" s="67"/>
      <c r="B72" s="67"/>
      <c r="C72" s="68"/>
      <c r="D72" s="67"/>
    </row>
    <row r="73" spans="1:6" s="111" customFormat="1" ht="15">
      <c r="A73" s="67"/>
      <c r="B73" s="67"/>
      <c r="C73" s="68"/>
      <c r="D73" s="67"/>
    </row>
    <row r="74" spans="1:6" s="111" customFormat="1" ht="9.75" customHeight="1">
      <c r="A74" s="67"/>
      <c r="B74" s="67"/>
      <c r="C74" s="68"/>
      <c r="D74" s="67"/>
    </row>
    <row r="75" spans="1:6" s="111" customFormat="1" ht="15">
      <c r="A75" s="67"/>
      <c r="B75" s="67"/>
      <c r="C75" s="68"/>
      <c r="D75" s="67"/>
    </row>
    <row r="76" spans="1:6" ht="15">
      <c r="F76" s="111"/>
    </row>
    <row r="77" spans="1:6" ht="15">
      <c r="F77" s="111"/>
    </row>
  </sheetData>
  <mergeCells count="8">
    <mergeCell ref="A58:E58"/>
    <mergeCell ref="A60:E60"/>
    <mergeCell ref="A62:C62"/>
    <mergeCell ref="A2:D2"/>
    <mergeCell ref="A3:D3"/>
    <mergeCell ref="A4:D4"/>
    <mergeCell ref="A5:D5"/>
    <mergeCell ref="A56:E56"/>
  </mergeCells>
  <pageMargins left="0.98425196850393704" right="0.59055118110236227" top="0.59055118110236227" bottom="0.55118110236220474" header="0.15748031496062992" footer="0.23622047244094491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77"/>
  <sheetViews>
    <sheetView topLeftCell="A25" zoomScale="85" zoomScaleNormal="85" zoomScaleSheetLayoutView="80" workbookViewId="0">
      <pane xSplit="2" topLeftCell="C1" activePane="topRight" state="frozen"/>
      <selection activeCell="A88" sqref="A88"/>
      <selection pane="topRight" activeCell="A66" sqref="A66"/>
    </sheetView>
  </sheetViews>
  <sheetFormatPr defaultColWidth="9.140625" defaultRowHeight="12.75"/>
  <cols>
    <col min="1" max="1" width="59.85546875" style="68" customWidth="1"/>
    <col min="2" max="2" width="9.140625" style="68"/>
    <col min="3" max="3" width="15" style="68" customWidth="1"/>
    <col min="4" max="4" width="14" style="68" customWidth="1"/>
    <col min="5" max="5" width="16.7109375" style="68" customWidth="1"/>
    <col min="6" max="6" width="14.28515625" style="68" customWidth="1"/>
    <col min="7" max="7" width="17.7109375" style="68" customWidth="1"/>
    <col min="8" max="8" width="17.42578125" style="68" customWidth="1"/>
    <col min="9" max="9" width="14.140625" style="68" customWidth="1"/>
    <col min="10" max="10" width="15.140625" style="68" customWidth="1"/>
    <col min="11" max="11" width="14.28515625" style="68" customWidth="1"/>
    <col min="12" max="12" width="11" style="68" customWidth="1"/>
    <col min="13" max="13" width="15.5703125" style="68" customWidth="1"/>
    <col min="14" max="16384" width="9.140625" style="68"/>
  </cols>
  <sheetData>
    <row r="1" spans="1:12">
      <c r="H1" s="201"/>
      <c r="I1" s="201"/>
      <c r="J1" s="201"/>
      <c r="K1" s="69" t="s">
        <v>203</v>
      </c>
    </row>
    <row r="3" spans="1:12">
      <c r="A3" s="202" t="s">
        <v>204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2">
      <c r="A4" s="203" t="s">
        <v>162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2">
      <c r="A5" s="204" t="s">
        <v>163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2">
      <c r="A6" s="202" t="s">
        <v>254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2" s="113" customFormat="1">
      <c r="B7" s="71"/>
      <c r="C7" s="71"/>
      <c r="D7" s="71"/>
      <c r="E7" s="71"/>
      <c r="K7" s="73" t="s">
        <v>41</v>
      </c>
    </row>
    <row r="8" spans="1:12" s="115" customFormat="1" ht="25.5" customHeight="1">
      <c r="A8" s="205" t="s">
        <v>2</v>
      </c>
      <c r="B8" s="207" t="s">
        <v>205</v>
      </c>
      <c r="C8" s="209" t="s">
        <v>206</v>
      </c>
      <c r="D8" s="210"/>
      <c r="E8" s="210"/>
      <c r="F8" s="210"/>
      <c r="G8" s="210"/>
      <c r="H8" s="210"/>
      <c r="I8" s="211"/>
      <c r="J8" s="114" t="s">
        <v>207</v>
      </c>
      <c r="K8" s="114" t="s">
        <v>208</v>
      </c>
    </row>
    <row r="9" spans="1:12" s="115" customFormat="1" ht="47.25" customHeight="1">
      <c r="A9" s="206"/>
      <c r="B9" s="208"/>
      <c r="C9" s="74" t="s">
        <v>33</v>
      </c>
      <c r="D9" s="74" t="s">
        <v>35</v>
      </c>
      <c r="E9" s="74" t="s">
        <v>209</v>
      </c>
      <c r="F9" s="74" t="s">
        <v>36</v>
      </c>
      <c r="G9" s="74" t="s">
        <v>37</v>
      </c>
      <c r="H9" s="116" t="s">
        <v>210</v>
      </c>
      <c r="I9" s="116" t="s">
        <v>211</v>
      </c>
      <c r="J9" s="117"/>
      <c r="K9" s="117"/>
    </row>
    <row r="10" spans="1:12">
      <c r="A10" s="118">
        <v>1</v>
      </c>
      <c r="B10" s="119"/>
      <c r="C10" s="118">
        <v>1</v>
      </c>
      <c r="D10" s="118">
        <v>2</v>
      </c>
      <c r="E10" s="118">
        <v>3</v>
      </c>
      <c r="F10" s="118">
        <v>4</v>
      </c>
      <c r="G10" s="118">
        <v>5</v>
      </c>
      <c r="H10" s="118">
        <v>6</v>
      </c>
      <c r="I10" s="118">
        <v>7</v>
      </c>
      <c r="J10" s="118">
        <v>8</v>
      </c>
      <c r="K10" s="118">
        <v>9</v>
      </c>
    </row>
    <row r="11" spans="1:12">
      <c r="A11" s="120" t="s">
        <v>212</v>
      </c>
      <c r="B11" s="121">
        <v>1</v>
      </c>
      <c r="C11" s="171">
        <v>63326461</v>
      </c>
      <c r="D11" s="147">
        <v>-2597522</v>
      </c>
      <c r="E11" s="147">
        <v>5822856</v>
      </c>
      <c r="F11" s="147">
        <v>2734447</v>
      </c>
      <c r="G11" s="171">
        <v>-1366764</v>
      </c>
      <c r="H11" s="148">
        <v>-9109985</v>
      </c>
      <c r="I11" s="147">
        <v>58809493</v>
      </c>
      <c r="J11" s="139"/>
      <c r="K11" s="147">
        <v>58809493</v>
      </c>
      <c r="L11" s="122"/>
    </row>
    <row r="12" spans="1:12">
      <c r="A12" s="123" t="s">
        <v>213</v>
      </c>
      <c r="B12" s="121">
        <v>2</v>
      </c>
      <c r="C12" s="149"/>
      <c r="D12" s="149"/>
      <c r="E12" s="149"/>
      <c r="F12" s="149"/>
      <c r="G12" s="149"/>
      <c r="H12" s="149"/>
      <c r="I12" s="147"/>
      <c r="J12" s="139"/>
      <c r="K12" s="147"/>
    </row>
    <row r="13" spans="1:12">
      <c r="A13" s="120" t="s">
        <v>214</v>
      </c>
      <c r="B13" s="121">
        <v>3</v>
      </c>
      <c r="C13" s="150">
        <f>C11</f>
        <v>63326461</v>
      </c>
      <c r="D13" s="150">
        <f t="shared" ref="D13:G13" si="0">D11</f>
        <v>-2597522</v>
      </c>
      <c r="E13" s="150">
        <f t="shared" si="0"/>
        <v>5822856</v>
      </c>
      <c r="F13" s="150">
        <f t="shared" si="0"/>
        <v>2734447</v>
      </c>
      <c r="G13" s="150">
        <f t="shared" si="0"/>
        <v>-1366764</v>
      </c>
      <c r="H13" s="150">
        <f>H11</f>
        <v>-9109985</v>
      </c>
      <c r="I13" s="147">
        <f>I11</f>
        <v>58809493</v>
      </c>
      <c r="J13" s="139"/>
      <c r="K13" s="147">
        <f>K11</f>
        <v>58809493</v>
      </c>
      <c r="L13" s="122"/>
    </row>
    <row r="14" spans="1:12" ht="25.5">
      <c r="A14" s="124" t="s">
        <v>233</v>
      </c>
      <c r="B14" s="121"/>
      <c r="C14" s="150"/>
      <c r="D14" s="150"/>
      <c r="E14" s="150"/>
      <c r="F14" s="150"/>
      <c r="G14" s="151">
        <v>1366764</v>
      </c>
      <c r="H14" s="151">
        <v>-1486313.0000000019</v>
      </c>
      <c r="I14" s="147"/>
      <c r="J14" s="139"/>
      <c r="K14" s="147"/>
      <c r="L14" s="122"/>
    </row>
    <row r="15" spans="1:12">
      <c r="A15" s="120" t="s">
        <v>234</v>
      </c>
      <c r="B15" s="121"/>
      <c r="C15" s="150">
        <f>C14</f>
        <v>0</v>
      </c>
      <c r="D15" s="150">
        <f t="shared" ref="D15:J15" si="1">D14</f>
        <v>0</v>
      </c>
      <c r="E15" s="150">
        <f t="shared" si="1"/>
        <v>0</v>
      </c>
      <c r="F15" s="150">
        <f t="shared" si="1"/>
        <v>0</v>
      </c>
      <c r="G15" s="150">
        <f t="shared" si="1"/>
        <v>1366764</v>
      </c>
      <c r="H15" s="150">
        <f t="shared" si="1"/>
        <v>-1486313.0000000019</v>
      </c>
      <c r="I15" s="150">
        <f t="shared" si="1"/>
        <v>0</v>
      </c>
      <c r="J15" s="150">
        <f t="shared" si="1"/>
        <v>0</v>
      </c>
      <c r="K15" s="150">
        <f>SUM(C15:J15)</f>
        <v>-119549.00000000186</v>
      </c>
      <c r="L15" s="122"/>
    </row>
    <row r="16" spans="1:12" ht="15" customHeight="1">
      <c r="A16" s="124" t="s">
        <v>215</v>
      </c>
      <c r="B16" s="77">
        <v>4</v>
      </c>
      <c r="C16" s="147"/>
      <c r="D16" s="147"/>
      <c r="E16" s="147"/>
      <c r="F16" s="147"/>
      <c r="G16" s="147"/>
      <c r="H16" s="147"/>
      <c r="I16" s="147"/>
      <c r="J16" s="139"/>
      <c r="K16" s="147"/>
    </row>
    <row r="17" spans="1:13">
      <c r="A17" s="125" t="s">
        <v>216</v>
      </c>
      <c r="B17" s="77">
        <v>5</v>
      </c>
      <c r="C17" s="147"/>
      <c r="D17" s="147"/>
      <c r="E17" s="147"/>
      <c r="F17" s="147"/>
      <c r="G17" s="152"/>
      <c r="H17" s="147"/>
      <c r="I17" s="147"/>
      <c r="J17" s="139"/>
      <c r="K17" s="147"/>
    </row>
    <row r="18" spans="1:13">
      <c r="A18" s="125" t="s">
        <v>217</v>
      </c>
      <c r="B18" s="77">
        <v>6</v>
      </c>
      <c r="C18" s="147"/>
      <c r="D18" s="147"/>
      <c r="E18" s="147"/>
      <c r="F18" s="147"/>
      <c r="G18" s="147"/>
      <c r="H18" s="147"/>
      <c r="I18" s="147"/>
      <c r="J18" s="139"/>
      <c r="K18" s="147"/>
    </row>
    <row r="19" spans="1:13" s="126" customFormat="1">
      <c r="A19" s="120" t="s">
        <v>218</v>
      </c>
      <c r="B19" s="77">
        <v>7</v>
      </c>
      <c r="C19" s="147"/>
      <c r="D19" s="147"/>
      <c r="E19" s="147"/>
      <c r="F19" s="147"/>
      <c r="G19" s="147"/>
      <c r="H19" s="147"/>
      <c r="I19" s="147"/>
      <c r="J19" s="153"/>
      <c r="K19" s="147"/>
    </row>
    <row r="20" spans="1:13" s="126" customFormat="1" ht="12.75" customHeight="1">
      <c r="A20" s="120" t="s">
        <v>219</v>
      </c>
      <c r="B20" s="77">
        <v>8</v>
      </c>
      <c r="C20" s="154">
        <v>0</v>
      </c>
      <c r="D20" s="154">
        <v>0</v>
      </c>
      <c r="E20" s="154">
        <v>0</v>
      </c>
      <c r="F20" s="154">
        <v>0</v>
      </c>
      <c r="G20" s="154">
        <f>G17</f>
        <v>0</v>
      </c>
      <c r="H20" s="154">
        <v>0</v>
      </c>
      <c r="I20" s="147">
        <f>G20</f>
        <v>0</v>
      </c>
      <c r="J20" s="153"/>
      <c r="K20" s="147">
        <f>I20</f>
        <v>0</v>
      </c>
    </row>
    <row r="21" spans="1:13" s="126" customFormat="1">
      <c r="A21" s="120" t="s">
        <v>220</v>
      </c>
      <c r="B21" s="77">
        <v>9</v>
      </c>
      <c r="C21" s="154"/>
      <c r="D21" s="154"/>
      <c r="E21" s="154"/>
      <c r="F21" s="154"/>
      <c r="G21" s="154"/>
      <c r="H21" s="155"/>
      <c r="I21" s="147"/>
      <c r="J21" s="153"/>
      <c r="K21" s="147"/>
    </row>
    <row r="22" spans="1:13" s="126" customFormat="1">
      <c r="A22" s="120" t="s">
        <v>221</v>
      </c>
      <c r="B22" s="77">
        <v>10</v>
      </c>
      <c r="C22" s="147"/>
      <c r="D22" s="147"/>
      <c r="E22" s="147"/>
      <c r="F22" s="147"/>
      <c r="G22" s="147"/>
      <c r="H22" s="151">
        <v>3588671</v>
      </c>
      <c r="I22" s="147"/>
      <c r="J22" s="153"/>
      <c r="K22" s="147"/>
    </row>
    <row r="23" spans="1:13" s="126" customFormat="1">
      <c r="A23" s="120" t="s">
        <v>222</v>
      </c>
      <c r="B23" s="77">
        <v>11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6">
        <f>H22</f>
        <v>3588671</v>
      </c>
      <c r="I23" s="147">
        <f>H23</f>
        <v>3588671</v>
      </c>
      <c r="J23" s="153"/>
      <c r="K23" s="147">
        <f>I23</f>
        <v>3588671</v>
      </c>
    </row>
    <row r="24" spans="1:13">
      <c r="A24" s="124" t="s">
        <v>223</v>
      </c>
      <c r="B24" s="77">
        <v>12</v>
      </c>
      <c r="C24" s="147"/>
      <c r="D24" s="147"/>
      <c r="E24" s="147"/>
      <c r="F24" s="147"/>
      <c r="G24" s="147"/>
      <c r="H24" s="152">
        <v>-1108575</v>
      </c>
      <c r="I24" s="147">
        <f>H24</f>
        <v>-1108575</v>
      </c>
      <c r="J24" s="139"/>
      <c r="K24" s="147">
        <f>I24</f>
        <v>-1108575</v>
      </c>
    </row>
    <row r="25" spans="1:13">
      <c r="A25" s="124" t="s">
        <v>224</v>
      </c>
      <c r="B25" s="77">
        <v>13</v>
      </c>
      <c r="C25" s="152"/>
      <c r="D25" s="147"/>
      <c r="E25" s="152"/>
      <c r="F25" s="147"/>
      <c r="G25" s="147"/>
      <c r="H25" s="147"/>
      <c r="I25" s="147">
        <f>C25</f>
        <v>0</v>
      </c>
      <c r="J25" s="139"/>
      <c r="K25" s="147">
        <f>I25</f>
        <v>0</v>
      </c>
    </row>
    <row r="26" spans="1:13">
      <c r="A26" s="125" t="s">
        <v>225</v>
      </c>
      <c r="B26" s="77">
        <v>14</v>
      </c>
      <c r="C26" s="147"/>
      <c r="D26" s="152"/>
      <c r="E26" s="147"/>
      <c r="F26" s="147"/>
      <c r="G26" s="147"/>
      <c r="H26" s="147"/>
      <c r="I26" s="147"/>
      <c r="J26" s="139"/>
      <c r="K26" s="147"/>
    </row>
    <row r="27" spans="1:13">
      <c r="A27" s="125" t="s">
        <v>226</v>
      </c>
      <c r="B27" s="77">
        <v>15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47">
        <v>0</v>
      </c>
      <c r="J27" s="139"/>
      <c r="K27" s="147">
        <v>0</v>
      </c>
    </row>
    <row r="28" spans="1:13">
      <c r="A28" s="125" t="s">
        <v>227</v>
      </c>
      <c r="B28" s="77">
        <v>16</v>
      </c>
      <c r="C28" s="147"/>
      <c r="D28" s="147"/>
      <c r="E28" s="147"/>
      <c r="F28" s="147"/>
      <c r="G28" s="147"/>
      <c r="H28" s="152"/>
      <c r="I28" s="147"/>
      <c r="J28" s="139"/>
      <c r="K28" s="147"/>
    </row>
    <row r="29" spans="1:13">
      <c r="A29" s="125" t="s">
        <v>228</v>
      </c>
      <c r="B29" s="77">
        <v>17</v>
      </c>
      <c r="C29" s="147"/>
      <c r="D29" s="147"/>
      <c r="E29" s="152"/>
      <c r="F29" s="152"/>
      <c r="G29" s="152"/>
      <c r="H29" s="152"/>
      <c r="I29" s="147"/>
      <c r="J29" s="139"/>
      <c r="K29" s="147"/>
    </row>
    <row r="30" spans="1:13">
      <c r="A30" s="125" t="s">
        <v>229</v>
      </c>
      <c r="B30" s="77">
        <v>18</v>
      </c>
      <c r="C30" s="147"/>
      <c r="D30" s="147"/>
      <c r="E30" s="152"/>
      <c r="F30" s="147"/>
      <c r="G30" s="152"/>
      <c r="H30" s="152"/>
      <c r="I30" s="157"/>
      <c r="J30" s="139"/>
      <c r="K30" s="147"/>
    </row>
    <row r="31" spans="1:13">
      <c r="A31" s="127" t="s">
        <v>230</v>
      </c>
      <c r="B31" s="77">
        <v>19</v>
      </c>
      <c r="C31" s="147">
        <f>C13+C25</f>
        <v>63326461</v>
      </c>
      <c r="D31" s="147">
        <f t="shared" ref="D31:F31" si="2">D13</f>
        <v>-2597522</v>
      </c>
      <c r="E31" s="147">
        <f t="shared" si="2"/>
        <v>5822856</v>
      </c>
      <c r="F31" s="147">
        <f t="shared" si="2"/>
        <v>2734447</v>
      </c>
      <c r="G31" s="147">
        <f>G13+G15</f>
        <v>0</v>
      </c>
      <c r="H31" s="147">
        <f>H13+H22+H24+H15</f>
        <v>-8116202.0000000019</v>
      </c>
      <c r="I31" s="157">
        <f>C31+D31+E31+F31+G31+H31</f>
        <v>61170040</v>
      </c>
      <c r="J31" s="139"/>
      <c r="K31" s="147">
        <f>K13+K20+K23+K24+K25+K15</f>
        <v>61170040</v>
      </c>
      <c r="M31" s="128"/>
    </row>
    <row r="32" spans="1:13">
      <c r="A32" s="125"/>
      <c r="B32" s="121"/>
      <c r="C32" s="147"/>
      <c r="D32" s="147"/>
      <c r="E32" s="147"/>
      <c r="F32" s="147"/>
      <c r="G32" s="147"/>
      <c r="H32" s="152"/>
      <c r="I32" s="157"/>
      <c r="J32" s="139"/>
      <c r="K32" s="147"/>
    </row>
    <row r="33" spans="1:13">
      <c r="A33" s="127" t="s">
        <v>231</v>
      </c>
      <c r="B33" s="121">
        <v>20</v>
      </c>
      <c r="C33" s="147">
        <v>63326461</v>
      </c>
      <c r="D33" s="147">
        <v>-2597522</v>
      </c>
      <c r="E33" s="147">
        <v>5822856</v>
      </c>
      <c r="F33" s="147">
        <v>2734447</v>
      </c>
      <c r="G33" s="147">
        <v>0</v>
      </c>
      <c r="H33" s="148">
        <f>'форма 1'!F63</f>
        <v>-7399708</v>
      </c>
      <c r="I33" s="147">
        <f>SUM(C33:H33)</f>
        <v>61886534</v>
      </c>
      <c r="J33" s="139"/>
      <c r="K33" s="147">
        <f>I33</f>
        <v>61886534</v>
      </c>
      <c r="L33" s="122"/>
    </row>
    <row r="34" spans="1:13" ht="14.25" customHeight="1">
      <c r="A34" s="123" t="s">
        <v>213</v>
      </c>
      <c r="B34" s="121">
        <v>21</v>
      </c>
      <c r="C34" s="147"/>
      <c r="D34" s="147"/>
      <c r="E34" s="147"/>
      <c r="F34" s="147"/>
      <c r="G34" s="147"/>
      <c r="H34" s="147"/>
      <c r="I34" s="147"/>
      <c r="J34" s="139"/>
      <c r="K34" s="147"/>
    </row>
    <row r="35" spans="1:13">
      <c r="A35" s="120" t="s">
        <v>232</v>
      </c>
      <c r="B35" s="121">
        <v>22</v>
      </c>
      <c r="C35" s="154">
        <f>C33</f>
        <v>63326461</v>
      </c>
      <c r="D35" s="154">
        <f t="shared" ref="D35:G35" si="3">D33</f>
        <v>-2597522</v>
      </c>
      <c r="E35" s="154">
        <f t="shared" si="3"/>
        <v>5822856</v>
      </c>
      <c r="F35" s="154">
        <f t="shared" si="3"/>
        <v>2734447</v>
      </c>
      <c r="G35" s="154">
        <f t="shared" si="3"/>
        <v>0</v>
      </c>
      <c r="H35" s="154">
        <f>H33</f>
        <v>-7399708</v>
      </c>
      <c r="I35" s="147">
        <f>C35+D35+E35+F35+G35+H35</f>
        <v>61886534</v>
      </c>
      <c r="J35" s="139"/>
      <c r="K35" s="147">
        <f>K33</f>
        <v>61886534</v>
      </c>
      <c r="M35" s="122"/>
    </row>
    <row r="36" spans="1:13" ht="25.5">
      <c r="A36" s="124" t="s">
        <v>233</v>
      </c>
      <c r="B36" s="121">
        <v>23</v>
      </c>
      <c r="C36" s="154"/>
      <c r="D36" s="154"/>
      <c r="E36" s="154"/>
      <c r="F36" s="154"/>
      <c r="G36" s="155"/>
      <c r="H36" s="155"/>
      <c r="I36" s="147"/>
      <c r="J36" s="139"/>
      <c r="K36" s="147"/>
      <c r="M36" s="122"/>
    </row>
    <row r="37" spans="1:13" ht="25.5" customHeight="1">
      <c r="A37" s="120" t="s">
        <v>234</v>
      </c>
      <c r="B37" s="121">
        <v>24</v>
      </c>
      <c r="C37" s="156">
        <f>C36</f>
        <v>0</v>
      </c>
      <c r="D37" s="156">
        <f t="shared" ref="D37:I37" si="4">D36</f>
        <v>0</v>
      </c>
      <c r="E37" s="156">
        <f t="shared" si="4"/>
        <v>0</v>
      </c>
      <c r="F37" s="156">
        <f t="shared" si="4"/>
        <v>0</v>
      </c>
      <c r="G37" s="156">
        <f t="shared" si="4"/>
        <v>0</v>
      </c>
      <c r="H37" s="156">
        <f t="shared" si="4"/>
        <v>0</v>
      </c>
      <c r="I37" s="156">
        <f t="shared" si="4"/>
        <v>0</v>
      </c>
      <c r="J37" s="156"/>
      <c r="K37" s="147">
        <f>SUM(C37:J37)</f>
        <v>0</v>
      </c>
      <c r="M37" s="122"/>
    </row>
    <row r="38" spans="1:13" ht="13.5" customHeight="1">
      <c r="A38" s="124" t="s">
        <v>215</v>
      </c>
      <c r="B38" s="121">
        <v>25</v>
      </c>
      <c r="C38" s="147"/>
      <c r="D38" s="147"/>
      <c r="E38" s="147"/>
      <c r="F38" s="147"/>
      <c r="G38" s="147"/>
      <c r="H38" s="147"/>
      <c r="I38" s="158"/>
      <c r="J38" s="139"/>
      <c r="K38" s="147">
        <f>I38</f>
        <v>0</v>
      </c>
    </row>
    <row r="39" spans="1:13">
      <c r="A39" s="125" t="s">
        <v>216</v>
      </c>
      <c r="B39" s="121">
        <v>26</v>
      </c>
      <c r="C39" s="147"/>
      <c r="D39" s="147"/>
      <c r="E39" s="147"/>
      <c r="F39" s="147"/>
      <c r="G39" s="152"/>
      <c r="H39" s="147"/>
      <c r="I39" s="158"/>
      <c r="J39" s="139"/>
      <c r="K39" s="147"/>
      <c r="M39" s="122"/>
    </row>
    <row r="40" spans="1:13">
      <c r="A40" s="125" t="s">
        <v>217</v>
      </c>
      <c r="B40" s="121">
        <v>27</v>
      </c>
      <c r="C40" s="147"/>
      <c r="D40" s="147"/>
      <c r="E40" s="147"/>
      <c r="F40" s="147"/>
      <c r="G40" s="147"/>
      <c r="H40" s="147"/>
      <c r="I40" s="158"/>
      <c r="J40" s="139"/>
      <c r="K40" s="147"/>
    </row>
    <row r="41" spans="1:13">
      <c r="A41" s="120" t="s">
        <v>218</v>
      </c>
      <c r="B41" s="121">
        <v>28</v>
      </c>
      <c r="C41" s="147"/>
      <c r="D41" s="147"/>
      <c r="E41" s="147"/>
      <c r="F41" s="147"/>
      <c r="G41" s="147"/>
      <c r="H41" s="152"/>
      <c r="I41" s="158"/>
      <c r="J41" s="139"/>
      <c r="K41" s="147"/>
    </row>
    <row r="42" spans="1:13" ht="12.75" customHeight="1">
      <c r="A42" s="120" t="s">
        <v>219</v>
      </c>
      <c r="B42" s="121">
        <v>29</v>
      </c>
      <c r="C42" s="154">
        <v>0</v>
      </c>
      <c r="D42" s="154">
        <v>0</v>
      </c>
      <c r="E42" s="154">
        <v>0</v>
      </c>
      <c r="F42" s="154">
        <v>0</v>
      </c>
      <c r="G42" s="154">
        <f>G39</f>
        <v>0</v>
      </c>
      <c r="H42" s="154">
        <v>0</v>
      </c>
      <c r="I42" s="158">
        <f>G42</f>
        <v>0</v>
      </c>
      <c r="J42" s="139"/>
      <c r="K42" s="147">
        <f>I42</f>
        <v>0</v>
      </c>
    </row>
    <row r="43" spans="1:13">
      <c r="A43" s="120" t="s">
        <v>220</v>
      </c>
      <c r="B43" s="121">
        <v>30</v>
      </c>
      <c r="C43" s="154"/>
      <c r="D43" s="154"/>
      <c r="E43" s="154"/>
      <c r="F43" s="154"/>
      <c r="G43" s="154"/>
      <c r="H43" s="155"/>
      <c r="I43" s="158"/>
      <c r="J43" s="139"/>
      <c r="K43" s="147"/>
    </row>
    <row r="44" spans="1:13">
      <c r="A44" s="120" t="s">
        <v>221</v>
      </c>
      <c r="B44" s="121">
        <v>31</v>
      </c>
      <c r="C44" s="147"/>
      <c r="D44" s="147"/>
      <c r="E44" s="147"/>
      <c r="F44" s="147"/>
      <c r="G44" s="147"/>
      <c r="H44" s="151">
        <f>'форма 2'!F73</f>
        <v>6141382</v>
      </c>
      <c r="I44" s="158"/>
      <c r="J44" s="139"/>
      <c r="K44" s="147"/>
    </row>
    <row r="45" spans="1:13">
      <c r="A45" s="120" t="s">
        <v>222</v>
      </c>
      <c r="B45" s="121">
        <v>32</v>
      </c>
      <c r="C45" s="154">
        <v>0</v>
      </c>
      <c r="D45" s="154">
        <v>0</v>
      </c>
      <c r="E45" s="154">
        <v>0</v>
      </c>
      <c r="F45" s="154">
        <v>0</v>
      </c>
      <c r="G45" s="154">
        <v>0</v>
      </c>
      <c r="H45" s="154">
        <f>H44</f>
        <v>6141382</v>
      </c>
      <c r="I45" s="158">
        <f>H45</f>
        <v>6141382</v>
      </c>
      <c r="J45" s="139"/>
      <c r="K45" s="147">
        <f>I45</f>
        <v>6141382</v>
      </c>
    </row>
    <row r="46" spans="1:13">
      <c r="A46" s="124" t="s">
        <v>223</v>
      </c>
      <c r="B46" s="121">
        <v>33</v>
      </c>
      <c r="C46" s="147"/>
      <c r="D46" s="147"/>
      <c r="E46" s="147"/>
      <c r="F46" s="147"/>
      <c r="G46" s="147"/>
      <c r="H46" s="137">
        <v>-1385764</v>
      </c>
      <c r="I46" s="158">
        <f>H46</f>
        <v>-1385764</v>
      </c>
      <c r="J46" s="139"/>
      <c r="K46" s="147">
        <f>H46</f>
        <v>-1385764</v>
      </c>
    </row>
    <row r="47" spans="1:13">
      <c r="A47" s="124" t="s">
        <v>224</v>
      </c>
      <c r="B47" s="121">
        <v>34</v>
      </c>
      <c r="C47" s="152"/>
      <c r="D47" s="139"/>
      <c r="E47" s="159"/>
      <c r="F47" s="147"/>
      <c r="G47" s="147"/>
      <c r="H47" s="147"/>
      <c r="I47" s="158">
        <f>C47</f>
        <v>0</v>
      </c>
      <c r="J47" s="139"/>
      <c r="K47" s="147">
        <f>C47</f>
        <v>0</v>
      </c>
    </row>
    <row r="48" spans="1:13">
      <c r="A48" s="125" t="s">
        <v>225</v>
      </c>
      <c r="B48" s="121">
        <v>35</v>
      </c>
      <c r="C48" s="147"/>
      <c r="D48" s="155"/>
      <c r="E48" s="147"/>
      <c r="F48" s="147"/>
      <c r="G48" s="147"/>
      <c r="H48" s="147"/>
      <c r="I48" s="158"/>
      <c r="J48" s="139"/>
      <c r="K48" s="147"/>
    </row>
    <row r="49" spans="1:13">
      <c r="A49" s="125" t="s">
        <v>226</v>
      </c>
      <c r="B49" s="121">
        <v>36</v>
      </c>
      <c r="C49" s="154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8">
        <v>0</v>
      </c>
      <c r="J49" s="139"/>
      <c r="K49" s="147">
        <v>0</v>
      </c>
    </row>
    <row r="50" spans="1:13">
      <c r="A50" s="125" t="s">
        <v>227</v>
      </c>
      <c r="B50" s="121">
        <v>37</v>
      </c>
      <c r="C50" s="147"/>
      <c r="D50" s="147"/>
      <c r="E50" s="147"/>
      <c r="F50" s="147"/>
      <c r="G50" s="147"/>
      <c r="H50" s="147"/>
      <c r="I50" s="158"/>
      <c r="J50" s="139"/>
      <c r="K50" s="147"/>
    </row>
    <row r="51" spans="1:13">
      <c r="A51" s="125" t="s">
        <v>228</v>
      </c>
      <c r="B51" s="121">
        <v>38</v>
      </c>
      <c r="C51" s="147"/>
      <c r="D51" s="147"/>
      <c r="E51" s="147"/>
      <c r="F51" s="152"/>
      <c r="G51" s="152"/>
      <c r="H51" s="152"/>
      <c r="I51" s="158"/>
      <c r="J51" s="139"/>
      <c r="K51" s="147"/>
    </row>
    <row r="52" spans="1:13">
      <c r="A52" s="125" t="s">
        <v>229</v>
      </c>
      <c r="B52" s="121">
        <v>39</v>
      </c>
      <c r="C52" s="147"/>
      <c r="D52" s="147"/>
      <c r="E52" s="152"/>
      <c r="F52" s="152"/>
      <c r="G52" s="152"/>
      <c r="H52" s="152"/>
      <c r="I52" s="158"/>
      <c r="J52" s="139"/>
      <c r="K52" s="147"/>
    </row>
    <row r="53" spans="1:13" ht="15.75" customHeight="1">
      <c r="A53" s="127" t="s">
        <v>235</v>
      </c>
      <c r="B53" s="121">
        <v>40</v>
      </c>
      <c r="C53" s="150">
        <f>C35+C47</f>
        <v>63326461</v>
      </c>
      <c r="D53" s="150">
        <v>-2597522</v>
      </c>
      <c r="E53" s="150">
        <v>5822856</v>
      </c>
      <c r="F53" s="150">
        <v>2734447</v>
      </c>
      <c r="G53" s="154">
        <f>G35+G37</f>
        <v>0</v>
      </c>
      <c r="H53" s="150">
        <f>H35+H37+H45+H46+H52</f>
        <v>-2644090</v>
      </c>
      <c r="I53" s="154">
        <f>C53+D53+E53+F53+G53+H53</f>
        <v>66642152</v>
      </c>
      <c r="J53" s="139"/>
      <c r="K53" s="160">
        <f>K35+K37+K42+K45+K46+K47+K52</f>
        <v>66642152</v>
      </c>
      <c r="L53" s="122"/>
      <c r="M53" s="122"/>
    </row>
    <row r="54" spans="1:13">
      <c r="A54" s="129"/>
      <c r="C54" s="122"/>
      <c r="D54" s="122"/>
      <c r="E54" s="122"/>
      <c r="F54" s="122"/>
      <c r="G54" s="122"/>
      <c r="H54" s="122"/>
      <c r="K54" s="122"/>
    </row>
    <row r="55" spans="1:13">
      <c r="A55" s="129"/>
      <c r="C55" s="122"/>
      <c r="D55" s="122"/>
      <c r="E55" s="122"/>
      <c r="F55" s="122"/>
      <c r="G55" s="122"/>
      <c r="H55" s="122"/>
      <c r="I55" s="122"/>
      <c r="K55" s="122"/>
      <c r="L55" s="122"/>
    </row>
    <row r="56" spans="1:13">
      <c r="A56" s="129"/>
      <c r="C56" s="122"/>
      <c r="D56" s="122"/>
      <c r="E56" s="122"/>
      <c r="F56" s="122"/>
      <c r="G56" s="122"/>
      <c r="H56" s="122"/>
      <c r="I56" s="122"/>
      <c r="K56" s="122"/>
    </row>
    <row r="57" spans="1:13" s="131" customFormat="1" ht="32.25" customHeight="1">
      <c r="A57" s="173" t="s">
        <v>157</v>
      </c>
      <c r="B57" s="173"/>
      <c r="C57" s="173"/>
      <c r="D57" s="173"/>
      <c r="E57" s="173"/>
      <c r="F57" s="130"/>
      <c r="G57" s="130"/>
    </row>
    <row r="58" spans="1:13" s="131" customFormat="1" ht="13.5" customHeight="1">
      <c r="A58" s="63"/>
      <c r="B58" s="63"/>
      <c r="C58" s="60"/>
      <c r="D58" s="17"/>
      <c r="E58" s="17"/>
      <c r="F58" s="130"/>
      <c r="G58" s="130"/>
    </row>
    <row r="59" spans="1:13" s="131" customFormat="1" ht="13.5" customHeight="1">
      <c r="A59" s="173" t="s">
        <v>155</v>
      </c>
      <c r="B59" s="173"/>
      <c r="C59" s="173"/>
      <c r="D59" s="173"/>
      <c r="E59" s="173"/>
      <c r="F59" s="132"/>
    </row>
    <row r="60" spans="1:13" s="131" customFormat="1" ht="18.75" customHeight="1">
      <c r="A60" s="65"/>
      <c r="B60" s="65"/>
      <c r="C60" s="65"/>
      <c r="D60" s="17"/>
      <c r="E60" s="17"/>
    </row>
    <row r="61" spans="1:13" s="131" customFormat="1" ht="21" customHeight="1">
      <c r="A61" s="173" t="s">
        <v>158</v>
      </c>
      <c r="B61" s="173"/>
      <c r="C61" s="173"/>
      <c r="D61" s="173"/>
      <c r="E61" s="173"/>
    </row>
    <row r="62" spans="1:13" s="131" customFormat="1" ht="11.25" customHeight="1">
      <c r="A62" s="63"/>
      <c r="B62" s="63"/>
      <c r="C62" s="60"/>
      <c r="D62" s="17"/>
      <c r="E62" s="17"/>
    </row>
    <row r="63" spans="1:13" s="131" customFormat="1" ht="11.25" customHeight="1">
      <c r="A63" s="173" t="s">
        <v>159</v>
      </c>
      <c r="B63" s="173"/>
      <c r="C63" s="173"/>
      <c r="D63" s="36"/>
      <c r="E63" s="36"/>
    </row>
    <row r="64" spans="1:13" s="131" customFormat="1" ht="18" customHeight="1">
      <c r="A64" s="64"/>
      <c r="B64" s="63"/>
      <c r="C64" s="1"/>
      <c r="D64" s="36"/>
      <c r="E64" s="36"/>
    </row>
    <row r="65" spans="1:5" s="131" customFormat="1" ht="9.75" customHeight="1">
      <c r="A65" s="64" t="s">
        <v>156</v>
      </c>
      <c r="B65" s="63"/>
      <c r="C65" s="60"/>
      <c r="D65" s="36"/>
      <c r="E65" s="36"/>
    </row>
    <row r="66" spans="1:5" s="131" customFormat="1" ht="15">
      <c r="A66" s="64"/>
      <c r="B66" s="63"/>
      <c r="C66" s="63"/>
      <c r="D66" s="63"/>
      <c r="E66" s="63"/>
    </row>
    <row r="77" spans="1:5">
      <c r="A77" s="68" t="s">
        <v>202</v>
      </c>
    </row>
  </sheetData>
  <mergeCells count="12">
    <mergeCell ref="A57:E57"/>
    <mergeCell ref="A59:E59"/>
    <mergeCell ref="A61:E61"/>
    <mergeCell ref="A63:C63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'форма 2'!Область_печати</vt:lpstr>
      <vt:lpstr>'форма 3'!Область_печати</vt:lpstr>
      <vt:lpstr>'форма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Абдираман К. Гульназ</cp:lastModifiedBy>
  <cp:lastPrinted>2019-10-29T05:58:54Z</cp:lastPrinted>
  <dcterms:created xsi:type="dcterms:W3CDTF">2015-09-07T08:35:49Z</dcterms:created>
  <dcterms:modified xsi:type="dcterms:W3CDTF">2019-10-29T05:58:57Z</dcterms:modified>
</cp:coreProperties>
</file>