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20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89.xml" ContentType="application/vnd.openxmlformats-officedocument.spreadsheetml.externalLink+xml"/>
  <Override PartName="/xl/externalLinks/externalLink129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0080" yWindow="840" windowWidth="19440" windowHeight="8520" activeTab="1"/>
  </bookViews>
  <sheets>
    <sheet name="ОПУ" sheetId="2" r:id="rId1"/>
    <sheet name="Баланс" sheetId="1" r:id="rId2"/>
    <sheet name="ОИК" sheetId="4" r:id="rId3"/>
    <sheet name="ОДДС с изм." sheetId="5" r:id="rId4"/>
    <sheet name="CF" sheetId="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L" localSheetId="4">'[1]Op Assmp'!#REF!</definedName>
    <definedName name="\L">'[2]Op Assmp'!#REF!</definedName>
    <definedName name="\M" localSheetId="4">'[3]Cashflow Forecast Port'!#REF!</definedName>
    <definedName name="\M">'[4]Cashflow Forecast Port'!#REF!</definedName>
    <definedName name="\N" localSheetId="4">'[1]Op Assmp'!#REF!</definedName>
    <definedName name="\N">'[2]Op Assmp'!#REF!</definedName>
    <definedName name="\O" localSheetId="4">'[1]Op Assmp'!#REF!</definedName>
    <definedName name="\O">'[2]Op Assmp'!#REF!</definedName>
    <definedName name="\P">#N/A</definedName>
    <definedName name="\p2" localSheetId="4">'[3]Cashflow Forecast Port'!$BV$22:$BV$22</definedName>
    <definedName name="\p2">'[4]Cashflow Forecast Port'!$BV$22:$BV$22</definedName>
    <definedName name="\p3" localSheetId="4">'[1]Constr, Op &amp; Fin Assmp'!$B$575:$B$575</definedName>
    <definedName name="\p3">'[2]Constr, Op &amp; Fin Assmp'!$B$575:$B$575</definedName>
    <definedName name="\p4" localSheetId="4">'[1]Op Assmp'!#REF!</definedName>
    <definedName name="\p4">'[2]Op Assmp'!#REF!</definedName>
    <definedName name="\p6" localSheetId="4">#REF!</definedName>
    <definedName name="\p6">#REF!</definedName>
    <definedName name="\Q" localSheetId="4">'[1]Op Assmp'!#REF!</definedName>
    <definedName name="\Q">'[2]Op Assmp'!#REF!</definedName>
    <definedName name="\R" localSheetId="4">'[3]Cashflow Forecast Port'!$BV$14:$BV$14</definedName>
    <definedName name="\R">'[4]Cashflow Forecast Port'!$BV$14:$BV$14</definedName>
    <definedName name="\S" localSheetId="4">'[1]Op Assmp'!#REF!</definedName>
    <definedName name="\S">'[2]Op Assmp'!#REF!</definedName>
    <definedName name="\t" localSheetId="4">[5]modaj!#REF!</definedName>
    <definedName name="\t">[6]modaj!#REF!</definedName>
    <definedName name="\Y" localSheetId="4">'[3]Cashflow Forecast Port'!#REF!</definedName>
    <definedName name="\Y">'[4]Cashflow Forecast Port'!#REF!</definedName>
    <definedName name="\Z" localSheetId="4">'[3]Cashflow Forecast Port'!$BX$21:$BX$21</definedName>
    <definedName name="\Z">'[4]Cashflow Forecast Port'!$BX$21:$BX$21</definedName>
    <definedName name="_____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key2" localSheetId="4" hidden="1">#REF!</definedName>
    <definedName name="_____key2" hidden="1">#REF!</definedName>
    <definedName name="____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ala1" localSheetId="4">#REF!</definedName>
    <definedName name="____ala1">#REF!</definedName>
    <definedName name="____COS98" localSheetId="4" hidden="1">{#N/A,#N/A,FALSE,"Aging Summary";#N/A,#N/A,FALSE,"Ratio Analysis";#N/A,#N/A,FALSE,"Test 120 Day Accts";#N/A,#N/A,FALSE,"Tickmarks"}</definedName>
    <definedName name="____COS98" localSheetId="2" hidden="1">{#N/A,#N/A,FALSE,"Aging Summary";#N/A,#N/A,FALSE,"Ratio Analysis";#N/A,#N/A,FALSE,"Test 120 Day Accts";#N/A,#N/A,FALSE,"Tickmarks"}</definedName>
    <definedName name="____COS98" localSheetId="0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dic2000" localSheetId="4">[7]PARAMETROS!#REF!</definedName>
    <definedName name="____dic2000">[7]PARAMETROS!#REF!</definedName>
    <definedName name="____Fas133" localSheetId="4">#REF!</definedName>
    <definedName name="____Fas133">#REF!</definedName>
    <definedName name="____Fx1999" localSheetId="4">'[8] AnexoOpDiv99'!#REF!</definedName>
    <definedName name="____Fx1999">'[8] AnexoOpDiv99'!#REF!</definedName>
    <definedName name="____fx99" localSheetId="4">'[8] AnexoOpDiv99'!#REF!</definedName>
    <definedName name="____fx99">'[8] AnexoOpDiv99'!#REF!</definedName>
    <definedName name="____idc1" localSheetId="4">[1]Drawdown!#REF!</definedName>
    <definedName name="____idc1">[2]Drawdown!#REF!</definedName>
    <definedName name="____idc2" localSheetId="4">[1]Drawdown!#REF!</definedName>
    <definedName name="____idc2">[2]Drawdown!#REF!</definedName>
    <definedName name="____IMP2" localSheetId="4">#REF!</definedName>
    <definedName name="____IMP2">#REF!</definedName>
    <definedName name="____int1" localSheetId="4">'[1]Debt Service'!#REF!</definedName>
    <definedName name="____int1">'[2]Debt Service'!#REF!</definedName>
    <definedName name="____int2" localSheetId="4">'[1]Debt Service'!#REF!</definedName>
    <definedName name="____int2">'[2]Debt Service'!#REF!</definedName>
    <definedName name="____IPC01">[9]Gastos!$D$41</definedName>
    <definedName name="____IPC84" localSheetId="4">#REF!</definedName>
    <definedName name="____IPC84">#REF!</definedName>
    <definedName name="____IPP01">[9]Gastos!$D$42</definedName>
    <definedName name="____IRR1" localSheetId="4">#REF!</definedName>
    <definedName name="____IRR1">#REF!</definedName>
    <definedName name="____IV99000" localSheetId="4">#REF!</definedName>
    <definedName name="____IV99000">#REF!</definedName>
    <definedName name="____jan01" localSheetId="4">#REF!</definedName>
    <definedName name="____jan01">#REF!</definedName>
    <definedName name="____key2" localSheetId="4" hidden="1">#REF!</definedName>
    <definedName name="____key2" hidden="1">#REF!</definedName>
    <definedName name="____KRD1" localSheetId="4">[10]Loans!#REF!</definedName>
    <definedName name="____KRD1">[11]Loans!#REF!</definedName>
    <definedName name="____KRD2" localSheetId="4">[10]Loans!#REF!</definedName>
    <definedName name="____KRD2">[11]Loans!#REF!</definedName>
    <definedName name="____KZT1" localSheetId="4">#REF!</definedName>
    <definedName name="____KZT1">#REF!</definedName>
    <definedName name="____MAL1" localSheetId="4">#REF!</definedName>
    <definedName name="____MAL1">#REF!</definedName>
    <definedName name="____new95" localSheetId="4">#REF!</definedName>
    <definedName name="____new95">#REF!</definedName>
    <definedName name="____NIL1">'[12]P&amp;L CCI Detail'!$T$54</definedName>
    <definedName name="____NIL2">'[12]P&amp;L CCI Detail'!$T$61</definedName>
    <definedName name="____NIL3">'[12]P&amp;L CCI Detail'!$T$76</definedName>
    <definedName name="____NIL4">'[12]P&amp;L CCI Detail'!$T$84</definedName>
    <definedName name="____NIL5">'[12]P&amp;L CCI Detail'!$T$94</definedName>
    <definedName name="____NPV1" localSheetId="4">#REF!</definedName>
    <definedName name="____NPV1">#REF!</definedName>
    <definedName name="____PAG1" localSheetId="4">[13]INSS1!#REF!</definedName>
    <definedName name="____PAG1">[13]INSS1!#REF!</definedName>
    <definedName name="____PAG2" localSheetId="4">[13]INSS1!#REF!</definedName>
    <definedName name="____PAG2">[13]INSS1!#REF!</definedName>
    <definedName name="____PAG5" localSheetId="4">[13]INSS1!#REF!</definedName>
    <definedName name="____PAG5">[13]INSS1!#REF!</definedName>
    <definedName name="____PG1" localSheetId="4">'[3]Cashflow Forecast Port'!$B$1:$Z$33</definedName>
    <definedName name="____PG1">'[4]Cashflow Forecast Port'!$B$1:$Z$33</definedName>
    <definedName name="____PG13" localSheetId="4">#REF!</definedName>
    <definedName name="____PG13">#REF!</definedName>
    <definedName name="____PG15" localSheetId="4">#REF!</definedName>
    <definedName name="____PG15">#REF!</definedName>
    <definedName name="____PG3" localSheetId="4">'[3]Cashflow Forecast Port'!$B$42:$Z$71</definedName>
    <definedName name="____PG3">'[4]Cashflow Forecast Port'!$B$42:$Z$71</definedName>
    <definedName name="____PG4" localSheetId="4">#REF!</definedName>
    <definedName name="____PG4">#REF!</definedName>
    <definedName name="____PG5" localSheetId="4">#REF!</definedName>
    <definedName name="____PG5">#REF!</definedName>
    <definedName name="____PG9" localSheetId="4">#REF!</definedName>
    <definedName name="____PG9">#REF!</definedName>
    <definedName name="____ppp2" localSheetId="4">CF!F_INCOME,CF!F_BALANCE,CF!f_free_cash_flow,CF!f_ratios,CF!f_valuation</definedName>
    <definedName name="____ppp2" localSheetId="2">[0]!F_INCOME,[0]!F_BALANCE,[0]!f_free_cash_flow,[0]!f_ratios,[0]!f_valuation</definedName>
    <definedName name="____ppp2" localSheetId="0">[0]!F_INCOME,[0]!F_BALANCE,[0]!f_free_cash_flow,[0]!f_ratios,[0]!f_valuation</definedName>
    <definedName name="____ppp2">[0]!F_INCOME,[0]!F_BALANCE,[0]!f_free_cash_flow,[0]!f_ratios,[0]!f_valuation</definedName>
    <definedName name="____QUA2" localSheetId="4">[14]CP!#REF!</definedName>
    <definedName name="____QUA2">[14]CP!#REF!</definedName>
    <definedName name="____QUA3" localSheetId="4">[14]CP!#REF!</definedName>
    <definedName name="____QUA3">[14]CP!#REF!</definedName>
    <definedName name="____QUA4" localSheetId="4">[14]CP!#REF!</definedName>
    <definedName name="____QUA4">[14]CP!#REF!</definedName>
    <definedName name="____QUA5" localSheetId="4">[14]CP!#REF!</definedName>
    <definedName name="____QUA5">[14]CP!#REF!</definedName>
    <definedName name="____r">'[15]#REF'!$C$157:$FR$189</definedName>
    <definedName name="____sal2" localSheetId="4" hidden="1">{"SALARIOS",#N/A,FALSE,"Hoja3";"SUELDOS EMPLEADOS",#N/A,FALSE,"Hoja4";"SUELDOS EJECUTIVOS",#N/A,FALSE,"Hoja5"}</definedName>
    <definedName name="____sal2" localSheetId="2" hidden="1">{"SALARIOS",#N/A,FALSE,"Hoja3";"SUELDOS EMPLEADOS",#N/A,FALSE,"Hoja4";"SUELDOS EJECUTIVOS",#N/A,FALSE,"Hoja5"}</definedName>
    <definedName name="____sal2" localSheetId="0" hidden="1">{"SALARIOS",#N/A,FALSE,"Hoja3";"SUELDOS EMPLEADOS",#N/A,FALSE,"Hoja4";"SUELDOS EJECUTIVOS",#N/A,FALSE,"Hoja5"}</definedName>
    <definedName name="____sal2" hidden="1">{"SALARIOS",#N/A,FALSE,"Hoja3";"SUELDOS EMPLEADOS",#N/A,FALSE,"Hoja4";"SUELDOS EJECUTIVOS",#N/A,FALSE,"Hoja5"}</definedName>
    <definedName name="____Sch9" localSheetId="4">#REF!</definedName>
    <definedName name="____Sch9">#REF!</definedName>
    <definedName name="____TAB2" localSheetId="4">#REF!</definedName>
    <definedName name="____TAB2">#REF!</definedName>
    <definedName name="____tax2" localSheetId="4">'[1]Tax &amp; Depreciation'!$102:$102</definedName>
    <definedName name="____tax2">'[2]Tax &amp; Depreciation'!$102:$102</definedName>
    <definedName name="____tax3" localSheetId="4">[1]Tax!$D$7:$AJ$79</definedName>
    <definedName name="____tax3">[2]Tax!$D$7:$AJ$79</definedName>
    <definedName name="____USD01" localSheetId="4">[7]PARAMETROS!#REF!</definedName>
    <definedName name="____USD01">[7]PARAMETROS!#REF!</definedName>
    <definedName name="___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ala1" localSheetId="4">#REF!</definedName>
    <definedName name="___ala1">#REF!</definedName>
    <definedName name="___COS98" localSheetId="4" hidden="1">{#N/A,#N/A,FALSE,"Aging Summary";#N/A,#N/A,FALSE,"Ratio Analysis";#N/A,#N/A,FALSE,"Test 120 Day Accts";#N/A,#N/A,FALSE,"Tickmarks"}</definedName>
    <definedName name="___COS98" localSheetId="2" hidden="1">{#N/A,#N/A,FALSE,"Aging Summary";#N/A,#N/A,FALSE,"Ratio Analysis";#N/A,#N/A,FALSE,"Test 120 Day Accts";#N/A,#N/A,FALSE,"Tickmarks"}</definedName>
    <definedName name="___COS98" localSheetId="0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dic2000" localSheetId="4">[7]PARAMETROS!#REF!</definedName>
    <definedName name="___dic2000">[7]PARAMETROS!#REF!</definedName>
    <definedName name="___Fas133" localSheetId="4">#REF!</definedName>
    <definedName name="___Fas133">#REF!</definedName>
    <definedName name="___Fx1999" localSheetId="4">'[8] AnexoOpDiv99'!#REF!</definedName>
    <definedName name="___Fx1999">'[8] AnexoOpDiv99'!#REF!</definedName>
    <definedName name="___fx99" localSheetId="4">'[8] AnexoOpDiv99'!#REF!</definedName>
    <definedName name="___fx99">'[8] AnexoOpDiv99'!#REF!</definedName>
    <definedName name="___idc1" localSheetId="4">[1]Drawdown!#REF!</definedName>
    <definedName name="___idc1">[2]Drawdown!#REF!</definedName>
    <definedName name="___idc2" localSheetId="4">[1]Drawdown!#REF!</definedName>
    <definedName name="___idc2">[2]Drawdown!#REF!</definedName>
    <definedName name="___IMP2" localSheetId="4">#REF!</definedName>
    <definedName name="___IMP2">#REF!</definedName>
    <definedName name="___int1" localSheetId="4">'[1]Debt Service'!#REF!</definedName>
    <definedName name="___int1">'[2]Debt Service'!#REF!</definedName>
    <definedName name="___int2" localSheetId="4">'[1]Debt Service'!#REF!</definedName>
    <definedName name="___int2">'[2]Debt Service'!#REF!</definedName>
    <definedName name="___IPC01">[9]Gastos!$D$41</definedName>
    <definedName name="___IPC84" localSheetId="4">#REF!</definedName>
    <definedName name="___IPC84">#REF!</definedName>
    <definedName name="___IPP01">[9]Gastos!$D$42</definedName>
    <definedName name="___IRR1" localSheetId="4">#REF!</definedName>
    <definedName name="___IRR1">#REF!</definedName>
    <definedName name="___IV99000" localSheetId="4">#REF!</definedName>
    <definedName name="___IV99000">#REF!</definedName>
    <definedName name="___jan01" localSheetId="4">#REF!</definedName>
    <definedName name="___jan01">#REF!</definedName>
    <definedName name="___key2" localSheetId="4" hidden="1">#REF!</definedName>
    <definedName name="___key2" hidden="1">#REF!</definedName>
    <definedName name="___KRD1" localSheetId="4">[10]Loans!#REF!</definedName>
    <definedName name="___KRD1">[11]Loans!#REF!</definedName>
    <definedName name="___KRD2" localSheetId="4">[10]Loans!#REF!</definedName>
    <definedName name="___KRD2">[11]Loans!#REF!</definedName>
    <definedName name="___KZT1" localSheetId="4">#REF!</definedName>
    <definedName name="___KZT1">#REF!</definedName>
    <definedName name="___MAL1" localSheetId="4">#REF!</definedName>
    <definedName name="___MAL1">#REF!</definedName>
    <definedName name="___new95" localSheetId="4">#REF!</definedName>
    <definedName name="___new95">#REF!</definedName>
    <definedName name="___NIL1">'[12]P&amp;L CCI Detail'!$T$54</definedName>
    <definedName name="___NIL2">'[12]P&amp;L CCI Detail'!$T$61</definedName>
    <definedName name="___NIL3">'[12]P&amp;L CCI Detail'!$T$76</definedName>
    <definedName name="___NIL4">'[12]P&amp;L CCI Detail'!$T$84</definedName>
    <definedName name="___NIL5">'[12]P&amp;L CCI Detail'!$T$94</definedName>
    <definedName name="___NPV1" localSheetId="4">#REF!</definedName>
    <definedName name="___NPV1">#REF!</definedName>
    <definedName name="___PAG1" localSheetId="4">[13]INSS1!#REF!</definedName>
    <definedName name="___PAG1">[13]INSS1!#REF!</definedName>
    <definedName name="___PAG2" localSheetId="4">[13]INSS1!#REF!</definedName>
    <definedName name="___PAG2">[13]INSS1!#REF!</definedName>
    <definedName name="___PAG5" localSheetId="4">[13]INSS1!#REF!</definedName>
    <definedName name="___PAG5">[13]INSS1!#REF!</definedName>
    <definedName name="___PG1" localSheetId="4">'[3]Cashflow Forecast Port'!$B$1:$Z$33</definedName>
    <definedName name="___PG1">'[4]Cashflow Forecast Port'!$B$1:$Z$33</definedName>
    <definedName name="___PG13" localSheetId="4">#REF!</definedName>
    <definedName name="___PG13">#REF!</definedName>
    <definedName name="___PG15" localSheetId="4">#REF!</definedName>
    <definedName name="___PG15">#REF!</definedName>
    <definedName name="___PG3" localSheetId="4">'[3]Cashflow Forecast Port'!$B$42:$Z$71</definedName>
    <definedName name="___PG3">'[4]Cashflow Forecast Port'!$B$42:$Z$71</definedName>
    <definedName name="___PG4" localSheetId="4">#REF!</definedName>
    <definedName name="___PG4">#REF!</definedName>
    <definedName name="___PG5" localSheetId="4">#REF!</definedName>
    <definedName name="___PG5">#REF!</definedName>
    <definedName name="___PG9" localSheetId="4">#REF!</definedName>
    <definedName name="___PG9">#REF!</definedName>
    <definedName name="___ppp2" localSheetId="4">CF!F_INCOME,CF!F_BALANCE,CF!f_free_cash_flow,CF!f_ratios,CF!f_valuation</definedName>
    <definedName name="___ppp2" localSheetId="2">[0]!F_INCOME,[0]!F_BALANCE,[0]!f_free_cash_flow,[0]!f_ratios,[0]!f_valuation</definedName>
    <definedName name="___ppp2" localSheetId="0">[0]!F_INCOME,[0]!F_BALANCE,[0]!f_free_cash_flow,[0]!f_ratios,[0]!f_valuation</definedName>
    <definedName name="___ppp2">[0]!F_INCOME,[0]!F_BALANCE,[0]!f_free_cash_flow,[0]!f_ratios,[0]!f_valuation</definedName>
    <definedName name="___QUA2" localSheetId="4">[14]CP!#REF!</definedName>
    <definedName name="___QUA2">[14]CP!#REF!</definedName>
    <definedName name="___QUA3" localSheetId="4">[14]CP!#REF!</definedName>
    <definedName name="___QUA3">[14]CP!#REF!</definedName>
    <definedName name="___QUA4" localSheetId="4">[14]CP!#REF!</definedName>
    <definedName name="___QUA4">[14]CP!#REF!</definedName>
    <definedName name="___QUA5" localSheetId="4">[14]CP!#REF!</definedName>
    <definedName name="___QUA5">[14]CP!#REF!</definedName>
    <definedName name="___r">'[15]#REF'!$C$157:$FR$189</definedName>
    <definedName name="___sal2" localSheetId="4" hidden="1">{"SALARIOS",#N/A,FALSE,"Hoja3";"SUELDOS EMPLEADOS",#N/A,FALSE,"Hoja4";"SUELDOS EJECUTIVOS",#N/A,FALSE,"Hoja5"}</definedName>
    <definedName name="___sal2" localSheetId="2" hidden="1">{"SALARIOS",#N/A,FALSE,"Hoja3";"SUELDOS EMPLEADOS",#N/A,FALSE,"Hoja4";"SUELDOS EJECUTIVOS",#N/A,FALSE,"Hoja5"}</definedName>
    <definedName name="___sal2" localSheetId="0" hidden="1">{"SALARIOS",#N/A,FALSE,"Hoja3";"SUELDOS EMPLEADOS",#N/A,FALSE,"Hoja4";"SUELDOS EJECUTIVOS",#N/A,FALSE,"Hoja5"}</definedName>
    <definedName name="___sal2" hidden="1">{"SALARIOS",#N/A,FALSE,"Hoja3";"SUELDOS EMPLEADOS",#N/A,FALSE,"Hoja4";"SUELDOS EJECUTIVOS",#N/A,FALSE,"Hoja5"}</definedName>
    <definedName name="___Sch9" localSheetId="4">#REF!</definedName>
    <definedName name="___Sch9">#REF!</definedName>
    <definedName name="___TAB2" localSheetId="4">#REF!</definedName>
    <definedName name="___TAB2">#REF!</definedName>
    <definedName name="___tax2" localSheetId="4">'[1]Tax &amp; Depreciation'!$A$102:$IV$102</definedName>
    <definedName name="___tax2">'[2]Tax &amp; Depreciation'!$A$102:$IV$102</definedName>
    <definedName name="___tax3" localSheetId="4">[1]Tax!$D$7:$AJ$79</definedName>
    <definedName name="___tax3">[2]Tax!$D$7:$AJ$79</definedName>
    <definedName name="___USD01" localSheetId="4">[7]PARAMETROS!#REF!</definedName>
    <definedName name="___USD01">[7]PARAMETROS!#REF!</definedName>
    <definedName name="__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98CONSY" localSheetId="4">'[16]99 cons YTD'!#REF!</definedName>
    <definedName name="__98CONSY">'[16]99 cons YTD'!#REF!</definedName>
    <definedName name="__ala1" localSheetId="4">#REF!</definedName>
    <definedName name="__ala1">#REF!</definedName>
    <definedName name="__COS98" localSheetId="4" hidden="1">{#N/A,#N/A,FALSE,"Aging Summary";#N/A,#N/A,FALSE,"Ratio Analysis";#N/A,#N/A,FALSE,"Test 120 Day Accts";#N/A,#N/A,FALSE,"Tickmarks"}</definedName>
    <definedName name="__COS98" localSheetId="2" hidden="1">{#N/A,#N/A,FALSE,"Aging Summary";#N/A,#N/A,FALSE,"Ratio Analysis";#N/A,#N/A,FALSE,"Test 120 Day Accts";#N/A,#N/A,FALSE,"Tickmarks"}</definedName>
    <definedName name="__COS98" localSheetId="0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dic2000" localSheetId="4">[7]PARAMETROS!#REF!</definedName>
    <definedName name="__dic2000">[7]PARAMETROS!#REF!</definedName>
    <definedName name="__Fas133" localSheetId="4">#REF!</definedName>
    <definedName name="__Fas133">#REF!</definedName>
    <definedName name="__Fx1999" localSheetId="4">'[8] AnexoOpDiv99'!#REF!</definedName>
    <definedName name="__Fx1999">'[8] AnexoOpDiv99'!#REF!</definedName>
    <definedName name="__fx99" localSheetId="4">'[8] AnexoOpDiv99'!#REF!</definedName>
    <definedName name="__fx99">'[8] AnexoOpDiv99'!#REF!</definedName>
    <definedName name="__idc1" localSheetId="4">[1]Drawdown!#REF!</definedName>
    <definedName name="__idc1">[2]Drawdown!#REF!</definedName>
    <definedName name="__idc2" localSheetId="4">[1]Drawdown!#REF!</definedName>
    <definedName name="__idc2">[2]Drawdown!#REF!</definedName>
    <definedName name="__IMP2" localSheetId="4">#REF!</definedName>
    <definedName name="__IMP2">#REF!</definedName>
    <definedName name="__int1" localSheetId="4">'[1]Debt Service'!#REF!</definedName>
    <definedName name="__int1">'[2]Debt Service'!#REF!</definedName>
    <definedName name="__int2" localSheetId="4">'[1]Debt Service'!#REF!</definedName>
    <definedName name="__int2">'[2]Debt Service'!#REF!</definedName>
    <definedName name="__IPC01">[9]Gastos!$D$41</definedName>
    <definedName name="__IPC84" localSheetId="4">#REF!</definedName>
    <definedName name="__IPC84">#REF!</definedName>
    <definedName name="__IPP01">[9]Gastos!$D$42</definedName>
    <definedName name="__IRR1" localSheetId="4">#REF!</definedName>
    <definedName name="__IRR1">#REF!</definedName>
    <definedName name="__IV99000" localSheetId="4">#REF!</definedName>
    <definedName name="__IV99000">#REF!</definedName>
    <definedName name="__jan01" localSheetId="4">#REF!</definedName>
    <definedName name="__jan01">#REF!</definedName>
    <definedName name="__key2" localSheetId="4" hidden="1">#REF!</definedName>
    <definedName name="__key2" hidden="1">#REF!</definedName>
    <definedName name="__KRD1" localSheetId="4">[10]Loans!#REF!</definedName>
    <definedName name="__KRD1">[11]Loans!#REF!</definedName>
    <definedName name="__KRD2" localSheetId="4">[10]Loans!#REF!</definedName>
    <definedName name="__KRD2">[11]Loans!#REF!</definedName>
    <definedName name="__KZT1" localSheetId="4">#REF!</definedName>
    <definedName name="__KZT1">#REF!</definedName>
    <definedName name="__MAL1" localSheetId="4">#REF!</definedName>
    <definedName name="__MAL1">#REF!</definedName>
    <definedName name="__new95" localSheetId="4">#REF!</definedName>
    <definedName name="__new95">#REF!</definedName>
    <definedName name="__NIL1">'[12]P&amp;L CCI Detail'!$T$54</definedName>
    <definedName name="__NIL2">'[12]P&amp;L CCI Detail'!$T$61</definedName>
    <definedName name="__NIL3">'[12]P&amp;L CCI Detail'!$T$76</definedName>
    <definedName name="__NIL4">'[12]P&amp;L CCI Detail'!$T$84</definedName>
    <definedName name="__NIL5">'[12]P&amp;L CCI Detail'!$T$94</definedName>
    <definedName name="__NPV1" localSheetId="4">#REF!</definedName>
    <definedName name="__NPV1">#REF!</definedName>
    <definedName name="__PAG1" localSheetId="4">[13]INSS1!#REF!</definedName>
    <definedName name="__PAG1">[13]INSS1!#REF!</definedName>
    <definedName name="__PAG2" localSheetId="4">[13]INSS1!#REF!</definedName>
    <definedName name="__PAG2">[13]INSS1!#REF!</definedName>
    <definedName name="__PAG5" localSheetId="4">[13]INSS1!#REF!</definedName>
    <definedName name="__PAG5">[13]INSS1!#REF!</definedName>
    <definedName name="__PG1" localSheetId="4">'[3]Cashflow Forecast Port'!$B$1:$Z$33</definedName>
    <definedName name="__PG1">'[4]Cashflow Forecast Port'!$B$1:$Z$33</definedName>
    <definedName name="__PG13" localSheetId="4">#REF!</definedName>
    <definedName name="__PG13">#REF!</definedName>
    <definedName name="__PG15" localSheetId="4">#REF!</definedName>
    <definedName name="__PG15">#REF!</definedName>
    <definedName name="__PG3" localSheetId="4">'[3]Cashflow Forecast Port'!$B$42:$Z$71</definedName>
    <definedName name="__PG3">'[4]Cashflow Forecast Port'!$B$42:$Z$71</definedName>
    <definedName name="__PG4" localSheetId="4">#REF!</definedName>
    <definedName name="__PG4">#REF!</definedName>
    <definedName name="__PG5" localSheetId="4">#REF!</definedName>
    <definedName name="__PG5">#REF!</definedName>
    <definedName name="__PG9" localSheetId="4">#REF!</definedName>
    <definedName name="__PG9">#REF!</definedName>
    <definedName name="__ppp2">#N/A</definedName>
    <definedName name="__QUA2" localSheetId="4">[14]CP!#REF!</definedName>
    <definedName name="__QUA2">[14]CP!#REF!</definedName>
    <definedName name="__QUA3" localSheetId="4">[14]CP!#REF!</definedName>
    <definedName name="__QUA3">[14]CP!#REF!</definedName>
    <definedName name="__QUA4" localSheetId="4">[14]CP!#REF!</definedName>
    <definedName name="__QUA4">[14]CP!#REF!</definedName>
    <definedName name="__QUA5" localSheetId="4">[14]CP!#REF!</definedName>
    <definedName name="__QUA5">[14]CP!#REF!</definedName>
    <definedName name="__r">'[15]#REF'!$C$157:$FR$189</definedName>
    <definedName name="__sal2" localSheetId="4" hidden="1">{"SALARIOS",#N/A,FALSE,"Hoja3";"SUELDOS EMPLEADOS",#N/A,FALSE,"Hoja4";"SUELDOS EJECUTIVOS",#N/A,FALSE,"Hoja5"}</definedName>
    <definedName name="__sal2" localSheetId="2" hidden="1">{"SALARIOS",#N/A,FALSE,"Hoja3";"SUELDOS EMPLEADOS",#N/A,FALSE,"Hoja4";"SUELDOS EJECUTIVOS",#N/A,FALSE,"Hoja5"}</definedName>
    <definedName name="__sal2" localSheetId="0" hidden="1">{"SALARIOS",#N/A,FALSE,"Hoja3";"SUELDOS EMPLEADOS",#N/A,FALSE,"Hoja4";"SUELDOS EJECUTIVOS",#N/A,FALSE,"Hoja5"}</definedName>
    <definedName name="__sal2" hidden="1">{"SALARIOS",#N/A,FALSE,"Hoja3";"SUELDOS EMPLEADOS",#N/A,FALSE,"Hoja4";"SUELDOS EJECUTIVOS",#N/A,FALSE,"Hoja5"}</definedName>
    <definedName name="__Sch9" localSheetId="4">#REF!</definedName>
    <definedName name="__Sch9">#REF!</definedName>
    <definedName name="__TAB2" localSheetId="4">#REF!</definedName>
    <definedName name="__TAB2">#REF!</definedName>
    <definedName name="__tax2" localSheetId="4">'[1]Tax &amp; Depreciation'!$A$102:$IV$102</definedName>
    <definedName name="__tax2">'[2]Tax &amp; Depreciation'!$A$102:$IV$102</definedName>
    <definedName name="__tax3" localSheetId="4">[1]Tax!$D$7:$AJ$79</definedName>
    <definedName name="__tax3">[2]Tax!$D$7:$AJ$79</definedName>
    <definedName name="__USD01" localSheetId="4">[7]PARAMETROS!#REF!</definedName>
    <definedName name="__USD01">[7]PARAMETROS!#REF!</definedName>
    <definedName name="_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8_574159_4" localSheetId="4">#REF!</definedName>
    <definedName name="_08_574159_4">#REF!</definedName>
    <definedName name="_1___123Graph_ACHART_1" hidden="1">[17]Calc!$D$38:$D$83</definedName>
    <definedName name="_1__123Graph_ACHART_15" hidden="1">[17]Calc!$AJ$8:$AJ$19</definedName>
    <definedName name="_10___123Graph_ACHART_18" hidden="1">[17]GrFour!$B$115:$B$185</definedName>
    <definedName name="_10__123Graph_ACHART_26" hidden="1">[17]GrThree!$B$90:$B$140</definedName>
    <definedName name="_100__123Graph_ACHART_29" hidden="1">[17]JTwo!$B$86:$B$116</definedName>
    <definedName name="_101__123Graph_ACHART_3" hidden="1">[17]Calc!$H$38:$H$107</definedName>
    <definedName name="_101MASEPO_M" localSheetId="4">'[3]Cashflow Forecast Port'!#REF!</definedName>
    <definedName name="_101MASEPO_M">'[4]Cashflow Forecast Port'!#REF!</definedName>
    <definedName name="_102__123Graph_ACHART_30" hidden="1">[17]HOne!$B$88:$B$130</definedName>
    <definedName name="_103__123Graph_ACHART_4" hidden="1">[17]Calc!$L$13:$L$53</definedName>
    <definedName name="_103_bond_DSR_switch" localSheetId="4">[18]SUMMARY!#REF!</definedName>
    <definedName name="_103_bond_DSR_switch">[19]SUMMARY!#REF!</definedName>
    <definedName name="_103_enhanced_ash_cost_sensitivity" localSheetId="4">[18]SUMMARY!#REF!</definedName>
    <definedName name="_103_enhanced_ash_cost_sensitivity">[19]SUMMARY!#REF!</definedName>
    <definedName name="_103_enhanced_availability_sensitivity" localSheetId="4">[18]SUMMARY!#REF!</definedName>
    <definedName name="_103_enhanced_availability_sensitivity">[19]SUMMARY!#REF!</definedName>
    <definedName name="_103_enhanced_capital_cost_sensitivity" localSheetId="4">[18]SUMMARY!#REF!</definedName>
    <definedName name="_103_enhanced_capital_cost_sensitivity">[19]SUMMARY!#REF!</definedName>
    <definedName name="_103_enhanced_dispatch_sensitivity" localSheetId="4">[18]SUMMARY!#REF!</definedName>
    <definedName name="_103_enhanced_dispatch_sensitivity">[19]SUMMARY!#REF!</definedName>
    <definedName name="_103_enhanced_fuel_cost_sensitivity" localSheetId="4">[18]SUMMARY!#REF!</definedName>
    <definedName name="_103_enhanced_fuel_cost_sensitivity">[19]SUMMARY!#REF!</definedName>
    <definedName name="_103_enhanced_inflation_sensitivity" localSheetId="4">[18]SUMMARY!#REF!</definedName>
    <definedName name="_103_enhanced_inflation_sensitivity">[19]SUMMARY!#REF!</definedName>
    <definedName name="_103_enhanced_interest_sensitivity" localSheetId="4">[18]SUMMARY!#REF!</definedName>
    <definedName name="_103_enhanced_interest_sensitivity">[19]SUMMARY!#REF!</definedName>
    <definedName name="_103MBAPRO_M" localSheetId="4">'[3]Cashflow Forecast Port'!#REF!</definedName>
    <definedName name="_103MBAPRO_M">'[4]Cashflow Forecast Port'!#REF!</definedName>
    <definedName name="_104__123Graph_ACHART_5" hidden="1">[17]Calc!$N$9:$N$36</definedName>
    <definedName name="_105__123Graph_ACHART_6" hidden="1">[17]Calc!$P$9:$P$41</definedName>
    <definedName name="_105MBAUGO_M" localSheetId="4">'[3]Cashflow Forecast Port'!#REF!</definedName>
    <definedName name="_105MBAUGO_M">'[4]Cashflow Forecast Port'!#REF!</definedName>
    <definedName name="_106__123Graph_ACHART_7" hidden="1">[17]Calc!$R$153:$R$688</definedName>
    <definedName name="_107__123Graph_ACHART_8" hidden="1">[17]Calc!$T$83:$T$153</definedName>
    <definedName name="_107MBDECO_M" localSheetId="4">'[3]Cashflow Forecast Port'!#REF!</definedName>
    <definedName name="_107MBDECO_M">'[4]Cashflow Forecast Port'!#REF!</definedName>
    <definedName name="_108__123Graph_ACHART_9" hidden="1">[17]Calc!$V$83:$V$153</definedName>
    <definedName name="_109__123Graph_BCHART_1" hidden="1">[17]Calc!$E$38:$E$83</definedName>
    <definedName name="_109MBFEBO_M" localSheetId="4">'[3]Cashflow Forecast Port'!#REF!</definedName>
    <definedName name="_109MBFEBO_M">'[4]Cashflow Forecast Port'!#REF!</definedName>
    <definedName name="_11___123Graph_ACHART_2" hidden="1">[17]Calc!$F$23:$F$58</definedName>
    <definedName name="_11__123Graph_ACHART_27" hidden="1">[17]HTwo!$B$88:$B$130</definedName>
    <definedName name="_110__123Graph_BCHART_10" hidden="1">[17]Calc!$AC$153:$AC$325</definedName>
    <definedName name="_111__123Graph_BCHART_11" hidden="1">[17]Calc!$AA$153:$AA$315</definedName>
    <definedName name="_111MBJANO_M" localSheetId="4">'[3]Cashflow Forecast Port'!#REF!</definedName>
    <definedName name="_111MBJANO_M">'[4]Cashflow Forecast Port'!#REF!</definedName>
    <definedName name="_112__123Graph_BCHART_12" hidden="1">[17]Calc!$Y$153:$Y$313</definedName>
    <definedName name="_113__123Graph_BCHART_13" hidden="1">[17]Calc!$AE$10:$AE$33</definedName>
    <definedName name="_113MBJULO_M" localSheetId="4">'[3]Cashflow Forecast Port'!#REF!</definedName>
    <definedName name="_113MBJULO_M">'[4]Cashflow Forecast Port'!#REF!</definedName>
    <definedName name="_114__123Graph_BCHART_14" hidden="1">[17]Calc!$AI$10:$AI$28</definedName>
    <definedName name="_115__123Graph_BCHART_15" hidden="1">[17]Calc!$AK$8:$AK$19</definedName>
    <definedName name="_115MBJUNO_M" localSheetId="4">'[3]Cashflow Forecast Port'!#REF!</definedName>
    <definedName name="_115MBJUNO_M">'[4]Cashflow Forecast Port'!#REF!</definedName>
    <definedName name="_116__123Graph_BCHART_16" hidden="1">[17]Calc!$AM$8:$AM$21</definedName>
    <definedName name="_117__123Graph_BCHART_17" hidden="1">[17]GoEight!$C$115:$C$160</definedName>
    <definedName name="_117MBMARO_M" localSheetId="4">'[3]Cashflow Forecast Port'!#REF!</definedName>
    <definedName name="_117MBMARO_M">'[4]Cashflow Forecast Port'!#REF!</definedName>
    <definedName name="_118__123Graph_BCHART_18" hidden="1">[17]GrFour!$C$115:$C$190</definedName>
    <definedName name="_119__123Graph_BCHART_2" hidden="1">[17]Calc!$G$23:$G$58</definedName>
    <definedName name="_119MBMAYO_M" localSheetId="4">'[3]Cashflow Forecast Port'!#REF!</definedName>
    <definedName name="_119MBMAYO_M">'[4]Cashflow Forecast Port'!#REF!</definedName>
    <definedName name="_12___123Graph_ACHART_22" hidden="1">[17]MOne!$B$145:$B$231</definedName>
    <definedName name="_12__123Graph_ACHART_28" hidden="1">[17]JOne!$B$86:$B$112</definedName>
    <definedName name="_120__123Graph_BCHART_22" hidden="1">[17]MOne!$C$145:$C$231</definedName>
    <definedName name="_121__123Graph_BCHART_23" hidden="1">[17]MTwo!$C$145:$C$231</definedName>
    <definedName name="_121MBNOVO_M" localSheetId="4">'[3]Cashflow Forecast Port'!#REF!</definedName>
    <definedName name="_121MBNOVO_M">'[4]Cashflow Forecast Port'!#REF!</definedName>
    <definedName name="_122__123Graph_BCHART_24" hidden="1">[17]KOne!$C$230:$C$755</definedName>
    <definedName name="_123__123Graph_BCHART_25" hidden="1">[17]GoSeven!$C$90:$C$125</definedName>
    <definedName name="_123MBSEPO_M" localSheetId="4">'[3]Cashflow Forecast Port'!#REF!</definedName>
    <definedName name="_123MBSEPO_M">'[4]Cashflow Forecast Port'!#REF!</definedName>
    <definedName name="_124__123Graph_BCHART_26" hidden="1">[17]GrThree!$C$90:$C$140</definedName>
    <definedName name="_125__123Graph_BCHART_27" hidden="1">[17]HTwo!$C$88:$C$130</definedName>
    <definedName name="_125YAAPRO_M" localSheetId="4">'[3]Cashflow Forecast Port'!#REF!</definedName>
    <definedName name="_125YAAPRO_M">'[4]Cashflow Forecast Port'!#REF!</definedName>
    <definedName name="_126__123Graph_BCHART_28" hidden="1">[17]JOne!$C$86:$C$112</definedName>
    <definedName name="_127__123Graph_BCHART_29" hidden="1">[17]JTwo!$C$86:$C$116</definedName>
    <definedName name="_127YAAUGO_M" localSheetId="4">'[3]Cashflow Forecast Port'!#REF!</definedName>
    <definedName name="_127YAAUGO_M">'[4]Cashflow Forecast Port'!#REF!</definedName>
    <definedName name="_128__123Graph_BCHART_3" hidden="1">[17]Calc!$I$38:$I$107</definedName>
    <definedName name="_129__123Graph_BCHART_30" hidden="1">[17]HOne!$C$88:$C$130</definedName>
    <definedName name="_129YADECO_M" localSheetId="4">'[3]Cashflow Forecast Port'!#REF!</definedName>
    <definedName name="_129YADECO_M">'[4]Cashflow Forecast Port'!#REF!</definedName>
    <definedName name="_13___123Graph_ACHART_23" hidden="1">[17]MTwo!$B$145:$B$232</definedName>
    <definedName name="_13__123Graph_ACHART_29" hidden="1">[17]JTwo!$B$86:$B$116</definedName>
    <definedName name="_130__123Graph_BCHART_4" hidden="1">[17]Calc!$M$13:$M$53</definedName>
    <definedName name="_131__123Graph_BCHART_5" hidden="1">[17]Calc!$O$9:$O$36</definedName>
    <definedName name="_131YAFEBO_M" localSheetId="4">'[3]Cashflow Forecast Port'!#REF!</definedName>
    <definedName name="_131YAFEBO_M">'[4]Cashflow Forecast Port'!#REF!</definedName>
    <definedName name="_132__123Graph_BCHART_6" hidden="1">[17]Calc!$Q$9:$Q$41</definedName>
    <definedName name="_133__123Graph_BCHART_7" hidden="1">[17]Calc!$S$153:$S$688</definedName>
    <definedName name="_133YAJANO_M" localSheetId="4">'[3]Cashflow Forecast Port'!#REF!</definedName>
    <definedName name="_133YAJANO_M">'[4]Cashflow Forecast Port'!#REF!</definedName>
    <definedName name="_134__123Graph_BCHART_8" hidden="1">[17]Calc!$U$83:$U$153</definedName>
    <definedName name="_135__123Graph_BCHART_9" hidden="1">[17]Calc!$W$83:$W$153</definedName>
    <definedName name="_135YAJULO_M" localSheetId="4">'[3]Cashflow Forecast Port'!#REF!</definedName>
    <definedName name="_135YAJULO_M">'[4]Cashflow Forecast Port'!#REF!</definedName>
    <definedName name="_136__123Graph_CCHART_25" hidden="1">[17]GoSeven!$D$90:$D$105</definedName>
    <definedName name="_137__123Graph_CCHART_26" hidden="1">[17]GrThree!$D$90:$D$110</definedName>
    <definedName name="_137YAJUNO_M" localSheetId="4">'[3]Cashflow Forecast Port'!#REF!</definedName>
    <definedName name="_137YAJUNO_M">'[4]Cashflow Forecast Port'!#REF!</definedName>
    <definedName name="_138__123Graph_CCHART_27" hidden="1">[17]HTwo!$D$88:$D$110</definedName>
    <definedName name="_139__123Graph_CCHART_28" hidden="1">[17]JOne!$D$86:$D$98</definedName>
    <definedName name="_139YAMARO_M" localSheetId="4">'[3]Cashflow Forecast Port'!#REF!</definedName>
    <definedName name="_139YAMARO_M">'[4]Cashflow Forecast Port'!#REF!</definedName>
    <definedName name="_14___123Graph_ACHART_24" hidden="1">[17]KOne!$B$230:$B$755</definedName>
    <definedName name="_14__123Graph_ACHART_3" hidden="1">[17]Calc!$H$38:$H$107</definedName>
    <definedName name="_140__123Graph_CCHART_29" hidden="1">[17]JTwo!$D$86:$D$98</definedName>
    <definedName name="_141__123Graph_CCHART_30" hidden="1">[17]HOne!$D$88:$D$110</definedName>
    <definedName name="_141YAMAYO_M" localSheetId="4">'[3]Cashflow Forecast Port'!#REF!</definedName>
    <definedName name="_141YAMAYO_M">'[4]Cashflow Forecast Port'!#REF!</definedName>
    <definedName name="_142__123Graph_DCHART_25" hidden="1">[17]GoSeven!$E$90:$E$105</definedName>
    <definedName name="_143__123Graph_DCHART_26" hidden="1">[17]GrThree!$E$90:$E$110</definedName>
    <definedName name="_143YANOVO_M" localSheetId="4">'[3]Cashflow Forecast Port'!#REF!</definedName>
    <definedName name="_143YANOVO_M">'[4]Cashflow Forecast Port'!#REF!</definedName>
    <definedName name="_144__123Graph_DCHART_27" hidden="1">[17]HTwo!$E$88:$E$110</definedName>
    <definedName name="_145__123Graph_DCHART_28" hidden="1">[17]JOne!$E$86:$E$98</definedName>
    <definedName name="_145YAOCTO_M" localSheetId="4">'[3]Cashflow Forecast Port'!#REF!</definedName>
    <definedName name="_145YAOCTO_M">'[4]Cashflow Forecast Port'!#REF!</definedName>
    <definedName name="_146__123Graph_DCHART_29" hidden="1">[17]JTwo!$E$86:$E$98</definedName>
    <definedName name="_147__123Graph_DCHART_30" hidden="1">[17]HOne!$E$86:$E$110</definedName>
    <definedName name="_147YASEPO_M" localSheetId="4">'[3]Cashflow Forecast Port'!#REF!</definedName>
    <definedName name="_147YASEPO_M">'[4]Cashflow Forecast Port'!#REF!</definedName>
    <definedName name="_148__123Graph_XCHART_10" hidden="1">[17]Calc!$A$153:$A$325</definedName>
    <definedName name="_149__123Graph_XCHART_11" hidden="1">[17]Calc!$A$153:$A$315</definedName>
    <definedName name="_149YBAPRO_M" localSheetId="4">'[3]Cashflow Forecast Port'!#REF!</definedName>
    <definedName name="_149YBAPRO_M">'[4]Cashflow Forecast Port'!#REF!</definedName>
    <definedName name="_15___123Graph_ACHART_25" hidden="1">[17]GoSeven!$B$90:$B$125</definedName>
    <definedName name="_15__123Graph_ACHART_30" hidden="1">[17]HOne!$B$88:$B$130</definedName>
    <definedName name="_150__123Graph_XCHART_12" hidden="1">[17]Calc!$A$153:$A$313</definedName>
    <definedName name="_151__123Graph_XCHART_13" hidden="1">[17]Calc!$A$13:$A$33</definedName>
    <definedName name="_151YBAUGO_M" localSheetId="4">'[3]Cashflow Forecast Port'!#REF!</definedName>
    <definedName name="_151YBAUGO_M">'[4]Cashflow Forecast Port'!#REF!</definedName>
    <definedName name="_152__123Graph_XCHART_14" hidden="1">[17]Calc!$A$11:$A$28</definedName>
    <definedName name="_153__123Graph_XCHART_15" hidden="1">[17]Calc!$A$8:$A$19</definedName>
    <definedName name="_153YBDECO_M" localSheetId="4">'[3]Cashflow Forecast Port'!#REF!</definedName>
    <definedName name="_153YBDECO_M">'[4]Cashflow Forecast Port'!#REF!</definedName>
    <definedName name="_154__123Graph_XCHART_16" hidden="1">[17]Calc!$A$8:$A$21</definedName>
    <definedName name="_155__123Graph_XCHART_2" hidden="1">[17]Calc!$A$23:$A$58</definedName>
    <definedName name="_155YBFEBO_M" localSheetId="4">'[3]Cashflow Forecast Port'!#REF!</definedName>
    <definedName name="_155YBFEBO_M">'[4]Cashflow Forecast Port'!#REF!</definedName>
    <definedName name="_156__123Graph_XCHART_3" hidden="1">[17]Calc!$A$38:$A$107</definedName>
    <definedName name="_157__123Graph_XCHART_4" hidden="1">[17]Calc!$A$13:$A$53</definedName>
    <definedName name="_157YBJANO_M" localSheetId="4">'[3]Cashflow Forecast Port'!#REF!</definedName>
    <definedName name="_157YBJANO_M">'[4]Cashflow Forecast Port'!#REF!</definedName>
    <definedName name="_158__123Graph_XCHART_5" hidden="1">[17]Calc!$A$9:$A$36</definedName>
    <definedName name="_159__123Graph_XCHART_6" hidden="1">[17]Calc!$A$9:$A$41</definedName>
    <definedName name="_159YBJULO_M" localSheetId="4">'[3]Cashflow Forecast Port'!#REF!</definedName>
    <definedName name="_159YBJULO_M">'[4]Cashflow Forecast Port'!#REF!</definedName>
    <definedName name="_16___123Graph_ACHART_26" hidden="1">[17]GrThree!$B$90:$B$140</definedName>
    <definedName name="_16__123Graph_ACHART_4" hidden="1">[17]Calc!$L$13:$L$53</definedName>
    <definedName name="_160__123Graph_XCHART_7" hidden="1">[17]Calc!$A$153:$A$688</definedName>
    <definedName name="_161__123Graph_XCHART_8" hidden="1">[17]Calc!$A$83:$A$154</definedName>
    <definedName name="_161YBJUNO_M" localSheetId="4">'[3]Cashflow Forecast Port'!#REF!</definedName>
    <definedName name="_161YBJUNO_M">'[4]Cashflow Forecast Port'!#REF!</definedName>
    <definedName name="_162__123Graph_XCHART_9" hidden="1">[17]Calc!$A$83:$A$153</definedName>
    <definedName name="_163_MAAPRO_M" localSheetId="4">'[3]Cashflow Forecast Port'!#REF!</definedName>
    <definedName name="_163_MAAPRO_M">'[4]Cashflow Forecast Port'!#REF!</definedName>
    <definedName name="_163YBMARO_M" localSheetId="4">'[3]Cashflow Forecast Port'!#REF!</definedName>
    <definedName name="_163YBMARO_M">'[4]Cashflow Forecast Port'!#REF!</definedName>
    <definedName name="_164_MAAUGO_M" localSheetId="4">'[3]Cashflow Forecast Port'!#REF!</definedName>
    <definedName name="_164_MAAUGO_M">'[4]Cashflow Forecast Port'!#REF!</definedName>
    <definedName name="_165_MADECO_M" localSheetId="4">'[3]Cashflow Forecast Port'!#REF!</definedName>
    <definedName name="_165_MADECO_M">'[4]Cashflow Forecast Port'!#REF!</definedName>
    <definedName name="_165YBMAYO_M" localSheetId="4">'[3]Cashflow Forecast Port'!#REF!</definedName>
    <definedName name="_165YBMAYO_M">'[4]Cashflow Forecast Port'!#REF!</definedName>
    <definedName name="_166_MAFEBO_M" localSheetId="4">'[3]Cashflow Forecast Port'!#REF!</definedName>
    <definedName name="_166_MAFEBO_M">'[4]Cashflow Forecast Port'!#REF!</definedName>
    <definedName name="_167_MAJANO_M" localSheetId="4">'[3]Cashflow Forecast Port'!#REF!</definedName>
    <definedName name="_167_MAJANO_M">'[4]Cashflow Forecast Port'!#REF!</definedName>
    <definedName name="_167YBNOVO_M" localSheetId="4">'[3]Cashflow Forecast Port'!#REF!</definedName>
    <definedName name="_167YBNOVO_M">'[4]Cashflow Forecast Port'!#REF!</definedName>
    <definedName name="_168_MAJULO_M" localSheetId="4">'[3]Cashflow Forecast Port'!#REF!</definedName>
    <definedName name="_168_MAJULO_M">'[4]Cashflow Forecast Port'!#REF!</definedName>
    <definedName name="_169_MAJUNO_M" localSheetId="4">'[3]Cashflow Forecast Port'!#REF!</definedName>
    <definedName name="_169_MAJUNO_M">'[4]Cashflow Forecast Port'!#REF!</definedName>
    <definedName name="_169YBOCTO_M" localSheetId="4">'[3]Cashflow Forecast Port'!#REF!</definedName>
    <definedName name="_169YBOCTO_M">'[4]Cashflow Forecast Port'!#REF!</definedName>
    <definedName name="_17___123Graph_ACHART_27" hidden="1">[17]HTwo!$B$88:$B$130</definedName>
    <definedName name="_17__123Graph_ACHART_5" hidden="1">[17]Calc!$N$9:$N$36</definedName>
    <definedName name="_170_MAMARO_M" localSheetId="4">'[3]Cashflow Forecast Port'!#REF!</definedName>
    <definedName name="_170_MAMARO_M">'[4]Cashflow Forecast Port'!#REF!</definedName>
    <definedName name="_171_MAMAYO_M" localSheetId="4">'[3]Cashflow Forecast Port'!#REF!</definedName>
    <definedName name="_171_MAMAYO_M">'[4]Cashflow Forecast Port'!#REF!</definedName>
    <definedName name="_171YBSEPO_M" localSheetId="4">'[3]Cashflow Forecast Port'!#REF!</definedName>
    <definedName name="_171YBSEPO_M">'[4]Cashflow Forecast Port'!#REF!</definedName>
    <definedName name="_172_MANOVO_M" localSheetId="4">'[3]Cashflow Forecast Port'!#REF!</definedName>
    <definedName name="_172_MANOVO_M">'[4]Cashflow Forecast Port'!#REF!</definedName>
    <definedName name="_173_MAOCTO_M" localSheetId="4">'[3]Cashflow Forecast Port'!#REF!</definedName>
    <definedName name="_173_MAOCTO_M">'[4]Cashflow Forecast Port'!#REF!</definedName>
    <definedName name="_174_MASEPO_M" localSheetId="4">'[3]Cashflow Forecast Port'!#REF!</definedName>
    <definedName name="_174_MASEPO_M">'[4]Cashflow Forecast Port'!#REF!</definedName>
    <definedName name="_175_MBAPRO_M" localSheetId="4">'[3]Cashflow Forecast Port'!#REF!</definedName>
    <definedName name="_175_MBAPRO_M">'[4]Cashflow Forecast Port'!#REF!</definedName>
    <definedName name="_176_MBAUGO_M" localSheetId="4">'[3]Cashflow Forecast Port'!#REF!</definedName>
    <definedName name="_176_MBAUGO_M">'[4]Cashflow Forecast Port'!#REF!</definedName>
    <definedName name="_177_MBDECO_M" localSheetId="4">'[3]Cashflow Forecast Port'!#REF!</definedName>
    <definedName name="_177_MBDECO_M">'[4]Cashflow Forecast Port'!#REF!</definedName>
    <definedName name="_178_MBFEBO_M" localSheetId="4">'[3]Cashflow Forecast Port'!#REF!</definedName>
    <definedName name="_178_MBFEBO_M">'[4]Cashflow Forecast Port'!#REF!</definedName>
    <definedName name="_179_MBJANO_M" localSheetId="4">'[3]Cashflow Forecast Port'!#REF!</definedName>
    <definedName name="_179_MBJANO_M">'[4]Cashflow Forecast Port'!#REF!</definedName>
    <definedName name="_18___123Graph_ACHART_28" hidden="1">[17]JOne!$B$86:$B$112</definedName>
    <definedName name="_18__123Graph_ACHART_6" hidden="1">[17]Calc!$P$9:$P$41</definedName>
    <definedName name="_180_MBJULO_M" localSheetId="4">'[3]Cashflow Forecast Port'!#REF!</definedName>
    <definedName name="_180_MBJULO_M">'[4]Cashflow Forecast Port'!#REF!</definedName>
    <definedName name="_181_MBJUNO_M" localSheetId="4">'[3]Cashflow Forecast Port'!#REF!</definedName>
    <definedName name="_181_MBJUNO_M">'[4]Cashflow Forecast Port'!#REF!</definedName>
    <definedName name="_182_MBMARO_M" localSheetId="4">'[3]Cashflow Forecast Port'!#REF!</definedName>
    <definedName name="_182_MBMARO_M">'[4]Cashflow Forecast Port'!#REF!</definedName>
    <definedName name="_183_MBMAYO_M" localSheetId="4">'[3]Cashflow Forecast Port'!#REF!</definedName>
    <definedName name="_183_MBMAYO_M">'[4]Cashflow Forecast Port'!#REF!</definedName>
    <definedName name="_184_MBNOVO_M" localSheetId="4">'[3]Cashflow Forecast Port'!#REF!</definedName>
    <definedName name="_184_MBNOVO_M">'[4]Cashflow Forecast Port'!#REF!</definedName>
    <definedName name="_185_MBSEPO_M" localSheetId="4">'[3]Cashflow Forecast Port'!#REF!</definedName>
    <definedName name="_185_MBSEPO_M">'[4]Cashflow Forecast Port'!#REF!</definedName>
    <definedName name="_186_YAAPRO_M" localSheetId="4">'[3]Cashflow Forecast Port'!#REF!</definedName>
    <definedName name="_186_YAAPRO_M">'[4]Cashflow Forecast Port'!#REF!</definedName>
    <definedName name="_187_YAAUGO_M" localSheetId="4">'[3]Cashflow Forecast Port'!#REF!</definedName>
    <definedName name="_187_YAAUGO_M">'[4]Cashflow Forecast Port'!#REF!</definedName>
    <definedName name="_188_YADECO_M" localSheetId="4">'[3]Cashflow Forecast Port'!#REF!</definedName>
    <definedName name="_188_YADECO_M">'[4]Cashflow Forecast Port'!#REF!</definedName>
    <definedName name="_189_YAFEBO_M" localSheetId="4">'[3]Cashflow Forecast Port'!#REF!</definedName>
    <definedName name="_189_YAFEBO_M">'[4]Cashflow Forecast Port'!#REF!</definedName>
    <definedName name="_19___123Graph_ACHART_29" hidden="1">[17]JTwo!$B$86:$B$116</definedName>
    <definedName name="_19__123Graph_ACHART_7" hidden="1">[17]Calc!$R$153:$R$688</definedName>
    <definedName name="_190_YAJANO_M" localSheetId="4">'[3]Cashflow Forecast Port'!#REF!</definedName>
    <definedName name="_190_YAJANO_M">'[4]Cashflow Forecast Port'!#REF!</definedName>
    <definedName name="_191_YAJULO_M" localSheetId="4">'[3]Cashflow Forecast Port'!#REF!</definedName>
    <definedName name="_191_YAJULO_M">'[4]Cashflow Forecast Port'!#REF!</definedName>
    <definedName name="_192_YAJUNO_M" localSheetId="4">'[3]Cashflow Forecast Port'!#REF!</definedName>
    <definedName name="_192_YAJUNO_M">'[4]Cashflow Forecast Port'!#REF!</definedName>
    <definedName name="_193_YAMARO_M" localSheetId="4">'[3]Cashflow Forecast Port'!#REF!</definedName>
    <definedName name="_193_YAMARO_M">'[4]Cashflow Forecast Port'!#REF!</definedName>
    <definedName name="_194_YAMAYO_M" localSheetId="4">'[3]Cashflow Forecast Port'!#REF!</definedName>
    <definedName name="_194_YAMAYO_M">'[4]Cashflow Forecast Port'!#REF!</definedName>
    <definedName name="_195_YANOVO_M" localSheetId="4">'[3]Cashflow Forecast Port'!#REF!</definedName>
    <definedName name="_195_YANOVO_M">'[4]Cashflow Forecast Port'!#REF!</definedName>
    <definedName name="_196_YAOCTO_M" localSheetId="4">'[3]Cashflow Forecast Port'!#REF!</definedName>
    <definedName name="_196_YAOCTO_M">'[4]Cashflow Forecast Port'!#REF!</definedName>
    <definedName name="_197_YASEPO_M" localSheetId="4">'[3]Cashflow Forecast Port'!#REF!</definedName>
    <definedName name="_197_YASEPO_M">'[4]Cashflow Forecast Port'!#REF!</definedName>
    <definedName name="_198_YBAPRO_M" localSheetId="4">'[3]Cashflow Forecast Port'!#REF!</definedName>
    <definedName name="_198_YBAPRO_M">'[4]Cashflow Forecast Port'!#REF!</definedName>
    <definedName name="_199_YBAUGO_M" localSheetId="4">'[3]Cashflow Forecast Port'!#REF!</definedName>
    <definedName name="_199_YBAUGO_M">'[4]Cashflow Forecast Port'!#REF!</definedName>
    <definedName name="_2___123Graph_ACHART_10" hidden="1">[17]Calc!$AB$153:$AB$325</definedName>
    <definedName name="_2__123Graph_ACHART_16" hidden="1">[17]Calc!$AL$8:$AL$21</definedName>
    <definedName name="_20___123Graph_ACHART_3" hidden="1">[17]Calc!$H$38:$H$107</definedName>
    <definedName name="_20__123Graph_ACHART_8" hidden="1">[17]Calc!$T$83:$T$153</definedName>
    <definedName name="_200_YBDECO_M" localSheetId="4">'[3]Cashflow Forecast Port'!#REF!</definedName>
    <definedName name="_200_YBDECO_M">'[4]Cashflow Forecast Port'!#REF!</definedName>
    <definedName name="_201_YBFEBO_M" localSheetId="4">'[3]Cashflow Forecast Port'!#REF!</definedName>
    <definedName name="_201_YBFEBO_M">'[4]Cashflow Forecast Port'!#REF!</definedName>
    <definedName name="_202_YBJANO_M" localSheetId="4">'[3]Cashflow Forecast Port'!#REF!</definedName>
    <definedName name="_202_YBJANO_M">'[4]Cashflow Forecast Port'!#REF!</definedName>
    <definedName name="_203_YBJULO_M" localSheetId="4">'[3]Cashflow Forecast Port'!#REF!</definedName>
    <definedName name="_203_YBJULO_M">'[4]Cashflow Forecast Port'!#REF!</definedName>
    <definedName name="_204_YBJUNO_M" localSheetId="4">'[3]Cashflow Forecast Port'!#REF!</definedName>
    <definedName name="_204_YBJUNO_M">'[4]Cashflow Forecast Port'!#REF!</definedName>
    <definedName name="_205_YBMARO_M" localSheetId="4">'[3]Cashflow Forecast Port'!#REF!</definedName>
    <definedName name="_205_YBMARO_M">'[4]Cashflow Forecast Port'!#REF!</definedName>
    <definedName name="_206_YBMAYO_M" localSheetId="4">'[3]Cashflow Forecast Port'!#REF!</definedName>
    <definedName name="_206_YBMAYO_M">'[4]Cashflow Forecast Port'!#REF!</definedName>
    <definedName name="_207_YBNOVO_M" localSheetId="4">'[3]Cashflow Forecast Port'!#REF!</definedName>
    <definedName name="_207_YBNOVO_M">'[4]Cashflow Forecast Port'!#REF!</definedName>
    <definedName name="_208_YBOCTO_M" localSheetId="4">'[3]Cashflow Forecast Port'!#REF!</definedName>
    <definedName name="_208_YBOCTO_M">'[4]Cashflow Forecast Port'!#REF!</definedName>
    <definedName name="_209_YBSEPO_M" localSheetId="4">'[3]Cashflow Forecast Port'!#REF!</definedName>
    <definedName name="_209_YBSEPO_M">'[4]Cashflow Forecast Port'!#REF!</definedName>
    <definedName name="_21___123Graph_ACHART_30" hidden="1">[17]HOne!$B$88:$B$130</definedName>
    <definedName name="_21__123Graph_ACHART_9" hidden="1">[17]Calc!$V$83:$V$153</definedName>
    <definedName name="_210_98CONSY" localSheetId="4">'[16]99 cons YTD'!#REF!</definedName>
    <definedName name="_210_98CONSY">'[16]99 cons YTD'!#REF!</definedName>
    <definedName name="_211MAAPRO_M" localSheetId="4">'[3]Cashflow Forecast Port'!#REF!</definedName>
    <definedName name="_211MAAPRO_M">'[4]Cashflow Forecast Port'!#REF!</definedName>
    <definedName name="_212MAAUGO_M" localSheetId="4">'[3]Cashflow Forecast Port'!#REF!</definedName>
    <definedName name="_212MAAUGO_M">'[4]Cashflow Forecast Port'!#REF!</definedName>
    <definedName name="_213MADECO_M" localSheetId="4">'[3]Cashflow Forecast Port'!#REF!</definedName>
    <definedName name="_213MADECO_M">'[4]Cashflow Forecast Port'!#REF!</definedName>
    <definedName name="_214MAFEBO_M" localSheetId="4">'[3]Cashflow Forecast Port'!#REF!</definedName>
    <definedName name="_214MAFEBO_M">'[4]Cashflow Forecast Port'!#REF!</definedName>
    <definedName name="_215MAJANO_M" localSheetId="4">'[3]Cashflow Forecast Port'!#REF!</definedName>
    <definedName name="_215MAJANO_M">'[4]Cashflow Forecast Port'!#REF!</definedName>
    <definedName name="_216MAJULO_M" localSheetId="4">'[3]Cashflow Forecast Port'!#REF!</definedName>
    <definedName name="_216MAJULO_M">'[4]Cashflow Forecast Port'!#REF!</definedName>
    <definedName name="_217MAJUNO_M" localSheetId="4">'[3]Cashflow Forecast Port'!#REF!</definedName>
    <definedName name="_217MAJUNO_M">'[4]Cashflow Forecast Port'!#REF!</definedName>
    <definedName name="_218MAMARO_M" localSheetId="4">'[3]Cashflow Forecast Port'!#REF!</definedName>
    <definedName name="_218MAMARO_M">'[4]Cashflow Forecast Port'!#REF!</definedName>
    <definedName name="_219MAMAYO_M" localSheetId="4">'[3]Cashflow Forecast Port'!#REF!</definedName>
    <definedName name="_219MAMAYO_M">'[4]Cashflow Forecast Port'!#REF!</definedName>
    <definedName name="_22___123Graph_ACHART_4" hidden="1">[17]Calc!$L$13:$L$53</definedName>
    <definedName name="_22__123Graph_BCHART_1" hidden="1">[17]Calc!$E$38:$E$83</definedName>
    <definedName name="_220MANOVO_M" localSheetId="4">'[3]Cashflow Forecast Port'!#REF!</definedName>
    <definedName name="_220MANOVO_M">'[4]Cashflow Forecast Port'!#REF!</definedName>
    <definedName name="_221MAOCTO_M" localSheetId="4">'[3]Cashflow Forecast Port'!#REF!</definedName>
    <definedName name="_221MAOCTO_M">'[4]Cashflow Forecast Port'!#REF!</definedName>
    <definedName name="_222MASEPO_M" localSheetId="4">'[3]Cashflow Forecast Port'!#REF!</definedName>
    <definedName name="_222MASEPO_M">'[4]Cashflow Forecast Port'!#REF!</definedName>
    <definedName name="_223MBAPRO_M" localSheetId="4">'[3]Cashflow Forecast Port'!#REF!</definedName>
    <definedName name="_223MBAPRO_M">'[4]Cashflow Forecast Port'!#REF!</definedName>
    <definedName name="_224MBAUGO_M" localSheetId="4">'[3]Cashflow Forecast Port'!#REF!</definedName>
    <definedName name="_224MBAUGO_M">'[4]Cashflow Forecast Port'!#REF!</definedName>
    <definedName name="_225MBDECO_M" localSheetId="4">'[3]Cashflow Forecast Port'!#REF!</definedName>
    <definedName name="_225MBDECO_M">'[4]Cashflow Forecast Port'!#REF!</definedName>
    <definedName name="_226MBFEBO_M" localSheetId="4">'[3]Cashflow Forecast Port'!#REF!</definedName>
    <definedName name="_226MBFEBO_M">'[4]Cashflow Forecast Port'!#REF!</definedName>
    <definedName name="_227MBJANO_M" localSheetId="4">'[3]Cashflow Forecast Port'!#REF!</definedName>
    <definedName name="_227MBJANO_M">'[4]Cashflow Forecast Port'!#REF!</definedName>
    <definedName name="_228MBJULO_M" localSheetId="4">'[3]Cashflow Forecast Port'!#REF!</definedName>
    <definedName name="_228MBJULO_M">'[4]Cashflow Forecast Port'!#REF!</definedName>
    <definedName name="_229MBJUNO_M" localSheetId="4">'[3]Cashflow Forecast Port'!#REF!</definedName>
    <definedName name="_229MBJUNO_M">'[4]Cashflow Forecast Port'!#REF!</definedName>
    <definedName name="_23___123Graph_ACHART_5" hidden="1">[17]Calc!$N$9:$N$36</definedName>
    <definedName name="_23__123Graph_BCHART_10" hidden="1">[17]Calc!$AC$153:$AC$325</definedName>
    <definedName name="_230MBMARO_M" localSheetId="4">'[3]Cashflow Forecast Port'!#REF!</definedName>
    <definedName name="_230MBMARO_M">'[4]Cashflow Forecast Port'!#REF!</definedName>
    <definedName name="_231MBMAYO_M" localSheetId="4">'[3]Cashflow Forecast Port'!#REF!</definedName>
    <definedName name="_231MBMAYO_M">'[4]Cashflow Forecast Port'!#REF!</definedName>
    <definedName name="_232MBNOVO_M" localSheetId="4">'[3]Cashflow Forecast Port'!#REF!</definedName>
    <definedName name="_232MBNOVO_M">'[4]Cashflow Forecast Port'!#REF!</definedName>
    <definedName name="_233MBSEPO_M" localSheetId="4">'[3]Cashflow Forecast Port'!#REF!</definedName>
    <definedName name="_233MBSEPO_M">'[4]Cashflow Forecast Port'!#REF!</definedName>
    <definedName name="_234YAAPRO_M" localSheetId="4">'[3]Cashflow Forecast Port'!#REF!</definedName>
    <definedName name="_234YAAPRO_M">'[4]Cashflow Forecast Port'!#REF!</definedName>
    <definedName name="_235YAAUGO_M" localSheetId="4">'[3]Cashflow Forecast Port'!#REF!</definedName>
    <definedName name="_235YAAUGO_M">'[4]Cashflow Forecast Port'!#REF!</definedName>
    <definedName name="_236YADECO_M" localSheetId="4">'[3]Cashflow Forecast Port'!#REF!</definedName>
    <definedName name="_236YADECO_M">'[4]Cashflow Forecast Port'!#REF!</definedName>
    <definedName name="_237YAFEBO_M" localSheetId="4">'[3]Cashflow Forecast Port'!#REF!</definedName>
    <definedName name="_237YAFEBO_M">'[4]Cashflow Forecast Port'!#REF!</definedName>
    <definedName name="_238YAJANO_M" localSheetId="4">'[3]Cashflow Forecast Port'!#REF!</definedName>
    <definedName name="_238YAJANO_M">'[4]Cashflow Forecast Port'!#REF!</definedName>
    <definedName name="_239YAJULO_M" localSheetId="4">'[3]Cashflow Forecast Port'!#REF!</definedName>
    <definedName name="_239YAJULO_M">'[4]Cashflow Forecast Port'!#REF!</definedName>
    <definedName name="_24___123Graph_ACHART_6" hidden="1">[17]Calc!$P$9:$P$41</definedName>
    <definedName name="_24__123Graph_BCHART_11" hidden="1">[17]Calc!$AA$153:$AA$315</definedName>
    <definedName name="_240YAJUNO_M" localSheetId="4">'[3]Cashflow Forecast Port'!#REF!</definedName>
    <definedName name="_240YAJUNO_M">'[4]Cashflow Forecast Port'!#REF!</definedName>
    <definedName name="_241YAMARO_M" localSheetId="4">'[3]Cashflow Forecast Port'!#REF!</definedName>
    <definedName name="_241YAMARO_M">'[4]Cashflow Forecast Port'!#REF!</definedName>
    <definedName name="_242YAMAYO_M" localSheetId="4">'[3]Cashflow Forecast Port'!#REF!</definedName>
    <definedName name="_242YAMAYO_M">'[4]Cashflow Forecast Port'!#REF!</definedName>
    <definedName name="_243YANOVO_M" localSheetId="4">'[3]Cashflow Forecast Port'!#REF!</definedName>
    <definedName name="_243YANOVO_M">'[4]Cashflow Forecast Port'!#REF!</definedName>
    <definedName name="_244YAOCTO_M" localSheetId="4">'[3]Cashflow Forecast Port'!#REF!</definedName>
    <definedName name="_244YAOCTO_M">'[4]Cashflow Forecast Port'!#REF!</definedName>
    <definedName name="_245YASEPO_M" localSheetId="4">'[3]Cashflow Forecast Port'!#REF!</definedName>
    <definedName name="_245YASEPO_M">'[4]Cashflow Forecast Port'!#REF!</definedName>
    <definedName name="_246YBAPRO_M" localSheetId="4">'[3]Cashflow Forecast Port'!#REF!</definedName>
    <definedName name="_246YBAPRO_M">'[4]Cashflow Forecast Port'!#REF!</definedName>
    <definedName name="_247YBAUGO_M" localSheetId="4">'[3]Cashflow Forecast Port'!#REF!</definedName>
    <definedName name="_247YBAUGO_M">'[4]Cashflow Forecast Port'!#REF!</definedName>
    <definedName name="_248YBDECO_M" localSheetId="4">'[3]Cashflow Forecast Port'!#REF!</definedName>
    <definedName name="_248YBDECO_M">'[4]Cashflow Forecast Port'!#REF!</definedName>
    <definedName name="_249YBFEBO_M" localSheetId="4">'[3]Cashflow Forecast Port'!#REF!</definedName>
    <definedName name="_249YBFEBO_M">'[4]Cashflow Forecast Port'!#REF!</definedName>
    <definedName name="_25___123Graph_ACHART_7" hidden="1">[17]Calc!$R$153:$R$688</definedName>
    <definedName name="_25__123Graph_BCHART_12" hidden="1">[17]Calc!$Y$153:$Y$313</definedName>
    <definedName name="_250YBJANO_M" localSheetId="4">'[3]Cashflow Forecast Port'!#REF!</definedName>
    <definedName name="_250YBJANO_M">'[4]Cashflow Forecast Port'!#REF!</definedName>
    <definedName name="_251YBJULO_M" localSheetId="4">'[3]Cashflow Forecast Port'!#REF!</definedName>
    <definedName name="_251YBJULO_M">'[4]Cashflow Forecast Port'!#REF!</definedName>
    <definedName name="_252YBJUNO_M" localSheetId="4">'[3]Cashflow Forecast Port'!#REF!</definedName>
    <definedName name="_252YBJUNO_M">'[4]Cashflow Forecast Port'!#REF!</definedName>
    <definedName name="_253YBMARO_M" localSheetId="4">'[3]Cashflow Forecast Port'!#REF!</definedName>
    <definedName name="_253YBMARO_M">'[4]Cashflow Forecast Port'!#REF!</definedName>
    <definedName name="_254YBMAYO_M" localSheetId="4">'[3]Cashflow Forecast Port'!#REF!</definedName>
    <definedName name="_254YBMAYO_M">'[4]Cashflow Forecast Port'!#REF!</definedName>
    <definedName name="_255YBNOVO_M" localSheetId="4">'[3]Cashflow Forecast Port'!#REF!</definedName>
    <definedName name="_255YBNOVO_M">'[4]Cashflow Forecast Port'!#REF!</definedName>
    <definedName name="_256YBOCTO_M" localSheetId="4">'[3]Cashflow Forecast Port'!#REF!</definedName>
    <definedName name="_256YBOCTO_M">'[4]Cashflow Forecast Port'!#REF!</definedName>
    <definedName name="_257YBSEPO_M" localSheetId="4">'[3]Cashflow Forecast Port'!#REF!</definedName>
    <definedName name="_257YBSEPO_M">'[4]Cashflow Forecast Port'!#REF!</definedName>
    <definedName name="_26___123Graph_ACHART_8" hidden="1">[17]Calc!$T$83:$T$153</definedName>
    <definedName name="_26__123Graph_BCHART_13" hidden="1">[17]Calc!$AE$10:$AE$33</definedName>
    <definedName name="_27___123Graph_ACHART_9" hidden="1">[17]Calc!$V$83:$V$153</definedName>
    <definedName name="_27__123Graph_BCHART_14" hidden="1">[17]Calc!$AI$10:$AI$28</definedName>
    <definedName name="_28___123Graph_BCHART_1" hidden="1">[17]Calc!$E$38:$E$83</definedName>
    <definedName name="_28__123Graph_BCHART_15" hidden="1">[17]Calc!$AK$8:$AK$19</definedName>
    <definedName name="_29___123Graph_BCHART_10" hidden="1">[17]Calc!$AC$153:$AC$325</definedName>
    <definedName name="_29__123Graph_BCHART_16" hidden="1">[17]Calc!$AM$8:$AM$21</definedName>
    <definedName name="_3___123Graph_ACHART_11" hidden="1">[17]Calc!$Z$153:$Z$315</definedName>
    <definedName name="_3__123Graph_ACHART_17" hidden="1">[17]GoEight!$B$115:$B$160</definedName>
    <definedName name="_30___123Graph_BCHART_11" hidden="1">[17]Calc!$AA$153:$AA$315</definedName>
    <definedName name="_30__123Graph_BCHART_17" hidden="1">[17]GoEight!$C$115:$C$160</definedName>
    <definedName name="_31___123Graph_BCHART_12" hidden="1">[17]Calc!$Y$153:$Y$313</definedName>
    <definedName name="_31__123Graph_BCHART_18" hidden="1">[17]GrFour!$C$115:$C$190</definedName>
    <definedName name="_32___123Graph_BCHART_13" hidden="1">[17]Calc!$AE$10:$AE$33</definedName>
    <definedName name="_32__123Graph_BCHART_2" hidden="1">[17]Calc!$G$23:$G$58</definedName>
    <definedName name="_33___123Graph_BCHART_14" hidden="1">[17]Calc!$AI$10:$AI$28</definedName>
    <definedName name="_33__123Graph_BCHART_22" hidden="1">[17]MOne!$C$145:$C$231</definedName>
    <definedName name="_34___123Graph_BCHART_15" hidden="1">[17]Calc!$AK$8:$AK$19</definedName>
    <definedName name="_34__123Graph_BCHART_23" hidden="1">[17]MTwo!$C$145:$C$231</definedName>
    <definedName name="_35___123Graph_BCHART_16" hidden="1">[17]Calc!$AM$8:$AM$21</definedName>
    <definedName name="_35__123Graph_BCHART_24" hidden="1">[17]KOne!$C$230:$C$755</definedName>
    <definedName name="_36___123Graph_BCHART_17" hidden="1">[17]GoEight!$C$115:$C$160</definedName>
    <definedName name="_36__123Graph_BCHART_25" hidden="1">[17]GoSeven!$C$90:$C$125</definedName>
    <definedName name="_37___123Graph_BCHART_18" hidden="1">[17]GrFour!$C$115:$C$190</definedName>
    <definedName name="_37__123Graph_BCHART_26" hidden="1">[17]GrThree!$C$90:$C$140</definedName>
    <definedName name="_38___123Graph_BCHART_2" hidden="1">[17]Calc!$G$23:$G$58</definedName>
    <definedName name="_38__123Graph_BCHART_27" hidden="1">[17]HTwo!$C$88:$C$130</definedName>
    <definedName name="_39___123Graph_BCHART_22" hidden="1">[17]MOne!$C$145:$C$231</definedName>
    <definedName name="_39__123Graph_BCHART_28" hidden="1">[17]JOne!$C$86:$C$112</definedName>
    <definedName name="_4___123Graph_ACHART_12" hidden="1">[17]Calc!$X$153:$X$313</definedName>
    <definedName name="_4__123Graph_ACHART_18" hidden="1">[17]GrFour!$B$115:$B$185</definedName>
    <definedName name="_40___123Graph_BCHART_23" hidden="1">[17]MTwo!$C$145:$C$231</definedName>
    <definedName name="_40__123Graph_BCHART_29" hidden="1">[17]JTwo!$C$86:$C$116</definedName>
    <definedName name="_41___123Graph_BCHART_24" hidden="1">[17]KOne!$C$230:$C$755</definedName>
    <definedName name="_41__123Graph_BCHART_3" hidden="1">[17]Calc!$I$38:$I$107</definedName>
    <definedName name="_42___123Graph_BCHART_25" hidden="1">[17]GoSeven!$C$90:$C$125</definedName>
    <definedName name="_42__123Graph_BCHART_30" hidden="1">[17]HOne!$C$88:$C$130</definedName>
    <definedName name="_43___123Graph_BCHART_26" hidden="1">[17]GrThree!$C$90:$C$140</definedName>
    <definedName name="_43__123Graph_BCHART_4" hidden="1">[17]Calc!$M$13:$M$53</definedName>
    <definedName name="_44___123Graph_BCHART_27" hidden="1">[17]HTwo!$C$88:$C$130</definedName>
    <definedName name="_44__123Graph_BCHART_5" hidden="1">[17]Calc!$O$9:$O$36</definedName>
    <definedName name="_45___123Graph_BCHART_28" hidden="1">[17]JOne!$C$86:$C$112</definedName>
    <definedName name="_45__123Graph_BCHART_6" hidden="1">[17]Calc!$Q$9:$Q$41</definedName>
    <definedName name="_46___123Graph_BCHART_29" hidden="1">[17]JTwo!$C$86:$C$116</definedName>
    <definedName name="_46__123Graph_BCHART_7" hidden="1">[17]Calc!$S$153:$S$688</definedName>
    <definedName name="_47___123Graph_BCHART_3" hidden="1">[17]Calc!$I$38:$I$107</definedName>
    <definedName name="_47__123Graph_BCHART_8" hidden="1">[17]Calc!$U$83:$U$153</definedName>
    <definedName name="_48___123Graph_BCHART_30" hidden="1">[17]HOne!$C$88:$C$130</definedName>
    <definedName name="_48__123Graph_BCHART_9" hidden="1">[17]Calc!$W$83:$W$153</definedName>
    <definedName name="_49___123Graph_BCHART_4" hidden="1">[17]Calc!$M$13:$M$53</definedName>
    <definedName name="_49__123Graph_CCHART_25" hidden="1">[17]GoSeven!$D$90:$D$105</definedName>
    <definedName name="_5___123Graph_ACHART_13" hidden="1">[17]Calc!$AD$10:$AD$33</definedName>
    <definedName name="_5__123Graph_ACHART_2" hidden="1">[17]Calc!$F$23:$F$58</definedName>
    <definedName name="_50___123Graph_BCHART_5" hidden="1">[17]Calc!$O$9:$O$36</definedName>
    <definedName name="_50__123Graph_CCHART_26" hidden="1">[17]GrThree!$D$90:$D$110</definedName>
    <definedName name="_51___123Graph_BCHART_6" hidden="1">[17]Calc!$Q$9:$Q$41</definedName>
    <definedName name="_51__123Graph_CCHART_27" hidden="1">[17]HTwo!$D$88:$D$110</definedName>
    <definedName name="_52___123Graph_BCHART_7" hidden="1">[17]Calc!$S$153:$S$688</definedName>
    <definedName name="_52__123Graph_CCHART_28" hidden="1">[17]JOne!$D$86:$D$98</definedName>
    <definedName name="_53___123Graph_BCHART_8" hidden="1">[17]Calc!$U$83:$U$153</definedName>
    <definedName name="_53__123Graph_CCHART_29" hidden="1">[17]JTwo!$D$86:$D$98</definedName>
    <definedName name="_54___123Graph_BCHART_9" hidden="1">[17]Calc!$W$83:$W$153</definedName>
    <definedName name="_54__123Graph_CCHART_30" hidden="1">[17]HOne!$D$88:$D$110</definedName>
    <definedName name="_55___123Graph_CCHART_25" hidden="1">[17]GoSeven!$D$90:$D$105</definedName>
    <definedName name="_55__123Graph_DCHART_25" hidden="1">[17]GoSeven!$E$90:$E$105</definedName>
    <definedName name="_56___123Graph_CCHART_26" hidden="1">[17]GrThree!$D$90:$D$110</definedName>
    <definedName name="_56__123Graph_DCHART_26" hidden="1">[17]GrThree!$E$90:$E$110</definedName>
    <definedName name="_57___123Graph_CCHART_27" hidden="1">[17]HTwo!$D$88:$D$110</definedName>
    <definedName name="_57__123Graph_DCHART_27" hidden="1">[17]HTwo!$E$88:$E$110</definedName>
    <definedName name="_58___123Graph_CCHART_28" hidden="1">[17]JOne!$D$86:$D$98</definedName>
    <definedName name="_58__123Graph_DCHART_28" hidden="1">[17]JOne!$E$86:$E$98</definedName>
    <definedName name="_59___123Graph_CCHART_29" hidden="1">[17]JTwo!$D$86:$D$98</definedName>
    <definedName name="_59__123Graph_DCHART_29" hidden="1">[17]JTwo!$E$86:$E$98</definedName>
    <definedName name="_6___123Graph_ACHART_14" hidden="1">[17]Calc!$AH$10:$AH$28</definedName>
    <definedName name="_6__123Graph_ACHART_22" hidden="1">[17]MOne!$B$145:$B$231</definedName>
    <definedName name="_60___123Graph_CCHART_30" hidden="1">[17]HOne!$D$88:$D$110</definedName>
    <definedName name="_60__123Graph_DCHART_30" hidden="1">[17]HOne!$E$86:$E$110</definedName>
    <definedName name="_61___123Graph_DCHART_25" hidden="1">[17]GoSeven!$E$90:$E$105</definedName>
    <definedName name="_61__123Graph_XCHART_10" hidden="1">[17]Calc!$A$153:$A$325</definedName>
    <definedName name="_62___123Graph_DCHART_26" hidden="1">[17]GrThree!$E$90:$E$110</definedName>
    <definedName name="_62__123Graph_XCHART_11" hidden="1">[17]Calc!$A$153:$A$315</definedName>
    <definedName name="_63___123Graph_DCHART_27" hidden="1">[17]HTwo!$E$88:$E$110</definedName>
    <definedName name="_63__123Graph_XCHART_12" hidden="1">[17]Calc!$A$153:$A$313</definedName>
    <definedName name="_64___123Graph_DCHART_28" hidden="1">[17]JOne!$E$86:$E$98</definedName>
    <definedName name="_64__123Graph_XCHART_13" hidden="1">[17]Calc!$A$13:$A$33</definedName>
    <definedName name="_65___123Graph_DCHART_29" hidden="1">[17]JTwo!$E$86:$E$98</definedName>
    <definedName name="_65__123Graph_XCHART_14" hidden="1">[17]Calc!$A$11:$A$28</definedName>
    <definedName name="_66___123Graph_DCHART_30" hidden="1">[17]HOne!$E$86:$E$110</definedName>
    <definedName name="_66__123Graph_XCHART_15" hidden="1">[17]Calc!$A$8:$A$19</definedName>
    <definedName name="_67___123Graph_XCHART_10" hidden="1">[17]Calc!$A$153:$A$325</definedName>
    <definedName name="_67__123Graph_XCHART_16" hidden="1">[17]Calc!$A$8:$A$21</definedName>
    <definedName name="_68___123Graph_XCHART_11" hidden="1">[17]Calc!$A$153:$A$315</definedName>
    <definedName name="_68__123Graph_XCHART_2" hidden="1">[17]Calc!$A$23:$A$58</definedName>
    <definedName name="_69___123Graph_XCHART_12" hidden="1">[17]Calc!$A$153:$A$313</definedName>
    <definedName name="_69__123Graph_XCHART_3" hidden="1">[17]Calc!$A$38:$A$107</definedName>
    <definedName name="_7___123Graph_ACHART_15" hidden="1">[17]Calc!$AJ$8:$AJ$19</definedName>
    <definedName name="_7__123Graph_ACHART_23" hidden="1">[17]MTwo!$B$145:$B$232</definedName>
    <definedName name="_70___123Graph_XCHART_13" hidden="1">[17]Calc!$A$13:$A$33</definedName>
    <definedName name="_70__123Graph_XCHART_4" hidden="1">[17]Calc!$A$13:$A$53</definedName>
    <definedName name="_71___123Graph_XCHART_14" hidden="1">[17]Calc!$A$11:$A$28</definedName>
    <definedName name="_71__123Graph_XCHART_5" hidden="1">[17]Calc!$A$9:$A$36</definedName>
    <definedName name="_72___123Graph_XCHART_15" hidden="1">[17]Calc!$A$8:$A$19</definedName>
    <definedName name="_72__123Graph_XCHART_6" hidden="1">[17]Calc!$A$9:$A$41</definedName>
    <definedName name="_73___123Graph_XCHART_16" hidden="1">[17]Calc!$A$8:$A$21</definedName>
    <definedName name="_73__123Graph_XCHART_7" hidden="1">[17]Calc!$A$153:$A$688</definedName>
    <definedName name="_74___123Graph_XCHART_2" hidden="1">[17]Calc!$A$23:$A$58</definedName>
    <definedName name="_74__123Graph_XCHART_8" hidden="1">[17]Calc!$A$83:$A$154</definedName>
    <definedName name="_75___123Graph_XCHART_3" hidden="1">[17]Calc!$A$38:$A$107</definedName>
    <definedName name="_75__123Graph_XCHART_9" hidden="1">[17]Calc!$A$83:$A$153</definedName>
    <definedName name="_76___123Graph_XCHART_4" hidden="1">[17]Calc!$A$13:$A$53</definedName>
    <definedName name="_77___123Graph_XCHART_5" hidden="1">[17]Calc!$A$9:$A$36</definedName>
    <definedName name="_77_98CONSY" localSheetId="4">'[16]99 cons YTD'!#REF!</definedName>
    <definedName name="_77_98CONSY">'[16]99 cons YTD'!#REF!</definedName>
    <definedName name="_78___123Graph_XCHART_6" hidden="1">[17]Calc!$A$9:$A$41</definedName>
    <definedName name="_79___123Graph_XCHART_7" hidden="1">[17]Calc!$A$153:$A$688</definedName>
    <definedName name="_79MAAPRO_M" localSheetId="4">'[3]Cashflow Forecast Port'!#REF!</definedName>
    <definedName name="_79MAAPRO_M">'[4]Cashflow Forecast Port'!#REF!</definedName>
    <definedName name="_8___123Graph_ACHART_16" hidden="1">[17]Calc!$AL$8:$AL$21</definedName>
    <definedName name="_8__123Graph_ACHART_24" hidden="1">[17]KOne!$B$230:$B$755</definedName>
    <definedName name="_80___123Graph_XCHART_8" hidden="1">[17]Calc!$A$83:$A$154</definedName>
    <definedName name="_81___123Graph_XCHART_9" hidden="1">[17]Calc!$A$83:$A$153</definedName>
    <definedName name="_81MAAUGO_M" localSheetId="4">'[3]Cashflow Forecast Port'!#REF!</definedName>
    <definedName name="_81MAAUGO_M">'[4]Cashflow Forecast Port'!#REF!</definedName>
    <definedName name="_82__123Graph_ACHART_1" hidden="1">[17]Calc!$D$38:$D$83</definedName>
    <definedName name="_83__123Graph_ACHART_10" hidden="1">[17]Calc!$AB$153:$AB$325</definedName>
    <definedName name="_83MADECO_M" localSheetId="4">'[3]Cashflow Forecast Port'!#REF!</definedName>
    <definedName name="_83MADECO_M">'[4]Cashflow Forecast Port'!#REF!</definedName>
    <definedName name="_84__123Graph_ACHART_11" hidden="1">[17]Calc!$Z$153:$Z$315</definedName>
    <definedName name="_85__123Graph_ACHART_12" hidden="1">[17]Calc!$X$153:$X$313</definedName>
    <definedName name="_85MAFEBO_M" localSheetId="4">'[3]Cashflow Forecast Port'!#REF!</definedName>
    <definedName name="_85MAFEBO_M">'[4]Cashflow Forecast Port'!#REF!</definedName>
    <definedName name="_86__123Graph_ACHART_13" hidden="1">[17]Calc!$AD$10:$AD$33</definedName>
    <definedName name="_87__123Graph_ACHART_14" hidden="1">[17]Calc!$AH$10:$AH$28</definedName>
    <definedName name="_87MAJANO_M" localSheetId="4">'[3]Cashflow Forecast Port'!#REF!</definedName>
    <definedName name="_87MAJANO_M">'[4]Cashflow Forecast Port'!#REF!</definedName>
    <definedName name="_88__123Graph_ACHART_15" hidden="1">[17]Calc!$AJ$8:$AJ$19</definedName>
    <definedName name="_89__123Graph_ACHART_16" hidden="1">[17]Calc!$AL$8:$AL$21</definedName>
    <definedName name="_89MAJULO_M" localSheetId="4">'[3]Cashflow Forecast Port'!#REF!</definedName>
    <definedName name="_89MAJULO_M">'[4]Cashflow Forecast Port'!#REF!</definedName>
    <definedName name="_9___123Graph_ACHART_17" hidden="1">[17]GoEight!$B$115:$B$160</definedName>
    <definedName name="_9__123Graph_ACHART_25" hidden="1">[17]GoSeven!$B$90:$B$125</definedName>
    <definedName name="_90__123Graph_ACHART_17" hidden="1">[17]GoEight!$B$115:$B$160</definedName>
    <definedName name="_91__123Graph_ACHART_18" hidden="1">[17]GrFour!$B$115:$B$185</definedName>
    <definedName name="_91MAJUNO_M" localSheetId="4">'[3]Cashflow Forecast Port'!#REF!</definedName>
    <definedName name="_91MAJUNO_M">'[4]Cashflow Forecast Port'!#REF!</definedName>
    <definedName name="_92__123Graph_ACHART_2" hidden="1">[17]Calc!$F$23:$F$58</definedName>
    <definedName name="_93__123Graph_ACHART_22" hidden="1">[17]MOne!$B$145:$B$231</definedName>
    <definedName name="_93MAMARO_M" localSheetId="4">'[3]Cashflow Forecast Port'!#REF!</definedName>
    <definedName name="_93MAMARO_M">'[4]Cashflow Forecast Port'!#REF!</definedName>
    <definedName name="_94__123Graph_ACHART_23" hidden="1">[17]MTwo!$B$145:$B$232</definedName>
    <definedName name="_95__123Graph_ACHART_24" hidden="1">[17]KOne!$B$230:$B$755</definedName>
    <definedName name="_95MAMAYO_M" localSheetId="4">'[3]Cashflow Forecast Port'!#REF!</definedName>
    <definedName name="_95MAMAYO_M">'[4]Cashflow Forecast Port'!#REF!</definedName>
    <definedName name="_96__123Graph_ACHART_25" hidden="1">[17]GoSeven!$B$90:$B$125</definedName>
    <definedName name="_97__123Graph_ACHART_26" hidden="1">[17]GrThree!$B$90:$B$140</definedName>
    <definedName name="_97MANOVO_M" localSheetId="4">'[3]Cashflow Forecast Port'!#REF!</definedName>
    <definedName name="_97MANOVO_M">'[4]Cashflow Forecast Port'!#REF!</definedName>
    <definedName name="_98__123Graph_ACHART_27" hidden="1">[17]HTwo!$B$88:$B$130</definedName>
    <definedName name="_98CONSY" localSheetId="4">'[16]99 cons YTD'!#REF!</definedName>
    <definedName name="_98CONSY">'[16]99 cons YTD'!#REF!</definedName>
    <definedName name="_99__123Graph_ACHART_28" hidden="1">[17]JOne!$B$86:$B$112</definedName>
    <definedName name="_99MAOCTO_M" localSheetId="4">'[3]Cashflow Forecast Port'!#REF!</definedName>
    <definedName name="_99MAOCTO_M">'[4]Cashflow Forecast Port'!#REF!</definedName>
    <definedName name="_ala1" localSheetId="4">#REF!</definedName>
    <definedName name="_ala1">#REF!</definedName>
    <definedName name="_COS98" localSheetId="4" hidden="1">{#N/A,#N/A,FALSE,"Aging Summary";#N/A,#N/A,FALSE,"Ratio Analysis";#N/A,#N/A,FALSE,"Test 120 Day Accts";#N/A,#N/A,FALSE,"Tickmarks"}</definedName>
    <definedName name="_COS98" localSheetId="2" hidden="1">{#N/A,#N/A,FALSE,"Aging Summary";#N/A,#N/A,FALSE,"Ratio Analysis";#N/A,#N/A,FALSE,"Test 120 Day Accts";#N/A,#N/A,FALSE,"Tickmarks"}</definedName>
    <definedName name="_COS98" localSheetId="0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dic2000" localSheetId="4">[7]PARAMETROS!#REF!</definedName>
    <definedName name="_dic2000">[7]PARAMETROS!#REF!</definedName>
    <definedName name="_Fas133" localSheetId="4">#REF!</definedName>
    <definedName name="_Fas133">#REF!</definedName>
    <definedName name="_Fill" localSheetId="4" hidden="1">#REF!</definedName>
    <definedName name="_Fill" hidden="1">#REF!</definedName>
    <definedName name="_Fx1999" localSheetId="4">'[8] AnexoOpDiv99'!#REF!</definedName>
    <definedName name="_Fx1999">'[8] AnexoOpDiv99'!#REF!</definedName>
    <definedName name="_fx99" localSheetId="4">'[8] AnexoOpDiv99'!#REF!</definedName>
    <definedName name="_fx99">'[8] AnexoOpDiv99'!#REF!</definedName>
    <definedName name="_idc1" localSheetId="4">[1]Drawdown!#REF!</definedName>
    <definedName name="_idc1">[2]Drawdown!#REF!</definedName>
    <definedName name="_idc2" localSheetId="4">[1]Drawdown!#REF!</definedName>
    <definedName name="_idc2">[2]Drawdown!#REF!</definedName>
    <definedName name="_IMP2" localSheetId="4">#REF!</definedName>
    <definedName name="_IMP2">#REF!</definedName>
    <definedName name="_int1" localSheetId="4">'[1]Debt Service'!#REF!</definedName>
    <definedName name="_int1">'[2]Debt Service'!#REF!</definedName>
    <definedName name="_int2" localSheetId="4">'[1]Debt Service'!#REF!</definedName>
    <definedName name="_int2">'[2]Debt Service'!#REF!</definedName>
    <definedName name="_IPC01">[9]Gastos!$D$41</definedName>
    <definedName name="_IPC84" localSheetId="4">#REF!</definedName>
    <definedName name="_IPC84">#REF!</definedName>
    <definedName name="_IPP01">[9]Gastos!$D$42</definedName>
    <definedName name="_IRR1" localSheetId="4">#REF!</definedName>
    <definedName name="_IRR1">#REF!</definedName>
    <definedName name="_IV99000" localSheetId="4">#REF!</definedName>
    <definedName name="_IV99000">#REF!</definedName>
    <definedName name="_jan01" localSheetId="4">#REF!</definedName>
    <definedName name="_jan01">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KRD1" localSheetId="4">[10]Loans!#REF!</definedName>
    <definedName name="_KRD1">[11]Loans!#REF!</definedName>
    <definedName name="_KRD2" localSheetId="4">[10]Loans!#REF!</definedName>
    <definedName name="_KRD2">[11]Loans!#REF!</definedName>
    <definedName name="_KZT1" localSheetId="4">#REF!</definedName>
    <definedName name="_KZT1">#REF!</definedName>
    <definedName name="_MAL1" localSheetId="4">#REF!</definedName>
    <definedName name="_MAL1">#REF!</definedName>
    <definedName name="_new95" localSheetId="4">#REF!</definedName>
    <definedName name="_new95">#REF!</definedName>
    <definedName name="_NIL1">'[12]P&amp;L CCI Detail'!$T$54</definedName>
    <definedName name="_NIL2">'[12]P&amp;L CCI Detail'!$T$61</definedName>
    <definedName name="_NIL3">'[12]P&amp;L CCI Detail'!$T$76</definedName>
    <definedName name="_NIL4">'[12]P&amp;L CCI Detail'!$T$84</definedName>
    <definedName name="_NIL5">'[12]P&amp;L CCI Detail'!$T$94</definedName>
    <definedName name="_NPV1" localSheetId="4">#REF!</definedName>
    <definedName name="_NPV1">#REF!</definedName>
    <definedName name="_Order1" hidden="1">255</definedName>
    <definedName name="_Order2" hidden="1">255</definedName>
    <definedName name="_PAG1" localSheetId="4">[13]INSS1!#REF!</definedName>
    <definedName name="_PAG1">[13]INSS1!#REF!</definedName>
    <definedName name="_PAG2" localSheetId="4">[13]INSS1!#REF!</definedName>
    <definedName name="_PAG2">[13]INSS1!#REF!</definedName>
    <definedName name="_PAG5" localSheetId="4">[13]INSS1!#REF!</definedName>
    <definedName name="_PAG5">[13]INSS1!#REF!</definedName>
    <definedName name="_PG1" localSheetId="4">'[3]Cashflow Forecast Port'!$B$1:$Z$33</definedName>
    <definedName name="_PG1">'[4]Cashflow Forecast Port'!$B$1:$Z$33</definedName>
    <definedName name="_PG13" localSheetId="4">#REF!</definedName>
    <definedName name="_PG13">#REF!</definedName>
    <definedName name="_PG15" localSheetId="4">#REF!</definedName>
    <definedName name="_PG15">#REF!</definedName>
    <definedName name="_PG3" localSheetId="4">'[3]Cashflow Forecast Port'!$B$42:$Z$71</definedName>
    <definedName name="_PG3">'[4]Cashflow Forecast Port'!$B$42:$Z$71</definedName>
    <definedName name="_PG4" localSheetId="4">#REF!</definedName>
    <definedName name="_PG4">#REF!</definedName>
    <definedName name="_PG5" localSheetId="4">#REF!</definedName>
    <definedName name="_PG5">#REF!</definedName>
    <definedName name="_PG9" localSheetId="4">#REF!</definedName>
    <definedName name="_PG9">#REF!</definedName>
    <definedName name="_ppp2" localSheetId="4">CF!F_INCOME,CF!F_BALANCE,CF!f_free_cash_flow,CF!f_ratios,CF!f_valuation</definedName>
    <definedName name="_ppp2" localSheetId="2">F_INCOME,F_BALANCE,f_free_cash_flow,f_ratios,f_valuation</definedName>
    <definedName name="_ppp2" localSheetId="0">F_INCOME,F_BALANCE,f_free_cash_flow,f_ratios,f_valuation</definedName>
    <definedName name="_ppp2">F_INCOME,F_BALANCE,f_free_cash_flow,f_ratios,f_valuation</definedName>
    <definedName name="_QUA2" localSheetId="4">[14]CP!#REF!</definedName>
    <definedName name="_QUA2">[14]CP!#REF!</definedName>
    <definedName name="_QUA3" localSheetId="4">[14]CP!#REF!</definedName>
    <definedName name="_QUA3">[14]CP!#REF!</definedName>
    <definedName name="_QUA4" localSheetId="4">[14]CP!#REF!</definedName>
    <definedName name="_QUA4">[14]CP!#REF!</definedName>
    <definedName name="_QUA5" localSheetId="4">[14]CP!#REF!</definedName>
    <definedName name="_QUA5">[14]CP!#REF!</definedName>
    <definedName name="_r">'[15]#REF'!$C$157:$FR$189</definedName>
    <definedName name="_sal2" localSheetId="4" hidden="1">{"SALARIOS",#N/A,FALSE,"Hoja3";"SUELDOS EMPLEADOS",#N/A,FALSE,"Hoja4";"SUELDOS EJECUTIVOS",#N/A,FALSE,"Hoja5"}</definedName>
    <definedName name="_sal2" localSheetId="2" hidden="1">{"SALARIOS",#N/A,FALSE,"Hoja3";"SUELDOS EMPLEADOS",#N/A,FALSE,"Hoja4";"SUELDOS EJECUTIVOS",#N/A,FALSE,"Hoja5"}</definedName>
    <definedName name="_sal2" localSheetId="0" hidden="1">{"SALARIOS",#N/A,FALSE,"Hoja3";"SUELDOS EMPLEADOS",#N/A,FALSE,"Hoja4";"SUELDOS EJECUTIVOS",#N/A,FALSE,"Hoja5"}</definedName>
    <definedName name="_sal2" hidden="1">{"SALARIOS",#N/A,FALSE,"Hoja3";"SUELDOS EMPLEADOS",#N/A,FALSE,"Hoja4";"SUELDOS EJECUTIVOS",#N/A,FALSE,"Hoja5"}</definedName>
    <definedName name="_Sch9" localSheetId="4">#REF!</definedName>
    <definedName name="_Sch9">#REF!</definedName>
    <definedName name="_Sort" localSheetId="4" hidden="1">#REF!</definedName>
    <definedName name="_Sort" hidden="1">#REF!</definedName>
    <definedName name="_TAB2" localSheetId="4">#REF!</definedName>
    <definedName name="_TAB2">#REF!</definedName>
    <definedName name="_tax2" localSheetId="4">'[1]Tax &amp; Depreciation'!$A$102:$IV$102</definedName>
    <definedName name="_tax2">'[2]Tax &amp; Depreciation'!$A$102:$IV$102</definedName>
    <definedName name="_tax3" localSheetId="4">[1]Tax!$D$7:$AJ$79</definedName>
    <definedName name="_tax3">[2]Tax!$D$7:$AJ$79</definedName>
    <definedName name="_USD01" localSheetId="4">[7]PARAMETROS!#REF!</definedName>
    <definedName name="_USD01">[7]PARAMETROS!#REF!</definedName>
    <definedName name="_z1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">'[15]#REF'!$G$135:$Q$153</definedName>
    <definedName name="a_123_error_1" localSheetId="4">#REF!</definedName>
    <definedName name="a_123_error_1">#REF!</definedName>
    <definedName name="a_123_error_10" localSheetId="4">#REF!</definedName>
    <definedName name="a_123_error_10">#REF!</definedName>
    <definedName name="a_123_error_11" localSheetId="4">#REF!</definedName>
    <definedName name="a_123_error_11">#REF!</definedName>
    <definedName name="a_123_error_12" localSheetId="4">#REF!</definedName>
    <definedName name="a_123_error_12">#REF!</definedName>
    <definedName name="a_123_error_13" localSheetId="4">#REF!</definedName>
    <definedName name="a_123_error_13">#REF!</definedName>
    <definedName name="a_123_error_14" localSheetId="4">#REF!</definedName>
    <definedName name="a_123_error_14">#REF!</definedName>
    <definedName name="a_123_error_2" localSheetId="4">'[20]Op Assumps'!#REF!</definedName>
    <definedName name="a_123_error_2">'[21]Op Assumps'!#REF!</definedName>
    <definedName name="a_123_error_3" localSheetId="4">'[20]Cash Flow Summ'!#REF!</definedName>
    <definedName name="a_123_error_3">'[21]Cash Flow Summ'!#REF!</definedName>
    <definedName name="a_123_error_4" localSheetId="4">#REF!</definedName>
    <definedName name="a_123_error_4">#REF!</definedName>
    <definedName name="a_123_error_5" localSheetId="4">#REF!</definedName>
    <definedName name="a_123_error_5">#REF!</definedName>
    <definedName name="a_123_error_6" localSheetId="4">#REF!</definedName>
    <definedName name="a_123_error_6">#REF!</definedName>
    <definedName name="a_123_error_7" localSheetId="4">#REF!</definedName>
    <definedName name="a_123_error_7">#REF!</definedName>
    <definedName name="a_123_error_8" localSheetId="4">#REF!</definedName>
    <definedName name="a_123_error_8">#REF!</definedName>
    <definedName name="a_123_error_9" localSheetId="4">[20]Maintenance!#REF!</definedName>
    <definedName name="a_123_error_9">[21]Maintenance!#REF!</definedName>
    <definedName name="A_impresión_IM" localSheetId="4">#REF!</definedName>
    <definedName name="A_impresión_IM">#REF!</definedName>
    <definedName name="a_z_error_1" localSheetId="4">#REF!</definedName>
    <definedName name="a_z_error_1">#REF!</definedName>
    <definedName name="a_z_error_10" localSheetId="4">#REF!,#REF!,#REF!,#REF!</definedName>
    <definedName name="a_z_error_10">#REF!,#REF!,#REF!,#REF!</definedName>
    <definedName name="a_z_error_11" localSheetId="4">[20]Debt!$C$24:$O$24,[20]Debt!$C$25:$M$25,[20]Debt!$B$24:$B$26,[20]Debt!$C$32:$O$32,[20]Debt!$C$33:$M$33,[20]Debt!$B$32:$B$34</definedName>
    <definedName name="a_z_error_11">[21]Debt!$C$24:$O$24,[21]Debt!$C$25:$M$25,[21]Debt!$B$24:$B$26,[21]Debt!$C$32:$O$32,[21]Debt!$C$33:$M$33,[21]Debt!$B$32:$B$34</definedName>
    <definedName name="a_z_error_12" localSheetId="4">#REF!</definedName>
    <definedName name="a_z_error_12">#REF!</definedName>
    <definedName name="a_z_error_13" localSheetId="4">'[20]Pre Tax  Output'!$A$5:$A$6,'[20]Pre Tax  Output'!$B$15:$P$15,'[20]Pre Tax  Output'!$R$15,'[20]Pre Tax  Output'!$B$17:$R$17,'[20]Pre Tax  Output'!$B$22:$P$22,'[20]Pre Tax  Output'!$R$22,'[20]Pre Tax  Output'!$B$23:$R$23,'[20]Pre Tax  Output'!$B$25:$R$25,'[20]Pre Tax  Output'!$B$32:$R$32,'[20]Pre Tax  Output'!$B$42:$R$42,'[20]Pre Tax  Output'!$C$46:$N$46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 localSheetId="4">'[20]Tax Output'!$A$5:$A$6,'[20]Tax Output'!$B$14:$P$14,'[20]Tax Output'!$R$14,'[20]Tax Output'!$B$18:$R$18,'[20]Tax Output'!$B$20:$P$21,'[20]Tax Output'!$R$20:$R$21,'[20]Tax Output'!$B$22:$R$22,'[20]Tax Output'!$B$28:$P$29,'[20]Tax Output'!$R$28:$R$29,'[20]Tax Output'!$B$30:$R$30,'[20]Tax Output'!$B$33:$P$34,'[20]Tax Output'!$R$33:$R$34,'[20]Tax Output'!$B$35:$R$35,'[20]Tax Output'!$B$41:$P$41,'[20]Tax Output'!$B$43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 localSheetId="4">'[20]Op Assumps'!#REF!</definedName>
    <definedName name="a_z_error_2">'[21]Op Assumps'!#REF!</definedName>
    <definedName name="a_z_error_3" localSheetId="4">'[20]Cash Flow Summ'!#REF!</definedName>
    <definedName name="a_z_error_3">'[21]Cash Flow Summ'!#REF!</definedName>
    <definedName name="a_z_error_4" localSheetId="4">#REF!</definedName>
    <definedName name="a_z_error_4">#REF!</definedName>
    <definedName name="a_z_error_5" localSheetId="4">#REF!</definedName>
    <definedName name="a_z_error_5">#REF!</definedName>
    <definedName name="a_z_error_6" localSheetId="4">#REF!</definedName>
    <definedName name="a_z_error_6">#REF!</definedName>
    <definedName name="a_z_error_7" localSheetId="4">[20]Revenue!#REF!</definedName>
    <definedName name="a_z_error_7">[21]Revenue!#REF!</definedName>
    <definedName name="a_z_error_8" localSheetId="4">#REF!,#REF!,#REF!,#REF!</definedName>
    <definedName name="a_z_error_8">#REF!,#REF!,#REF!,#REF!</definedName>
    <definedName name="a_z_error_9" localSheetId="4">[20]Maintenance!#REF!,[20]Maintenance!$C$38:$Q$38,[20]Maintenance!#REF!</definedName>
    <definedName name="a_z_error_9">[21]Maintenance!#REF!,[21]Maintenance!$C$38:$Q$38,[21]Maintenance!#REF!</definedName>
    <definedName name="A0" localSheetId="4">[14]CP!#REF!</definedName>
    <definedName name="A0">[14]CP!#REF!</definedName>
    <definedName name="aaaaaa">#N/A</definedName>
    <definedName name="aaaaaaa">#N/A</definedName>
    <definedName name="ABEDIVGRAF">[22]GrafdivB!$A$1:$Q$41</definedName>
    <definedName name="abr_97" localSheetId="4">'[23]Câmbio - 97'!$C$11</definedName>
    <definedName name="abr_97">'[24]Câmbio - 97'!$C$11</definedName>
    <definedName name="abr_98" localSheetId="4">#REF!</definedName>
    <definedName name="abr_98">#REF!</definedName>
    <definedName name="ABSEnergoKZT" localSheetId="4">#REF!</definedName>
    <definedName name="ABSEnergoKZT">#REF!</definedName>
    <definedName name="Account_Balance" localSheetId="4">#REF!</definedName>
    <definedName name="Account_Balance">#REF!</definedName>
    <definedName name="AccountingViewColumnNumber" localSheetId="4">'[25]Acctg View'!#REF!</definedName>
    <definedName name="AccountingViewColumnNumber">'[25]Acctg View'!#REF!</definedName>
    <definedName name="AccountingViewRowNumber">'[26]Acctg View'!$A$3:$A$91</definedName>
    <definedName name="AcctgView">'[26]Acctg View'!$A$3:$P$91</definedName>
    <definedName name="AcctNTot">'[12]P&amp;L CCI Detail'!$T$238</definedName>
    <definedName name="AcctTot">'[12]P&amp;L CCI Detail'!$T$194</definedName>
    <definedName name="act_fijo">[27]PROFORMA!$C$350:$BI$350</definedName>
    <definedName name="Act_Fijo_Bruto">[27]PROFORMA!$C$328:$BI$328</definedName>
    <definedName name="ACTAPRFEE" localSheetId="4">'[3]Cashflow Forecast Port'!$I$55:$I$55</definedName>
    <definedName name="ACTAPRFEE">'[4]Cashflow Forecast Port'!$I$55:$I$55</definedName>
    <definedName name="ACTAPRINT" localSheetId="4">'[3]Cashflow Forecast Port'!$I$57:$I$57</definedName>
    <definedName name="ACTAPRINT">'[4]Cashflow Forecast Port'!$I$57:$I$57</definedName>
    <definedName name="ACTAUGFEE" localSheetId="4">'[3]Cashflow Forecast Port'!$Q$55:$Q$55</definedName>
    <definedName name="ACTAUGFEE">'[4]Cashflow Forecast Port'!$Q$55:$Q$55</definedName>
    <definedName name="ACTAUGINT" localSheetId="4">'[3]Cashflow Forecast Port'!$Q$57:$Q$57</definedName>
    <definedName name="ACTAUGINT">'[4]Cashflow Forecast Port'!$Q$57:$Q$57</definedName>
    <definedName name="ACTDECFEE" localSheetId="4">'[3]Cashflow Forecast Port'!$Y$55:$Y$55</definedName>
    <definedName name="ACTDECFEE">'[4]Cashflow Forecast Port'!$Y$55:$Y$55</definedName>
    <definedName name="ACTDECINT" localSheetId="4">'[3]Cashflow Forecast Port'!$Y$57:$Y$57</definedName>
    <definedName name="ACTDECINT">'[4]Cashflow Forecast Port'!$Y$57:$Y$57</definedName>
    <definedName name="ACTFEBFEE" localSheetId="4">'[3]Cashflow Forecast Port'!$E$55:$E$55</definedName>
    <definedName name="ACTFEBFEE">'[4]Cashflow Forecast Port'!$E$55:$E$55</definedName>
    <definedName name="ACTFEBINT" localSheetId="4">'[3]Cashflow Forecast Port'!$E$57:$E$57</definedName>
    <definedName name="ACTFEBINT">'[4]Cashflow Forecast Port'!$E$57:$E$57</definedName>
    <definedName name="ACTJANFEE" localSheetId="4">'[3]Cashflow Forecast Port'!$C$55:$C$55</definedName>
    <definedName name="ACTJANFEE">'[4]Cashflow Forecast Port'!$C$55:$C$55</definedName>
    <definedName name="ACTJANINT" localSheetId="4">'[3]Cashflow Forecast Port'!$C$57:$C$57</definedName>
    <definedName name="ACTJANINT">'[4]Cashflow Forecast Port'!$C$57:$C$57</definedName>
    <definedName name="ACTJULFEE" localSheetId="4">'[3]Cashflow Forecast Port'!$O$55:$O$55</definedName>
    <definedName name="ACTJULFEE">'[4]Cashflow Forecast Port'!$O$55:$O$55</definedName>
    <definedName name="ACTJULINT" localSheetId="4">'[3]Cashflow Forecast Port'!$O$57:$O$57</definedName>
    <definedName name="ACTJULINT">'[4]Cashflow Forecast Port'!$O$57:$O$57</definedName>
    <definedName name="ACTJUNFEE" localSheetId="4">'[3]Cashflow Forecast Port'!$M$55:$M$55</definedName>
    <definedName name="ACTJUNFEE">'[4]Cashflow Forecast Port'!$M$55:$M$55</definedName>
    <definedName name="ACTJUNINT" localSheetId="4">'[3]Cashflow Forecast Port'!$M$57:$M$57</definedName>
    <definedName name="ACTJUNINT">'[4]Cashflow Forecast Port'!$M$57:$M$57</definedName>
    <definedName name="ACTMARFEE" localSheetId="4">'[3]Cashflow Forecast Port'!$G$55:$G$55</definedName>
    <definedName name="ACTMARFEE">'[4]Cashflow Forecast Port'!$G$55:$G$55</definedName>
    <definedName name="ACTMARINT" localSheetId="4">'[3]Cashflow Forecast Port'!$G$57:$G$57</definedName>
    <definedName name="ACTMARINT">'[4]Cashflow Forecast Port'!$G$57:$G$57</definedName>
    <definedName name="ACTMAYFEE" localSheetId="4">'[3]Cashflow Forecast Port'!$K$55:$K$55</definedName>
    <definedName name="ACTMAYFEE">'[4]Cashflow Forecast Port'!$K$55:$K$55</definedName>
    <definedName name="ACTMAYINT" localSheetId="4">'[3]Cashflow Forecast Port'!$K$57:$K$57</definedName>
    <definedName name="ACTMAYINT">'[4]Cashflow Forecast Port'!$K$57:$K$57</definedName>
    <definedName name="ACTNOVFEE" localSheetId="4">'[3]Cashflow Forecast Port'!$W$55:$W$55</definedName>
    <definedName name="ACTNOVFEE">'[4]Cashflow Forecast Port'!$W$55:$W$55</definedName>
    <definedName name="ACTNOVINT" localSheetId="4">'[3]Cashflow Forecast Port'!$W$57:$W$57</definedName>
    <definedName name="ACTNOVINT">'[4]Cashflow Forecast Port'!$W$57:$W$57</definedName>
    <definedName name="ACTOCTFEE" localSheetId="4">'[3]Cashflow Forecast Port'!$U$55:$U$55</definedName>
    <definedName name="ACTOCTFEE">'[4]Cashflow Forecast Port'!$U$55:$U$55</definedName>
    <definedName name="ACTOCTINT" localSheetId="4">'[3]Cashflow Forecast Port'!$U$57:$U$57</definedName>
    <definedName name="ACTOCTINT">'[4]Cashflow Forecast Port'!$U$57:$U$57</definedName>
    <definedName name="ACTSEPFEE" localSheetId="4">'[3]Cashflow Forecast Port'!$S$55:$S$55</definedName>
    <definedName name="ACTSEPFEE">'[4]Cashflow Forecast Port'!$S$55:$S$55</definedName>
    <definedName name="ACTSEPINT" localSheetId="4">'[3]Cashflow Forecast Port'!$S$57:$S$57</definedName>
    <definedName name="ACTSEPINT">'[4]Cashflow Forecast Port'!$S$57:$S$57</definedName>
    <definedName name="ACTUAL" localSheetId="4">#REF!</definedName>
    <definedName name="ACTUAL">#REF!</definedName>
    <definedName name="ActualCoalPaymentInclVATKzt">[28]Calculations!$D$272:$O$272</definedName>
    <definedName name="ACUMULADO" localSheetId="4">#REF!</definedName>
    <definedName name="ACUMULADO">#REF!</definedName>
    <definedName name="Adjustment_formula_factor" localSheetId="4">[18]SUMMARY!#REF!</definedName>
    <definedName name="Adjustment_formula_factor">[19]SUMMARY!#REF!</definedName>
    <definedName name="Admin">[29]Admin!$C$16</definedName>
    <definedName name="AdminContractorsQuantity" localSheetId="4">[30]Assumption!#REF!</definedName>
    <definedName name="AdminContractorsQuantity">[31]Assumption!#REF!</definedName>
    <definedName name="AdminContractSalaryKzt" localSheetId="4">[30]Assumption!#REF!</definedName>
    <definedName name="AdminContractSalaryKzt">[31]Assumption!#REF!</definedName>
    <definedName name="AdminFixedAssetsKzt" localSheetId="4">[30]Assumption!#REF!</definedName>
    <definedName name="AdminFixedAssetsKzt">[31]Assumption!#REF!</definedName>
    <definedName name="AdminPeopleQuantaty" localSheetId="4">[30]Assumption!#REF!</definedName>
    <definedName name="AdminPeopleQuantaty">[31]Assumption!#REF!</definedName>
    <definedName name="AdminPeopleQuantity" localSheetId="4">[30]Assumption!#REF!</definedName>
    <definedName name="AdminPeopleQuantity">[31]Assumption!#REF!</definedName>
    <definedName name="AdminSafetySuppliesKzt" localSheetId="4">[30]Assumption!#REF!</definedName>
    <definedName name="AdminSafetySuppliesKzt">[31]Assumption!#REF!</definedName>
    <definedName name="AdminSalaryKzt" localSheetId="4">[30]Assumption!#REF!</definedName>
    <definedName name="AdminSalaryKzt">[31]Assumption!#REF!</definedName>
    <definedName name="AES_Correspondence_Outgoing_" localSheetId="4">#REF!</definedName>
    <definedName name="AES_Correspondence_Outgoing_">#REF!</definedName>
    <definedName name="AES_Rate" localSheetId="4">'[32]#REF'!#REF!</definedName>
    <definedName name="AES_Rate">'[32]#REF'!#REF!</definedName>
    <definedName name="aesdiscrate" localSheetId="4">[1]Outputs!#REF!</definedName>
    <definedName name="aesdiscrate">[2]Outputs!#REF!</definedName>
    <definedName name="AESExpensesInUSD" localSheetId="4">[30]Assumption!#REF!</definedName>
    <definedName name="AESExpensesInUSD">[31]Assumption!#REF!</definedName>
    <definedName name="aespercent" localSheetId="4">#REF!</definedName>
    <definedName name="aespercent">#REF!</definedName>
    <definedName name="aesreport2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go_97" localSheetId="4">'[23]Câmbio - 97'!$C$15</definedName>
    <definedName name="ago_97">'[24]Câmbio - 97'!$C$15</definedName>
    <definedName name="AGO_98" localSheetId="4">'[33]Câmbio - 97'!$C$15</definedName>
    <definedName name="AGO_98">'[34]Câmbio - 97'!$C$15</definedName>
    <definedName name="AJUSTES" localSheetId="4">#REF!</definedName>
    <definedName name="AJUSTES">#REF!</definedName>
    <definedName name="ala" localSheetId="4">#REF!</definedName>
    <definedName name="ala">#REF!</definedName>
    <definedName name="AlicCashFlow" localSheetId="4">#REF!</definedName>
    <definedName name="AlicCashFlow">#REF!</definedName>
    <definedName name="AlicIncStUSGAAP2" localSheetId="4">'[35]US GAAP'!#REF!</definedName>
    <definedName name="AlicIncStUSGAAP2">'[35]US GAAP'!#REF!</definedName>
    <definedName name="AlicInputAmortDep2" localSheetId="4">'[35]DyA SJ'!#REF!</definedName>
    <definedName name="AlicInputAmortDep2">'[35]DyA SJ'!#REF!</definedName>
    <definedName name="AlicInputAmortDep3" localSheetId="4">'[35]DyA SJ'!#REF!</definedName>
    <definedName name="AlicInputAmortDep3">'[35]DyA SJ'!#REF!</definedName>
    <definedName name="AlicInputAmortDep4" localSheetId="4">'[35]DyA SJ'!#REF!</definedName>
    <definedName name="AlicInputAmortDep4">'[35]DyA SJ'!#REF!</definedName>
    <definedName name="AlicInputGyA10" localSheetId="4">'[35]SG&amp;A'!#REF!</definedName>
    <definedName name="AlicInputGyA10">'[35]SG&amp;A'!#REF!</definedName>
    <definedName name="AlicInputGyA11" localSheetId="4">'[35]SG&amp;A'!#REF!</definedName>
    <definedName name="AlicInputGyA11">'[35]SG&amp;A'!#REF!</definedName>
    <definedName name="AlicInputGyA12" localSheetId="4">'[35]SG&amp;A'!#REF!</definedName>
    <definedName name="AlicInputGyA12">'[35]SG&amp;A'!#REF!</definedName>
    <definedName name="AlicInputGyA13" localSheetId="4">'[35]SG&amp;A'!#REF!</definedName>
    <definedName name="AlicInputGyA13">'[35]SG&amp;A'!#REF!</definedName>
    <definedName name="AlicInputGyA3" localSheetId="4">'[35]SG&amp;A'!#REF!</definedName>
    <definedName name="AlicInputGyA3">'[35]SG&amp;A'!#REF!</definedName>
    <definedName name="AlicInputGyA5" localSheetId="4">'[35]SG&amp;A'!#REF!</definedName>
    <definedName name="AlicInputGyA5">'[35]SG&amp;A'!#REF!</definedName>
    <definedName name="AlicInputGyA7" localSheetId="4">'[35]SG&amp;A'!#REF!</definedName>
    <definedName name="AlicInputGyA7">'[35]SG&amp;A'!#REF!</definedName>
    <definedName name="AlicInputGyA9" localSheetId="4">'[35]SG&amp;A'!#REF!</definedName>
    <definedName name="AlicInputGyA9">'[35]SG&amp;A'!#REF!</definedName>
    <definedName name="AlicInputIntExp" localSheetId="4">#REF!</definedName>
    <definedName name="AlicInputIntExp">#REF!</definedName>
    <definedName name="AlicInputIntExp2" localSheetId="4">#REF!</definedName>
    <definedName name="AlicInputIntExp2">#REF!</definedName>
    <definedName name="AlicInputIntExp3" localSheetId="4">#REF!</definedName>
    <definedName name="AlicInputIntExp3">#REF!</definedName>
    <definedName name="AlicInputOyM" localSheetId="4">#REF!</definedName>
    <definedName name="AlicInputOyM">#REF!</definedName>
    <definedName name="AlicInputRevenue2" localSheetId="4">'[35]Revenue Salta'!#REF!</definedName>
    <definedName name="AlicInputRevenue2">'[35]Revenue Salta'!#REF!</definedName>
    <definedName name="AlicInputRevenue3" localSheetId="4">'[35]Revenue Salta'!#REF!</definedName>
    <definedName name="AlicInputRevenue3">'[35]Revenue Salta'!#REF!</definedName>
    <definedName name="AlicInputRevenue5" localSheetId="4">'[35]Revenue Salta'!#REF!</definedName>
    <definedName name="AlicInputRevenue5">'[35]Revenue Salta'!#REF!</definedName>
    <definedName name="AlicInputRevenue6" localSheetId="4">'[35]Revenue Salta'!#REF!</definedName>
    <definedName name="AlicInputRevenue6">'[35]Revenue Salta'!#REF!</definedName>
    <definedName name="AllInCost" localSheetId="4">[1]Construction!$AP$52</definedName>
    <definedName name="AllInCost">[2]Construction!$AP$52</definedName>
    <definedName name="AM_EUR_01.2007" localSheetId="4">#REF!</definedName>
    <definedName name="AM_EUR_01.2007">#REF!</definedName>
    <definedName name="AM_EUR_02.2007" localSheetId="4">#REF!</definedName>
    <definedName name="AM_EUR_02.2007">#REF!</definedName>
    <definedName name="AM_EUR_03.2007" localSheetId="4">#REF!</definedName>
    <definedName name="AM_EUR_03.2007">#REF!</definedName>
    <definedName name="AM_EUR_04.2007" localSheetId="4">#REF!</definedName>
    <definedName name="AM_EUR_04.2007">#REF!</definedName>
    <definedName name="AM_EUR_05.2007" localSheetId="4">#REF!</definedName>
    <definedName name="AM_EUR_05.2007">#REF!</definedName>
    <definedName name="AM_EUR_06.2007" localSheetId="4">#REF!</definedName>
    <definedName name="AM_EUR_06.2007">#REF!</definedName>
    <definedName name="AM_EUR_07.2007" localSheetId="4">#REF!</definedName>
    <definedName name="AM_EUR_07.2007">#REF!</definedName>
    <definedName name="AM_EUR_08.2007" localSheetId="4">#REF!</definedName>
    <definedName name="AM_EUR_08.2007">#REF!</definedName>
    <definedName name="AM_EUR_09.2007" localSheetId="4">#REF!</definedName>
    <definedName name="AM_EUR_09.2007">#REF!</definedName>
    <definedName name="AM_EUR_10.2007" localSheetId="4">#REF!</definedName>
    <definedName name="AM_EUR_10.2007">#REF!</definedName>
    <definedName name="AM_EUR_11.2007" localSheetId="4">#REF!</definedName>
    <definedName name="AM_EUR_11.2007">#REF!</definedName>
    <definedName name="AM_EUR_12.2007" localSheetId="4">#REF!</definedName>
    <definedName name="AM_EUR_12.2007">#REF!</definedName>
    <definedName name="AM_KZT_01.2007" localSheetId="4">#REF!</definedName>
    <definedName name="AM_KZT_01.2007">#REF!</definedName>
    <definedName name="AM_KZT_02.2007" localSheetId="4">#REF!</definedName>
    <definedName name="AM_KZT_02.2007">#REF!</definedName>
    <definedName name="AM_KZT_03.2007">'[36]X-rates'!$F$28</definedName>
    <definedName name="AM_KZT_04.2007">'[36]X-rates'!$G$28</definedName>
    <definedName name="AM_KZT_05.2007">'[36]X-rates'!$H$28</definedName>
    <definedName name="AM_KZT_06.2007">'[36]X-rates'!$I$28</definedName>
    <definedName name="AM_KZT_07.2007">'[36]X-rates'!$J$28</definedName>
    <definedName name="AM_KZT_08.2007">'[36]X-rates'!$K$28</definedName>
    <definedName name="AM_KZT_09.2007" localSheetId="4">#REF!</definedName>
    <definedName name="AM_KZT_09.2007">#REF!</definedName>
    <definedName name="AM_KZT_10.2007" localSheetId="4">#REF!</definedName>
    <definedName name="AM_KZT_10.2007">#REF!</definedName>
    <definedName name="AM_KZT_11.2007" localSheetId="4">#REF!</definedName>
    <definedName name="AM_KZT_11.2007">#REF!</definedName>
    <definedName name="AM_KZT_12.2007" localSheetId="4">#REF!</definedName>
    <definedName name="AM_KZT_12.2007">#REF!</definedName>
    <definedName name="AmortazIntangFixedAssetsRatePercent" localSheetId="4">[30]Assumption!#REF!</definedName>
    <definedName name="AmortazIntangFixedAssetsRatePercent">[31]Assumption!#REF!</definedName>
    <definedName name="AmortizIntangibleFixedAssetsKzt">[37]Calculations!$D$436:$O$436</definedName>
    <definedName name="AMTTAX" localSheetId="4">#REF!</definedName>
    <definedName name="AMTTAX">#REF!</definedName>
    <definedName name="AMTTAXLEFT" localSheetId="4">#REF!</definedName>
    <definedName name="AMTTAXLEFT">#REF!</definedName>
    <definedName name="AMTTAXTOP" localSheetId="4">#REF!</definedName>
    <definedName name="AMTTAXTOP">#REF!</definedName>
    <definedName name="ANEXO01" localSheetId="4">#REF!</definedName>
    <definedName name="ANEXO01">#REF!</definedName>
    <definedName name="ANEXO02" localSheetId="4">#REF!</definedName>
    <definedName name="ANEXO02">#REF!</definedName>
    <definedName name="ANEXO03" localSheetId="4">#REF!</definedName>
    <definedName name="ANEXO03">#REF!</definedName>
    <definedName name="ANEXO04" localSheetId="4">#REF!</definedName>
    <definedName name="ANEXO04">#REF!</definedName>
    <definedName name="anexo1" localSheetId="4">#REF!</definedName>
    <definedName name="anexo1">#REF!</definedName>
    <definedName name="anexo2" localSheetId="4">#REF!</definedName>
    <definedName name="anexo2">#REF!</definedName>
    <definedName name="anexo3" localSheetId="4">#REF!</definedName>
    <definedName name="anexo3">#REF!</definedName>
    <definedName name="ANEXO98">'[22] AnexoOpDiv99'!$B$2:$O$34</definedName>
    <definedName name="ANEXO99" localSheetId="4">'[22] AnexoOpDiv99'!#REF!</definedName>
    <definedName name="ANEXO99">'[22] AnexoOpDiv99'!#REF!</definedName>
    <definedName name="annpay" localSheetId="4">#REF!</definedName>
    <definedName name="annpay">#REF!</definedName>
    <definedName name="Annual_CapEx" localSheetId="4">'[1]Project Data'!#REF!</definedName>
    <definedName name="Annual_CapEx">'[2]Project Data'!#REF!</definedName>
    <definedName name="annual_report2" localSheetId="4" hidden="1">{"ARPandL",#N/A,FALSE,"Report Annual";"ARCashflow",#N/A,FALSE,"Report Annual";"ARBalanceSheet",#N/A,FALSE,"Report Annual";"ARRatios",#N/A,FALSE,"Report Annual"}</definedName>
    <definedName name="annual_report2" localSheetId="2" hidden="1">{"ARPandL",#N/A,FALSE,"Report Annual";"ARCashflow",#N/A,FALSE,"Report Annual";"ARBalanceSheet",#N/A,FALSE,"Report Annual";"ARRatios",#N/A,FALSE,"Report Annual"}</definedName>
    <definedName name="annual_report2" localSheetId="0" hidden="1">{"ARPandL",#N/A,FALSE,"Report Annual";"ARCashflow",#N/A,FALSE,"Report Annual";"ARBalanceSheet",#N/A,FALSE,"Report Annual";"ARRatios",#N/A,FALSE,"Report Annual"}</definedName>
    <definedName name="annual_report2" hidden="1">{"ARPandL",#N/A,FALSE,"Report Annual";"ARCashflow",#N/A,FALSE,"Report Annual";"ARBalanceSheet",#N/A,FALSE,"Report Annual";"ARRatios",#N/A,FALSE,"Report Annual"}</definedName>
    <definedName name="anualizado" localSheetId="4">#REF!</definedName>
    <definedName name="anualizado">#REF!</definedName>
    <definedName name="aportes_cap">[27]PROFORMA!$C$547:$BI$547</definedName>
    <definedName name="Application" localSheetId="4">#REF!</definedName>
    <definedName name="Application">#REF!</definedName>
    <definedName name="APR" localSheetId="4">#REF!</definedName>
    <definedName name="APR">#REF!</definedName>
    <definedName name="apr_bal" localSheetId="4">[38]Data!#REF!</definedName>
    <definedName name="apr_bal">[38]Data!#REF!</definedName>
    <definedName name="Apr_Close" localSheetId="4">#REF!</definedName>
    <definedName name="Apr_Close">#REF!</definedName>
    <definedName name="Apr_cr" localSheetId="4">[39]DATA!$T$5:$T$297</definedName>
    <definedName name="Apr_cr">[40]DATA!$T$5:$T$297</definedName>
    <definedName name="Apr_Cr_Adj" localSheetId="4">[39]DATA!$V$5:$V$297</definedName>
    <definedName name="Apr_Cr_Adj">[40]DATA!$V$5:$V$297</definedName>
    <definedName name="Apr_Days" localSheetId="4">#REF!</definedName>
    <definedName name="Apr_Days">#REF!</definedName>
    <definedName name="Apr_Dr" localSheetId="4">[39]DATA!$S$5:$S$297</definedName>
    <definedName name="Apr_Dr">[40]DATA!$S$5:$S$297</definedName>
    <definedName name="Apr_Dr_Adj" localSheetId="4">[39]DATA!$U$5:$U$297</definedName>
    <definedName name="Apr_Dr_Adj">[40]DATA!$U$5:$U$297</definedName>
    <definedName name="APRFC" localSheetId="4">#REF!</definedName>
    <definedName name="APRFC">#REF!</definedName>
    <definedName name="APRGOI" localSheetId="4">#REF!</definedName>
    <definedName name="APRGOI">#REF!</definedName>
    <definedName name="APRIBIT" localSheetId="4">#REF!</definedName>
    <definedName name="APRIBIT">#REF!</definedName>
    <definedName name="April_Days" localSheetId="4">#REF!</definedName>
    <definedName name="April_Days">#REF!</definedName>
    <definedName name="AprL3" localSheetId="4">#REF!</definedName>
    <definedName name="AprL3">#REF!</definedName>
    <definedName name="AprL4" localSheetId="4">#REF!</definedName>
    <definedName name="AprL4">#REF!</definedName>
    <definedName name="AprL5" localSheetId="4">#REF!</definedName>
    <definedName name="AprL5">#REF!</definedName>
    <definedName name="AprNI1" localSheetId="4">#REF!</definedName>
    <definedName name="AprNI1">#REF!</definedName>
    <definedName name="AprNI2" localSheetId="4">#REF!</definedName>
    <definedName name="AprNI2">#REF!</definedName>
    <definedName name="AprNI3" localSheetId="4">#REF!</definedName>
    <definedName name="AprNI3">#REF!</definedName>
    <definedName name="AprNI4" localSheetId="4">#REF!</definedName>
    <definedName name="AprNI4">#REF!</definedName>
    <definedName name="AprNI5" localSheetId="4">#REF!</definedName>
    <definedName name="AprNI5">#REF!</definedName>
    <definedName name="APROR" localSheetId="4">#REF!</definedName>
    <definedName name="APROR">#REF!</definedName>
    <definedName name="APRVAR" localSheetId="4">#REF!</definedName>
    <definedName name="APRVAR">#REF!</definedName>
    <definedName name="APRYTD" localSheetId="4">#REF!</definedName>
    <definedName name="APRYTD">#REF!</definedName>
    <definedName name="ARA_Threshold" localSheetId="4">#REF!</definedName>
    <definedName name="ARA_Threshold">#REF!</definedName>
    <definedName name="Área_impressão_IM" localSheetId="4">#REF!</definedName>
    <definedName name="Área_impressão_IM">#REF!</definedName>
    <definedName name="ARP_Threshold" localSheetId="4">#REF!</definedName>
    <definedName name="ARP_Threshold">#REF!</definedName>
    <definedName name="as" localSheetId="4">#REF!</definedName>
    <definedName name="as">#REF!</definedName>
    <definedName name="AS2DocOpenMode" hidden="1">"AS2DocumentEdit"</definedName>
    <definedName name="AS2HasNoAutoHeaderFooter" hidden="1">" "</definedName>
    <definedName name="AS2NamedRange" hidden="1">14</definedName>
    <definedName name="AS2ReportLS" hidden="1">1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hidden="1">#REF!</definedName>
    <definedName name="AS2VersionLS" hidden="1">300</definedName>
    <definedName name="asd" localSheetId="4" hidden="1">[0]!Header1-1 &amp; "." &amp; MAX(1,COUNTA(INDEX(#REF!,MATCH([0]!Header1-1,#REF!,FALSE)):#REF!))</definedName>
    <definedName name="asd" localSheetId="2" hidden="1">[0]!Header1-1 &amp; "." &amp; MAX(1,COUNTA(INDEX(#REF!,MATCH([0]!Header1-1,#REF!,FALSE)):#REF!))</definedName>
    <definedName name="asd" localSheetId="0" hidden="1">[0]!Header1-1 &amp; "." &amp; MAX(1,COUNTA(INDEX(#REF!,MATCH([0]!Header1-1,#REF!,FALSE)):#REF!))</definedName>
    <definedName name="asd" hidden="1">[0]!Header1-1 &amp; "." &amp; MAX(1,COUNTA(INDEX(#REF!,MATCH([0]!Header1-1,#REF!,FALSE)):#REF!))</definedName>
    <definedName name="Ash_Disp_Cost_Esc">'[32]#REF'!$G$25</definedName>
    <definedName name="AshDisposalTax" localSheetId="4">#REF!</definedName>
    <definedName name="AshDisposalTax">#REF!</definedName>
    <definedName name="ASSET_PEN" localSheetId="4">#REF!</definedName>
    <definedName name="ASSET_PEN">#REF!</definedName>
    <definedName name="Asset_Value" localSheetId="4">'[32]#REF'!#REF!</definedName>
    <definedName name="Asset_Value">'[32]#REF'!#REF!</definedName>
    <definedName name="AssocFormat1" localSheetId="4">#REF!</definedName>
    <definedName name="AssocFormat1">#REF!</definedName>
    <definedName name="AssocFormat2" localSheetId="4">#REF!</definedName>
    <definedName name="AssocFormat2">#REF!</definedName>
    <definedName name="AssocFormat3" localSheetId="4">#REF!</definedName>
    <definedName name="AssocFormat3">#REF!</definedName>
    <definedName name="AssocFormat4" localSheetId="4">#REF!</definedName>
    <definedName name="AssocFormat4">#REF!</definedName>
    <definedName name="AssocFormat5" localSheetId="4">#REF!</definedName>
    <definedName name="AssocFormat5">#REF!</definedName>
    <definedName name="AssocFormat6" localSheetId="4">#REF!</definedName>
    <definedName name="AssocFormat6">#REF!</definedName>
    <definedName name="assumptions" localSheetId="4">#REF!</definedName>
    <definedName name="assumptions">#REF!</definedName>
    <definedName name="ativ3" localSheetId="4">#REF!</definedName>
    <definedName name="ativ3">#REF!</definedName>
    <definedName name="ATIVO">[22]Ativo!$B$1:$S$69</definedName>
    <definedName name="ativo2" localSheetId="4">'[3]Receita IRT'!#REF!</definedName>
    <definedName name="ativo2">'[4]Receita IRT'!#REF!</definedName>
    <definedName name="Au_Bars_Production" localSheetId="4">#REF!</definedName>
    <definedName name="Au_Bars_Production">#REF!</definedName>
    <definedName name="AUG" localSheetId="4">#REF!</definedName>
    <definedName name="AUG">#REF!</definedName>
    <definedName name="aug_bal" localSheetId="4">[38]Data!#REF!</definedName>
    <definedName name="aug_bal">[38]Data!#REF!</definedName>
    <definedName name="Aug_Close" localSheetId="4">#REF!</definedName>
    <definedName name="Aug_Close">#REF!</definedName>
    <definedName name="Aug_Cr" localSheetId="4">[39]DATA!$AJ$5:$AJ$297</definedName>
    <definedName name="Aug_Cr">[40]DATA!$AJ$5:$AJ$297</definedName>
    <definedName name="Aug_Cr_Adj" localSheetId="4">[39]DATA!$AL$5:$AL$297</definedName>
    <definedName name="Aug_Cr_Adj">[40]DATA!$AL$5:$AL$297</definedName>
    <definedName name="Aug_Dr" localSheetId="4">[39]DATA!$AI$5:$AI$297</definedName>
    <definedName name="Aug_Dr">[40]DATA!$AI$5:$AI$297</definedName>
    <definedName name="Aug_Dr_Adj" localSheetId="4">[39]DATA!$AK$5:$AK$297</definedName>
    <definedName name="Aug_Dr_Adj">[40]DATA!$AK$5:$AK$297</definedName>
    <definedName name="AUGFC" localSheetId="4">#REF!</definedName>
    <definedName name="AUGFC">#REF!</definedName>
    <definedName name="AUGGOI" localSheetId="4">#REF!</definedName>
    <definedName name="AUGGOI">#REF!</definedName>
    <definedName name="AUGIBIT" localSheetId="4">#REF!</definedName>
    <definedName name="AUGIBIT">#REF!</definedName>
    <definedName name="AugL3" localSheetId="4">#REF!</definedName>
    <definedName name="AugL3">#REF!</definedName>
    <definedName name="AugL4" localSheetId="4">#REF!</definedName>
    <definedName name="AugL4">#REF!</definedName>
    <definedName name="AugL5" localSheetId="4">#REF!</definedName>
    <definedName name="AugL5">#REF!</definedName>
    <definedName name="AugNI1" localSheetId="4">#REF!</definedName>
    <definedName name="AugNI1">#REF!</definedName>
    <definedName name="AugNI2" localSheetId="4">#REF!</definedName>
    <definedName name="AugNI2">#REF!</definedName>
    <definedName name="AugNI3" localSheetId="4">#REF!</definedName>
    <definedName name="AugNI3">#REF!</definedName>
    <definedName name="AugNI4" localSheetId="4">#REF!</definedName>
    <definedName name="AugNI4">#REF!</definedName>
    <definedName name="AugNI5" localSheetId="4">#REF!</definedName>
    <definedName name="AugNI5">#REF!</definedName>
    <definedName name="AUGOR" localSheetId="4">#REF!</definedName>
    <definedName name="AUGOR">#REF!</definedName>
    <definedName name="August_Days" localSheetId="4">#REF!</definedName>
    <definedName name="August_Days">#REF!</definedName>
    <definedName name="AUGVAR" localSheetId="4">#REF!</definedName>
    <definedName name="AUGVAR">#REF!</definedName>
    <definedName name="AUGYTD" localSheetId="4">#REF!</definedName>
    <definedName name="AUGYTD">#REF!</definedName>
    <definedName name="Av.m." localSheetId="4">#REF!</definedName>
    <definedName name="Av.m.">#REF!</definedName>
    <definedName name="AV_COST" localSheetId="4">#REF!</definedName>
    <definedName name="AV_COST">#REF!</definedName>
    <definedName name="AV_ESC" localSheetId="4">#REF!</definedName>
    <definedName name="AV_ESC">#REF!</definedName>
    <definedName name="av_exch_rate_to_31_oct" localSheetId="4">'[41]income statement (usd)'!$K$1</definedName>
    <definedName name="av_exch_rate_to_31_oct">'[42]income statement (usd)'!$K$1</definedName>
    <definedName name="av_rate_to_30_nov" localSheetId="4">#REF!</definedName>
    <definedName name="av_rate_to_30_nov">#REF!</definedName>
    <definedName name="av_rate_to_31_dec" localSheetId="4">#REF!</definedName>
    <definedName name="av_rate_to_31_dec">#REF!</definedName>
    <definedName name="av_rate_to_31_oct" localSheetId="4">#REF!</definedName>
    <definedName name="av_rate_to_31_oct">#REF!</definedName>
    <definedName name="avail" localSheetId="4">#REF!</definedName>
    <definedName name="avail">#REF!</definedName>
    <definedName name="avecapchg" localSheetId="4">#REF!</definedName>
    <definedName name="avecapchg">#REF!</definedName>
    <definedName name="avecappmt" localSheetId="4">#REF!</definedName>
    <definedName name="avecappmt">#REF!</definedName>
    <definedName name="aveenchg" localSheetId="4">#REF!</definedName>
    <definedName name="aveenchg">#REF!</definedName>
    <definedName name="aveenergypmt" localSheetId="4">#REF!</definedName>
    <definedName name="aveenergypmt">#REF!</definedName>
    <definedName name="AverageFxRateKztUSD">[43]Assumption!$E$259:$AG$259</definedName>
    <definedName name="AverHouseLoadPercent" localSheetId="4">[30]Assumption!#REF!</definedName>
    <definedName name="AverHouseLoadPercent">[31]Assumption!#REF!</definedName>
    <definedName name="AverMaikPortionPercent" localSheetId="4">#REF!</definedName>
    <definedName name="AverMaikPortionPercent">#REF!</definedName>
    <definedName name="AverWeightedCoalPriceKztTon" localSheetId="4">#REF!</definedName>
    <definedName name="AverWeightedCoalPriceKztTon">#REF!</definedName>
    <definedName name="Avg_Wage">'[32]#REF'!$E$44:$X$44</definedName>
    <definedName name="AY_EUR_01.2007" localSheetId="4">#REF!</definedName>
    <definedName name="AY_EUR_01.2007">#REF!</definedName>
    <definedName name="AY_EUR_02.2007" localSheetId="4">#REF!</definedName>
    <definedName name="AY_EUR_02.2007">#REF!</definedName>
    <definedName name="AY_EUR_03.2007" localSheetId="4">#REF!</definedName>
    <definedName name="AY_EUR_03.2007">#REF!</definedName>
    <definedName name="AY_EUR_04.2007" localSheetId="4">#REF!</definedName>
    <definedName name="AY_EUR_04.2007">#REF!</definedName>
    <definedName name="AY_EUR_05.2007" localSheetId="4">#REF!</definedName>
    <definedName name="AY_EUR_05.2007">#REF!</definedName>
    <definedName name="AY_EUR_06.2007" localSheetId="4">#REF!</definedName>
    <definedName name="AY_EUR_06.2007">#REF!</definedName>
    <definedName name="AY_EUR_07.2007" localSheetId="4">#REF!</definedName>
    <definedName name="AY_EUR_07.2007">#REF!</definedName>
    <definedName name="AY_EUR_08.2007" localSheetId="4">#REF!</definedName>
    <definedName name="AY_EUR_08.2007">#REF!</definedName>
    <definedName name="AY_EUR_09.2007" localSheetId="4">#REF!</definedName>
    <definedName name="AY_EUR_09.2007">#REF!</definedName>
    <definedName name="AY_EUR_10.2007" localSheetId="4">#REF!</definedName>
    <definedName name="AY_EUR_10.2007">#REF!</definedName>
    <definedName name="AY_EUR_11.2007" localSheetId="4">#REF!</definedName>
    <definedName name="AY_EUR_11.2007">#REF!</definedName>
    <definedName name="AY_EUR_12.2007" localSheetId="4">#REF!</definedName>
    <definedName name="AY_EUR_12.2007">#REF!</definedName>
    <definedName name="AY_KZT_01.2007" localSheetId="4">#REF!</definedName>
    <definedName name="AY_KZT_01.2007">#REF!</definedName>
    <definedName name="AY_KZT_02.2007" localSheetId="4">#REF!</definedName>
    <definedName name="AY_KZT_02.2007">#REF!</definedName>
    <definedName name="AY_KZT_03.2007" localSheetId="4">#REF!</definedName>
    <definedName name="AY_KZT_03.2007">#REF!</definedName>
    <definedName name="AY_KZT_04.2007" localSheetId="4">#REF!</definedName>
    <definedName name="AY_KZT_04.2007">#REF!</definedName>
    <definedName name="AY_KZT_05.2007" localSheetId="4">#REF!</definedName>
    <definedName name="AY_KZT_05.2007">#REF!</definedName>
    <definedName name="AY_KZT_06.2007" localSheetId="4">#REF!</definedName>
    <definedName name="AY_KZT_06.2007">#REF!</definedName>
    <definedName name="AY_KZT_07.2007" localSheetId="4">#REF!</definedName>
    <definedName name="AY_KZT_07.2007">#REF!</definedName>
    <definedName name="AY_KZT_08.2007" localSheetId="4">#REF!</definedName>
    <definedName name="AY_KZT_08.2007">#REF!</definedName>
    <definedName name="AY_KZT_09.2007" localSheetId="4">#REF!</definedName>
    <definedName name="AY_KZT_09.2007">#REF!</definedName>
    <definedName name="AY_KZT_10.2007" localSheetId="4">#REF!</definedName>
    <definedName name="AY_KZT_10.2007">#REF!</definedName>
    <definedName name="AY_KZT_11.2007" localSheetId="4">#REF!</definedName>
    <definedName name="AY_KZT_11.2007">#REF!</definedName>
    <definedName name="AY_KZT_12.2007" localSheetId="4">#REF!</definedName>
    <definedName name="AY_KZT_12.2007">#REF!</definedName>
    <definedName name="b" localSheetId="4">#REF!</definedName>
    <definedName name="b">#REF!</definedName>
    <definedName name="b_manual" localSheetId="4">#REF!</definedName>
    <definedName name="b_manual">#REF!</definedName>
    <definedName name="B_Ore_Mining_Data" localSheetId="4">#REF!</definedName>
    <definedName name="B_Ore_Mining_Data">#REF!</definedName>
    <definedName name="B0" localSheetId="4">[14]CP!#REF!</definedName>
    <definedName name="B0">[14]CP!#REF!</definedName>
    <definedName name="BA_05" localSheetId="4">[44]ANEXO_05!#REF!</definedName>
    <definedName name="BA_05">[44]ANEXO_05!#REF!</definedName>
    <definedName name="BA_19A" localSheetId="4">'[44]ANEXO-14'!#REF!</definedName>
    <definedName name="BA_19A">'[44]ANEXO-14'!#REF!</definedName>
    <definedName name="BALANCE" localSheetId="4">#REF!</definedName>
    <definedName name="BALANCE">#REF!</definedName>
    <definedName name="BalanceSheet_29" localSheetId="4">#REF!</definedName>
    <definedName name="BalanceSheet_29" localSheetId="2">'[45]31'!#REF!</definedName>
    <definedName name="BalanceSheet_29">#REF!</definedName>
    <definedName name="BalanceSheet_3" localSheetId="4">#REF!</definedName>
    <definedName name="BalanceSheet_3">#REF!</definedName>
    <definedName name="BalanceSheetPivotData">'[46]Pivot Data'!$A$5:$G$3087</definedName>
    <definedName name="BALANCO" localSheetId="4">#REF!</definedName>
    <definedName name="BALANCO">#REF!</definedName>
    <definedName name="BALGRAF" localSheetId="4">[22]GrafdivB!#REF!</definedName>
    <definedName name="BALGRAF">[22]GrafdivB!#REF!</definedName>
    <definedName name="Bank_DSR_LC_Amount" localSheetId="4">[47]SUMMARY!$H$17</definedName>
    <definedName name="Bank_DSR_LC_Amount">[48]SUMMARY!$H$17</definedName>
    <definedName name="BankCouncil_PC" localSheetId="4">'[1]MODEL INPUTS'!#REF!</definedName>
    <definedName name="BankCouncil_PC">'[2]MODEL INPUTS'!#REF!</definedName>
    <definedName name="BankInterestPercent" localSheetId="4">[30]Assumption!#REF!</definedName>
    <definedName name="BankInterestPercent">[31]Assumption!#REF!</definedName>
    <definedName name="BankInterestPercentKZTBase" localSheetId="4">[30]Assumption!#REF!</definedName>
    <definedName name="BankInterestPercentKZTBase">[31]Assumption!#REF!</definedName>
    <definedName name="BankInterestPercentUSDBase" localSheetId="4">[30]Assumption!#REF!</definedName>
    <definedName name="BankInterestPercentUSDBase">[31]Assumption!#REF!</definedName>
    <definedName name="BASE" localSheetId="4">#REF!</definedName>
    <definedName name="BASE">#REF!</definedName>
    <definedName name="Base_Case_Output" localSheetId="4">[1]SHELL!#REF!</definedName>
    <definedName name="Base_Case_Output">[2]SHELL!#REF!</definedName>
    <definedName name="BASE_CASE_REDUCTIONS" localSheetId="4">#REF!</definedName>
    <definedName name="BASE_CASE_REDUCTIONS">#REF!</definedName>
    <definedName name="BASE_CASE_SALES_MIX" localSheetId="4">#REF!</definedName>
    <definedName name="BASE_CASE_SALES_MIX">#REF!</definedName>
    <definedName name="Base_Imponible">[27]PROFORMA!$C$244:$BI$244</definedName>
    <definedName name="base_trib">[27]PROFORMA!$C$242:$BI$242</definedName>
    <definedName name="basic_level" localSheetId="4">#REF!</definedName>
    <definedName name="basic_level">#REF!</definedName>
    <definedName name="bbbb" localSheetId="4">#REF!</definedName>
    <definedName name="bbbb">#REF!</definedName>
    <definedName name="BD_KZT" localSheetId="4">#REF!</definedName>
    <definedName name="BD_KZT">#REF!</definedName>
    <definedName name="Beginning_Balance">#N/A</definedName>
    <definedName name="BegOperPer" localSheetId="4">[1]SHELL!#REF!</definedName>
    <definedName name="BegOperPer">[2]SHELL!#REF!</definedName>
    <definedName name="BG_Del" hidden="1">15</definedName>
    <definedName name="BG_Ins" hidden="1">4</definedName>
    <definedName name="BG_Mod" hidden="1">6</definedName>
    <definedName name="BM_COST" localSheetId="4">#REF!</definedName>
    <definedName name="BM_COST">#REF!</definedName>
    <definedName name="BM_ESC" localSheetId="4">#REF!</definedName>
    <definedName name="BM_ESC">#REF!</definedName>
    <definedName name="Bonus">'[32]#REF'!$G$34</definedName>
    <definedName name="BOOK_BASE" localSheetId="4">#REF!</definedName>
    <definedName name="BOOK_BASE">#REF!</definedName>
    <definedName name="BOOK_DURATION" localSheetId="4">#REF!</definedName>
    <definedName name="BOOK_DURATION">#REF!</definedName>
    <definedName name="BookBase" localSheetId="4">'[1]Finance &amp; Economic Data'!$E$100</definedName>
    <definedName name="BookBase">'[2]Finance &amp; Economic Data'!$E$100</definedName>
    <definedName name="BookDep" localSheetId="4">'[1]Finance &amp; Economic Data'!$E$101</definedName>
    <definedName name="BookDep">'[2]Finance &amp; Economic Data'!$E$101</definedName>
    <definedName name="br" localSheetId="4">#REF!</definedName>
    <definedName name="br">#REF!</definedName>
    <definedName name="BS" localSheetId="4">#REF!</definedName>
    <definedName name="BS">#REF!</definedName>
    <definedName name="BT_SEGMENTOS" localSheetId="4">CF!F_INCOME,CF!F_BALANCE,CF!f_free_cash_flow,CF!f_ratios,CF!f_valuation</definedName>
    <definedName name="BT_SEGMENTOS" localSheetId="2">[0]!F_INCOME,[0]!F_BALANCE,[0]!f_free_cash_flow,[0]!f_ratios,[0]!f_valuation</definedName>
    <definedName name="BT_SEGMENTOS" localSheetId="0">[0]!F_INCOME,[0]!F_BALANCE,[0]!f_free_cash_flow,[0]!f_ratios,[0]!f_valuation</definedName>
    <definedName name="BT_SEGMENTOS">[0]!F_INCOME,[0]!F_BALANCE,[0]!f_free_cash_flow,[0]!f_ratios,[0]!f_valuation</definedName>
    <definedName name="BUD" localSheetId="4">'[3]Cashflow Forecast Port'!$A$1:$A$1</definedName>
    <definedName name="BUD">'[4]Cashflow Forecast Port'!$A$1:$A$1</definedName>
    <definedName name="BUDAPRFEE" localSheetId="4">'[3]Cashflow Forecast Port'!#REF!</definedName>
    <definedName name="BUDAPRFEE">'[4]Cashflow Forecast Port'!#REF!</definedName>
    <definedName name="BUDAPRINT" localSheetId="4">'[3]Cashflow Forecast Port'!#REF!</definedName>
    <definedName name="BUDAPRINT">'[4]Cashflow Forecast Port'!#REF!</definedName>
    <definedName name="BUDAUGFEE" localSheetId="4">'[3]Cashflow Forecast Port'!#REF!</definedName>
    <definedName name="BUDAUGFEE">'[4]Cashflow Forecast Port'!#REF!</definedName>
    <definedName name="BUDAUGINT" localSheetId="4">'[3]Cashflow Forecast Port'!#REF!</definedName>
    <definedName name="BUDAUGINT">'[4]Cashflow Forecast Port'!#REF!</definedName>
    <definedName name="BUDDECFEE" localSheetId="4">'[3]Cashflow Forecast Port'!#REF!</definedName>
    <definedName name="BUDDECFEE">'[4]Cashflow Forecast Port'!#REF!</definedName>
    <definedName name="BUDDECINT" localSheetId="4">'[3]Cashflow Forecast Port'!#REF!</definedName>
    <definedName name="BUDDECINT">'[4]Cashflow Forecast Port'!#REF!</definedName>
    <definedName name="BUDFEBFEE" localSheetId="4">'[3]Cashflow Forecast Port'!#REF!</definedName>
    <definedName name="BUDFEBFEE">'[4]Cashflow Forecast Port'!#REF!</definedName>
    <definedName name="BUDFEBINT" localSheetId="4">'[3]Cashflow Forecast Port'!#REF!</definedName>
    <definedName name="BUDFEBINT">'[4]Cashflow Forecast Port'!#REF!</definedName>
    <definedName name="BUDGET" localSheetId="4">'[3]Cashflow Forecast Port'!$A$1:$Y$58</definedName>
    <definedName name="BUDGET">'[4]Cashflow Forecast Port'!$A$1:$Y$58</definedName>
    <definedName name="BUDJANFEE" localSheetId="4">'[3]Cashflow Forecast Port'!#REF!</definedName>
    <definedName name="BUDJANFEE">'[4]Cashflow Forecast Port'!#REF!</definedName>
    <definedName name="BUDJANINT" localSheetId="4">'[3]Cashflow Forecast Port'!#REF!</definedName>
    <definedName name="BUDJANINT">'[4]Cashflow Forecast Port'!#REF!</definedName>
    <definedName name="BUDJULFEE" localSheetId="4">'[3]Cashflow Forecast Port'!#REF!</definedName>
    <definedName name="BUDJULFEE">'[4]Cashflow Forecast Port'!#REF!</definedName>
    <definedName name="BUDJULINT" localSheetId="4">'[3]Cashflow Forecast Port'!#REF!</definedName>
    <definedName name="BUDJULINT">'[4]Cashflow Forecast Port'!#REF!</definedName>
    <definedName name="BUDJUNFEE" localSheetId="4">'[3]Cashflow Forecast Port'!#REF!</definedName>
    <definedName name="BUDJUNFEE">'[4]Cashflow Forecast Port'!#REF!</definedName>
    <definedName name="BUDJUNINT" localSheetId="4">'[3]Cashflow Forecast Port'!#REF!</definedName>
    <definedName name="BUDJUNINT">'[4]Cashflow Forecast Port'!#REF!</definedName>
    <definedName name="BUDMARFEE" localSheetId="4">'[3]Cashflow Forecast Port'!#REF!</definedName>
    <definedName name="BUDMARFEE">'[4]Cashflow Forecast Port'!#REF!</definedName>
    <definedName name="BUDMARINT" localSheetId="4">'[3]Cashflow Forecast Port'!#REF!</definedName>
    <definedName name="BUDMARINT">'[4]Cashflow Forecast Port'!#REF!</definedName>
    <definedName name="BUDMAYFEE" localSheetId="4">'[3]Cashflow Forecast Port'!#REF!</definedName>
    <definedName name="BUDMAYFEE">'[4]Cashflow Forecast Port'!#REF!</definedName>
    <definedName name="BUDMAYINT" localSheetId="4">'[3]Cashflow Forecast Port'!#REF!</definedName>
    <definedName name="BUDMAYINT">'[4]Cashflow Forecast Port'!#REF!</definedName>
    <definedName name="BUDNOVFEE" localSheetId="4">'[3]Cashflow Forecast Port'!#REF!</definedName>
    <definedName name="BUDNOVFEE">'[4]Cashflow Forecast Port'!#REF!</definedName>
    <definedName name="BUDNOVINT" localSheetId="4">'[3]Cashflow Forecast Port'!#REF!</definedName>
    <definedName name="BUDNOVINT">'[4]Cashflow Forecast Port'!#REF!</definedName>
    <definedName name="BUDOCTFEE" localSheetId="4">'[3]Cashflow Forecast Port'!#REF!</definedName>
    <definedName name="BUDOCTFEE">'[4]Cashflow Forecast Port'!#REF!</definedName>
    <definedName name="BUDOCTINT" localSheetId="4">'[3]Cashflow Forecast Port'!#REF!</definedName>
    <definedName name="BUDOCTINT">'[4]Cashflow Forecast Port'!#REF!</definedName>
    <definedName name="BUDSEPFEE" localSheetId="4">'[3]Cashflow Forecast Port'!#REF!</definedName>
    <definedName name="BUDSEPFEE">'[4]Cashflow Forecast Port'!#REF!</definedName>
    <definedName name="BUDSEPINT" localSheetId="4">'[3]Cashflow Forecast Port'!#REF!</definedName>
    <definedName name="BUDSEPINT">'[4]Cashflow Forecast Port'!#REF!</definedName>
    <definedName name="BuiltIn_Print_Area" localSheetId="4">#REF!</definedName>
    <definedName name="BuiltIn_Print_Area">#REF!</definedName>
    <definedName name="BuiltIn_Print_Area___0" localSheetId="4">#REF!</definedName>
    <definedName name="BuiltIn_Print_Area___0">#REF!</definedName>
    <definedName name="BuiltIn_Print_Area___0___0" localSheetId="4">#REF!</definedName>
    <definedName name="BuiltIn_Print_Area___0___0">#REF!</definedName>
    <definedName name="BuiltIn_Print_Titles" localSheetId="4">#REF!</definedName>
    <definedName name="BuiltIn_Print_Titles">#REF!</definedName>
    <definedName name="BuiltIn_Print_Titles___0">NA()</definedName>
    <definedName name="BuiltIn_Print_Titles___0___0" localSheetId="4">#REF!</definedName>
    <definedName name="BuiltIn_Print_Titles___0___0">#REF!</definedName>
    <definedName name="BuiltIn_Print_Titles___0___0___0" localSheetId="4">#REF!</definedName>
    <definedName name="BuiltIn_Print_Titles___0___0___0">#REF!</definedName>
    <definedName name="BuiltIn_Print_Titles___0___0___0___0" localSheetId="4">#REF!</definedName>
    <definedName name="BuiltIn_Print_Titles___0___0___0___0">#REF!</definedName>
    <definedName name="Busdev" localSheetId="4">[10]Busdev!$A$1:$A$20</definedName>
    <definedName name="Busdev">[11]Busdev!$A$1:$A$20</definedName>
    <definedName name="busdev1" localSheetId="4">[10]Busdev!$A$1:$A$20</definedName>
    <definedName name="busdev1">[11]Busdev!$A$1:$A$20</definedName>
    <definedName name="BY_Cap_Pmt">'[32]#REF'!$D$138:$D$148</definedName>
    <definedName name="BY_Fuel_Price">'[32]#REF'!$G$19</definedName>
    <definedName name="BY_Lime_Pr">'[32]#REF'!$G$22</definedName>
    <definedName name="BY_Unit_Size">'[32]#REF'!$D$123:$D$133</definedName>
    <definedName name="BY_Wage">'[32]#REF'!$G$26</definedName>
    <definedName name="BY_WageRate">'[32]#REF'!$G$26</definedName>
    <definedName name="c_energia">[27]PROFORMA!$C$182:$BI$182</definedName>
    <definedName name="c_grals">[27]PROFORMA!$C$189:$BI$189</definedName>
    <definedName name="c_otros">[27]PROFORMA!$C$184:$BI$184</definedName>
    <definedName name="c_otros_adm">[27]PROFORMA!$C$193:$BI$193</definedName>
    <definedName name="c_potencia">[27]PROFORMA!$C$183:$BI$183</definedName>
    <definedName name="c_remun">[27]PROFORMA!$C$188:$BI$188</definedName>
    <definedName name="c_seguros" localSheetId="4">[27]PROFORMA!#REF!</definedName>
    <definedName name="c_seguros">[27]PROFORMA!#REF!</definedName>
    <definedName name="ca" localSheetId="4">[10]CA!$A$1:$B$27</definedName>
    <definedName name="ca">[11]CA!$A$1:$B$27</definedName>
    <definedName name="CA_tax" localSheetId="4">'[1]Finance data'!$F$101</definedName>
    <definedName name="CA_tax">'[2]Finance data'!$F$101</definedName>
    <definedName name="CAIUA" localSheetId="4">#REF!</definedName>
    <definedName name="CAIUA">#REF!</definedName>
    <definedName name="caja">[27]PROFORMA!$C$274:$BI$274</definedName>
    <definedName name="caja_max">[27]PROFORMA!$C$268:$BI$268</definedName>
    <definedName name="caja_min">[27]PROFORMA!$C$269:$BI$269</definedName>
    <definedName name="CALC" localSheetId="4">#REF!</definedName>
    <definedName name="CALC">#REF!</definedName>
    <definedName name="calculations2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localSheetId="0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ÂMBIO" localSheetId="4">#REF!</definedName>
    <definedName name="CÂMBIO">#REF!</definedName>
    <definedName name="Cambio_Chile">[27]PARÁMETROS!$C$17</definedName>
    <definedName name="Cambio_país_1">[27]PARÁMETROS!$C$18</definedName>
    <definedName name="Cambio_país_2">[27]PARÁMETROS!$C$19</definedName>
    <definedName name="Cambio_yen">[27]PARÁMETROS!$C$16</definedName>
    <definedName name="CAMBIOS" localSheetId="4">#REF!</definedName>
    <definedName name="CAMBIOS">#REF!</definedName>
    <definedName name="Câmbios" localSheetId="4">#REF!</definedName>
    <definedName name="Câmbios">#REF!</definedName>
    <definedName name="CAP">#N/A</definedName>
    <definedName name="CAP_ESC" localSheetId="4">#REF!</definedName>
    <definedName name="CAP_ESC">#REF!</definedName>
    <definedName name="CAP_PAYMENT" localSheetId="4">#REF!</definedName>
    <definedName name="CAP_PAYMENT">#REF!</definedName>
    <definedName name="Cap_pmt" localSheetId="4">#REF!</definedName>
    <definedName name="Cap_pmt">#REF!</definedName>
    <definedName name="Cap_Pmt_Esc_Rate">'[32]#REF'!$B$138:$B$148</definedName>
    <definedName name="CAPCOST">#N/A</definedName>
    <definedName name="CapEx_A" localSheetId="4">#REF!</definedName>
    <definedName name="CapEx_A">#REF!</definedName>
    <definedName name="CapEx_esc" localSheetId="4">'[1]Project Data'!#REF!</definedName>
    <definedName name="CapEx_esc">'[2]Project Data'!#REF!</definedName>
    <definedName name="CapEx_H" localSheetId="4">#REF!</definedName>
    <definedName name="CapEx_H">#REF!</definedName>
    <definedName name="CapEx_R" localSheetId="4">#REF!</definedName>
    <definedName name="CapEx_R">#REF!</definedName>
    <definedName name="CapExOpt">'[32]#REF'!$F$12</definedName>
    <definedName name="CapExPort">'[32]#REF'!$F$13</definedName>
    <definedName name="capexprj" localSheetId="4">#REF!</definedName>
    <definedName name="capexprj">#REF!</definedName>
    <definedName name="capital" localSheetId="4">#REF!</definedName>
    <definedName name="capital">#REF!</definedName>
    <definedName name="Capitalization_estimated" localSheetId="4">#REF!</definedName>
    <definedName name="Capitalization_estimated">#REF!</definedName>
    <definedName name="caprev" localSheetId="4">#REF!</definedName>
    <definedName name="caprev">#REF!</definedName>
    <definedName name="Case_1_Inputs" localSheetId="4">[1]SHELL!#REF!</definedName>
    <definedName name="Case_1_Inputs">[2]SHELL!#REF!</definedName>
    <definedName name="Case_1_Output" localSheetId="4">[1]SHELL!#REF!</definedName>
    <definedName name="Case_1_Output">[2]SHELL!#REF!</definedName>
    <definedName name="Case_2_Inputs" localSheetId="4">[1]SHELL!#REF!</definedName>
    <definedName name="Case_2_Inputs">[2]SHELL!#REF!</definedName>
    <definedName name="Case_2_Output" localSheetId="4">[1]SHELL!#REF!</definedName>
    <definedName name="Case_2_Output">[2]SHELL!#REF!</definedName>
    <definedName name="Case_3_Inputs" localSheetId="4">[1]SHELL!#REF!</definedName>
    <definedName name="Case_3_Inputs">[2]SHELL!#REF!</definedName>
    <definedName name="Case_3_Output" localSheetId="4">[1]SHELL!#REF!</definedName>
    <definedName name="Case_3_Output">[2]SHELL!#REF!</definedName>
    <definedName name="Case_4_Inputs" localSheetId="4">[1]SHELL!#REF!</definedName>
    <definedName name="Case_4_Inputs">[2]SHELL!#REF!</definedName>
    <definedName name="Case_4_Output" localSheetId="4">[1]SHELL!#REF!</definedName>
    <definedName name="Case_4_Output">[2]SHELL!#REF!</definedName>
    <definedName name="Case_5_Inputs" localSheetId="4">[1]SHELL!#REF!</definedName>
    <definedName name="Case_5_Inputs">[2]SHELL!#REF!</definedName>
    <definedName name="Case_5_Output" localSheetId="4">[1]SHELL!#REF!</definedName>
    <definedName name="Case_5_Output">[2]SHELL!#REF!</definedName>
    <definedName name="Case1Inputs" localSheetId="4">[1]SHELL!#REF!</definedName>
    <definedName name="Case1Inputs">[2]SHELL!#REF!</definedName>
    <definedName name="Case2Inputs" localSheetId="4">[1]SHELL!#REF!</definedName>
    <definedName name="Case2Inputs">[2]SHELL!#REF!</definedName>
    <definedName name="Case3Inputs" localSheetId="4">[1]SHELL!#REF!</definedName>
    <definedName name="Case3Inputs">[2]SHELL!#REF!</definedName>
    <definedName name="Case4Inputs" localSheetId="4">[1]SHELL!#REF!</definedName>
    <definedName name="Case4Inputs">[2]SHELL!#REF!</definedName>
    <definedName name="Case5Inputs" localSheetId="4">[1]SHELL!#REF!</definedName>
    <definedName name="Case5Inputs">[2]SHELL!#REF!</definedName>
    <definedName name="CASH" localSheetId="4">#REF!</definedName>
    <definedName name="CASH">#REF!</definedName>
    <definedName name="CASH_FLOW" localSheetId="4">#REF!</definedName>
    <definedName name="CASH_FLOW">#REF!</definedName>
    <definedName name="Cash_to_Corp" localSheetId="4">#REF!</definedName>
    <definedName name="Cash_to_Corp">#REF!</definedName>
    <definedName name="CashBalance" localSheetId="4">#REF!</definedName>
    <definedName name="CashBalance">#REF!</definedName>
    <definedName name="CashCoalAverageIn" localSheetId="4">#REF!</definedName>
    <definedName name="CashCoalAverageIn">#REF!</definedName>
    <definedName name="CashColIn" localSheetId="4">#REF!</definedName>
    <definedName name="CashColIn">#REF!</definedName>
    <definedName name="CASHCVEAPR" localSheetId="4">#REF!</definedName>
    <definedName name="CASHCVEAPR">#REF!</definedName>
    <definedName name="CASHCVEAUG" localSheetId="4">#REF!</definedName>
    <definedName name="CASHCVEAUG">#REF!</definedName>
    <definedName name="CASHCVEDEC" localSheetId="4">#REF!</definedName>
    <definedName name="CASHCVEDEC">#REF!</definedName>
    <definedName name="CASHCVEFEB" localSheetId="4">#REF!</definedName>
    <definedName name="CASHCVEFEB">#REF!</definedName>
    <definedName name="CASHCVEJAN" localSheetId="4">#REF!</definedName>
    <definedName name="CASHCVEJAN">#REF!</definedName>
    <definedName name="CASHCVEJUL" localSheetId="4">#REF!</definedName>
    <definedName name="CASHCVEJUL">#REF!</definedName>
    <definedName name="CASHCVEJUN" localSheetId="4">#REF!</definedName>
    <definedName name="CASHCVEJUN">#REF!</definedName>
    <definedName name="CASHCVEMAR" localSheetId="4">#REF!</definedName>
    <definedName name="CASHCVEMAR">#REF!</definedName>
    <definedName name="CASHCVEMAY" localSheetId="4">#REF!</definedName>
    <definedName name="CASHCVEMAY">#REF!</definedName>
    <definedName name="CASHCVENOV" localSheetId="4">#REF!</definedName>
    <definedName name="CASHCVENOV">#REF!</definedName>
    <definedName name="CASHCVEOCT" localSheetId="4">#REF!</definedName>
    <definedName name="CASHCVEOCT">#REF!</definedName>
    <definedName name="CASHCVESEP" localSheetId="4">#REF!</definedName>
    <definedName name="CASHCVESEP">#REF!</definedName>
    <definedName name="CASHCVETOT">'[12]Cash CCI Detail'!$T$117</definedName>
    <definedName name="CASHCVNAPR" localSheetId="4">#REF!</definedName>
    <definedName name="CASHCVNAPR">#REF!</definedName>
    <definedName name="CASHCVNAUG" localSheetId="4">#REF!</definedName>
    <definedName name="CASHCVNAUG">#REF!</definedName>
    <definedName name="CASHCVNDEC" localSheetId="4">#REF!</definedName>
    <definedName name="CASHCVNDEC">#REF!</definedName>
    <definedName name="CASHCVNFEB" localSheetId="4">#REF!</definedName>
    <definedName name="CASHCVNFEB">#REF!</definedName>
    <definedName name="CASHCVNJAN" localSheetId="4">#REF!</definedName>
    <definedName name="CASHCVNJAN">#REF!</definedName>
    <definedName name="CASHCVNJUL" localSheetId="4">#REF!</definedName>
    <definedName name="CASHCVNJUL">#REF!</definedName>
    <definedName name="CASHCVNJUN" localSheetId="4">#REF!</definedName>
    <definedName name="CASHCVNJUN">#REF!</definedName>
    <definedName name="CASHCVNMAR" localSheetId="4">#REF!</definedName>
    <definedName name="CASHCVNMAR">#REF!</definedName>
    <definedName name="CASHCVNMAY" localSheetId="4">'[49]Cash CCI Detail'!$G$28+'[49]Cash CCI Detail'!$K$107</definedName>
    <definedName name="CASHCVNMAY">'[50]Cash CCI Detail'!$G$28+'[50]Cash CCI Detail'!$K$107</definedName>
    <definedName name="CASHCVNNOV" localSheetId="4">#REF!</definedName>
    <definedName name="CASHCVNNOV">#REF!</definedName>
    <definedName name="CASHCVNOCT" localSheetId="4">#REF!</definedName>
    <definedName name="CASHCVNOCT">#REF!</definedName>
    <definedName name="CASHCVNSEP" localSheetId="4">#REF!</definedName>
    <definedName name="CASHCVNSEP">#REF!</definedName>
    <definedName name="CASHCVNTOT">'[12]Cash CCI Detail'!$T$157</definedName>
    <definedName name="CASHE3APR" localSheetId="4">#REF!</definedName>
    <definedName name="CASHE3APR">#REF!</definedName>
    <definedName name="CASHE3AUG" localSheetId="4">#REF!</definedName>
    <definedName name="CASHE3AUG">#REF!</definedName>
    <definedName name="CASHE3DEC" localSheetId="4">#REF!</definedName>
    <definedName name="CASHE3DEC">#REF!</definedName>
    <definedName name="CASHE3FEB" localSheetId="4">#REF!</definedName>
    <definedName name="CASHE3FEB">#REF!</definedName>
    <definedName name="CASHE3JAN" localSheetId="4">#REF!</definedName>
    <definedName name="CASHE3JAN">#REF!</definedName>
    <definedName name="CASHE3JUL" localSheetId="4">#REF!</definedName>
    <definedName name="CASHE3JUL">#REF!</definedName>
    <definedName name="CASHE3JUN" localSheetId="4">#REF!</definedName>
    <definedName name="CASHE3JUN">#REF!</definedName>
    <definedName name="CASHE3MAR" localSheetId="4">#REF!</definedName>
    <definedName name="CASHE3MAR">#REF!</definedName>
    <definedName name="CASHE3MAY" localSheetId="4">#REF!</definedName>
    <definedName name="CASHE3MAY">#REF!</definedName>
    <definedName name="CASHE3NOV" localSheetId="4">#REF!</definedName>
    <definedName name="CASHE3NOV">#REF!</definedName>
    <definedName name="CASHE3OCT" localSheetId="4">#REF!</definedName>
    <definedName name="CASHE3OCT">#REF!</definedName>
    <definedName name="CASHE3SEP" localSheetId="4">#REF!</definedName>
    <definedName name="CASHE3SEP">#REF!</definedName>
    <definedName name="CASHE3TOT">'[12]Cash CCI Detail'!$T$28</definedName>
    <definedName name="CASHE4APR" localSheetId="4">#REF!</definedName>
    <definedName name="CASHE4APR">#REF!</definedName>
    <definedName name="CASHE4AUG" localSheetId="4">#REF!</definedName>
    <definedName name="CASHE4AUG">#REF!</definedName>
    <definedName name="CASHE4DEC" localSheetId="4">#REF!</definedName>
    <definedName name="CASHE4DEC">#REF!</definedName>
    <definedName name="CASHE4FEB" localSheetId="4">#REF!</definedName>
    <definedName name="CASHE4FEB">#REF!</definedName>
    <definedName name="CASHE4JAN" localSheetId="4">#REF!</definedName>
    <definedName name="CASHE4JAN">#REF!</definedName>
    <definedName name="CASHE4JUL" localSheetId="4">#REF!</definedName>
    <definedName name="CASHE4JUL">#REF!</definedName>
    <definedName name="CASHE4JUN" localSheetId="4">#REF!</definedName>
    <definedName name="CASHE4JUN">#REF!</definedName>
    <definedName name="CASHE4MAR" localSheetId="4">#REF!</definedName>
    <definedName name="CASHE4MAR">#REF!</definedName>
    <definedName name="CASHE4MAY" localSheetId="4">#REF!</definedName>
    <definedName name="CASHE4MAY">#REF!</definedName>
    <definedName name="CASHE4NOV" localSheetId="4">#REF!</definedName>
    <definedName name="CASHE4NOV">#REF!</definedName>
    <definedName name="CASHE4OCT" localSheetId="4">#REF!</definedName>
    <definedName name="CASHE4OCT">#REF!</definedName>
    <definedName name="CASHE4SEP" localSheetId="4">#REF!</definedName>
    <definedName name="CASHE4SEP">#REF!</definedName>
    <definedName name="CASHE4TOT">'[12]Cash CCI Detail'!$T$36</definedName>
    <definedName name="CASHE5APR" localSheetId="4">#REF!</definedName>
    <definedName name="CASHE5APR">#REF!</definedName>
    <definedName name="CASHE5AUG" localSheetId="4">#REF!</definedName>
    <definedName name="CASHE5AUG">#REF!</definedName>
    <definedName name="CASHE5DEC" localSheetId="4">#REF!</definedName>
    <definedName name="CASHE5DEC">#REF!</definedName>
    <definedName name="CASHE5FEB" localSheetId="4">#REF!</definedName>
    <definedName name="CASHE5FEB">#REF!</definedName>
    <definedName name="CASHE5JAN" localSheetId="4">#REF!</definedName>
    <definedName name="CASHE5JAN">#REF!</definedName>
    <definedName name="CASHE5JUL" localSheetId="4">#REF!</definedName>
    <definedName name="CASHE5JUL">#REF!</definedName>
    <definedName name="CASHE5JUN" localSheetId="4">#REF!</definedName>
    <definedName name="CASHE5JUN">#REF!</definedName>
    <definedName name="CASHE5MAR" localSheetId="4">#REF!</definedName>
    <definedName name="CASHE5MAR">#REF!</definedName>
    <definedName name="CASHE5MAY" localSheetId="4">#REF!</definedName>
    <definedName name="CASHE5MAY">#REF!</definedName>
    <definedName name="CASHE5NOV" localSheetId="4">#REF!</definedName>
    <definedName name="CASHE5NOV">#REF!</definedName>
    <definedName name="CASHE5OCT" localSheetId="4">#REF!</definedName>
    <definedName name="CASHE5OCT">#REF!</definedName>
    <definedName name="CASHE5SEP" localSheetId="4">#REF!</definedName>
    <definedName name="CASHE5SEP">#REF!</definedName>
    <definedName name="CASHE5TOT">'[12]Cash CCI Detail'!$T$42</definedName>
    <definedName name="CASHEVEFXAPR" localSheetId="4">#REF!</definedName>
    <definedName name="CASHEVEFXAPR">#REF!</definedName>
    <definedName name="CASHEVEFXAUG" localSheetId="4">#REF!</definedName>
    <definedName name="CASHEVEFXAUG">#REF!</definedName>
    <definedName name="CASHEVEFXDEC" localSheetId="4">#REF!</definedName>
    <definedName name="CASHEVEFXDEC">#REF!</definedName>
    <definedName name="CASHEVEFXFEB" localSheetId="4">#REF!</definedName>
    <definedName name="CASHEVEFXFEB">#REF!</definedName>
    <definedName name="CASHEVEFXJAN" localSheetId="4">#REF!</definedName>
    <definedName name="CASHEVEFXJAN">#REF!</definedName>
    <definedName name="CASHEVEFXJUL" localSheetId="4">#REF!</definedName>
    <definedName name="CASHEVEFXJUL">#REF!</definedName>
    <definedName name="CASHEVEFXJUN" localSheetId="4">#REF!</definedName>
    <definedName name="CASHEVEFXJUN">#REF!</definedName>
    <definedName name="CASHEVEFXMAR" localSheetId="4">#REF!</definedName>
    <definedName name="CASHEVEFXMAR">#REF!</definedName>
    <definedName name="CASHEVEFXMAY" localSheetId="4">#REF!</definedName>
    <definedName name="CASHEVEFXMAY">#REF!</definedName>
    <definedName name="CASHEVEFXNOV" localSheetId="4">#REF!</definedName>
    <definedName name="CASHEVEFXNOV">#REF!</definedName>
    <definedName name="CASHEVEFXOCT" localSheetId="4">#REF!</definedName>
    <definedName name="CASHEVEFXOCT">#REF!</definedName>
    <definedName name="CASHEVEFXSEP" localSheetId="4">#REF!</definedName>
    <definedName name="CASHEVEFXSEP">#REF!</definedName>
    <definedName name="CASHEVEFXTOT">'[12]Cash CCI Detail'!$T$170</definedName>
    <definedName name="CASHEVEIRAPR" localSheetId="4">#REF!</definedName>
    <definedName name="CASHEVEIRAPR">#REF!</definedName>
    <definedName name="CASHEVEIRAUG" localSheetId="4">#REF!</definedName>
    <definedName name="CASHEVEIRAUG">#REF!</definedName>
    <definedName name="CASHEVEIRDEC" localSheetId="4">#REF!</definedName>
    <definedName name="CASHEVEIRDEC">#REF!</definedName>
    <definedName name="CASHEVEIRFEB" localSheetId="4">#REF!</definedName>
    <definedName name="CASHEVEIRFEB">#REF!</definedName>
    <definedName name="CASHEVEIRJAN" localSheetId="4">#REF!</definedName>
    <definedName name="CASHEVEIRJAN">#REF!</definedName>
    <definedName name="CASHEVEIRJUL" localSheetId="4">#REF!</definedName>
    <definedName name="CASHEVEIRJUL">#REF!</definedName>
    <definedName name="CASHEVEIRJUN" localSheetId="4">#REF!</definedName>
    <definedName name="CASHEVEIRJUN">#REF!</definedName>
    <definedName name="CASHEVEIRMAR" localSheetId="4">#REF!</definedName>
    <definedName name="CASHEVEIRMAR">#REF!</definedName>
    <definedName name="CASHEVEIRMAY" localSheetId="4">#REF!</definedName>
    <definedName name="CASHEVEIRMAY">#REF!</definedName>
    <definedName name="CASHEVEIRNOV" localSheetId="4">#REF!</definedName>
    <definedName name="CASHEVEIRNOV">#REF!</definedName>
    <definedName name="CASHEVEIROCT" localSheetId="4">#REF!</definedName>
    <definedName name="CASHEVEIROCT">#REF!</definedName>
    <definedName name="CASHEVEIRSEP" localSheetId="4">#REF!</definedName>
    <definedName name="CASHEVEIRSEP">#REF!</definedName>
    <definedName name="CASHEVEIRTOT">'[12]Cash CCI Detail'!$T$175</definedName>
    <definedName name="CASHEVEMPAPR" localSheetId="4">#REF!</definedName>
    <definedName name="CASHEVEMPAPR">#REF!</definedName>
    <definedName name="CASHEVEMPAUG" localSheetId="4">#REF!</definedName>
    <definedName name="CASHEVEMPAUG">#REF!</definedName>
    <definedName name="CASHEVEMPDEC" localSheetId="4">#REF!</definedName>
    <definedName name="CASHEVEMPDEC">#REF!</definedName>
    <definedName name="CASHEVEMPFEB" localSheetId="4">#REF!</definedName>
    <definedName name="CASHEVEMPFEB">#REF!</definedName>
    <definedName name="CASHEVEMPJAN" localSheetId="4">#REF!</definedName>
    <definedName name="CASHEVEMPJAN">#REF!</definedName>
    <definedName name="CASHEVEMPJUL" localSheetId="4">#REF!</definedName>
    <definedName name="CASHEVEMPJUL">#REF!</definedName>
    <definedName name="CASHEVEMPJUN" localSheetId="4">#REF!</definedName>
    <definedName name="CASHEVEMPJUN">#REF!</definedName>
    <definedName name="CASHEVEMPMAR" localSheetId="4">#REF!</definedName>
    <definedName name="CASHEVEMPMAR">#REF!</definedName>
    <definedName name="CASHEVEMPMAY" localSheetId="4">#REF!</definedName>
    <definedName name="CASHEVEMPMAY">#REF!</definedName>
    <definedName name="CASHEVEMPNOV" localSheetId="4">#REF!</definedName>
    <definedName name="CASHEVEMPNOV">#REF!</definedName>
    <definedName name="CASHEVEMPOCT" localSheetId="4">#REF!</definedName>
    <definedName name="CASHEVEMPOCT">#REF!</definedName>
    <definedName name="CASHEVEMPSEP" localSheetId="4">#REF!</definedName>
    <definedName name="CASHEVEMPSEP">#REF!</definedName>
    <definedName name="CASHEVEMPTOT">'[12]Cash CCI Detail'!$T$187</definedName>
    <definedName name="CASHEVETXAPR" localSheetId="4">#REF!</definedName>
    <definedName name="CASHEVETXAPR">#REF!</definedName>
    <definedName name="CASHEVETXAUG" localSheetId="4">#REF!</definedName>
    <definedName name="CASHEVETXAUG">#REF!</definedName>
    <definedName name="CASHEVETXDEC" localSheetId="4">#REF!</definedName>
    <definedName name="CASHEVETXDEC">#REF!</definedName>
    <definedName name="CASHEVETXFEB" localSheetId="4">#REF!</definedName>
    <definedName name="CASHEVETXFEB">#REF!</definedName>
    <definedName name="CASHEVETXJAN" localSheetId="4">#REF!</definedName>
    <definedName name="CASHEVETXJAN">#REF!</definedName>
    <definedName name="CASHEVETXJUL" localSheetId="4">#REF!</definedName>
    <definedName name="CASHEVETXJUL">#REF!</definedName>
    <definedName name="CASHEVETXJUN" localSheetId="4">#REF!</definedName>
    <definedName name="CASHEVETXJUN">#REF!</definedName>
    <definedName name="CASHEVETXMAR" localSheetId="4">#REF!</definedName>
    <definedName name="CASHEVETXMAR">#REF!</definedName>
    <definedName name="CASHEVETXMAY" localSheetId="4">#REF!</definedName>
    <definedName name="CASHEVETXMAY">#REF!</definedName>
    <definedName name="CASHEVETXNOV" localSheetId="4">#REF!</definedName>
    <definedName name="CASHEVETXNOV">#REF!</definedName>
    <definedName name="CASHEVETXOCT" localSheetId="4">#REF!</definedName>
    <definedName name="CASHEVETXOCT">#REF!</definedName>
    <definedName name="CASHEVETXSEP" localSheetId="4">#REF!</definedName>
    <definedName name="CASHEVETXSEP">#REF!</definedName>
    <definedName name="CASHEVETXTOT">'[12]Cash CCI Detail'!$T$181</definedName>
    <definedName name="CASHEXEAPR" localSheetId="4">#REF!</definedName>
    <definedName name="CASHEXEAPR">#REF!</definedName>
    <definedName name="CASHEXEAUG" localSheetId="4">#REF!</definedName>
    <definedName name="CASHEXEAUG">#REF!</definedName>
    <definedName name="CASHEXEDEC" localSheetId="4">#REF!</definedName>
    <definedName name="CASHEXEDEC">#REF!</definedName>
    <definedName name="CASHEXEFEB" localSheetId="4">#REF!</definedName>
    <definedName name="CASHEXEFEB">#REF!</definedName>
    <definedName name="CASHEXEJAN" localSheetId="4">#REF!</definedName>
    <definedName name="CASHEXEJAN">#REF!</definedName>
    <definedName name="CASHEXEJUL" localSheetId="4">#REF!</definedName>
    <definedName name="CASHEXEJUL">#REF!</definedName>
    <definedName name="CASHEXEJUN" localSheetId="4">#REF!</definedName>
    <definedName name="CASHEXEJUN">#REF!</definedName>
    <definedName name="CASHEXEMAR" localSheetId="4">#REF!</definedName>
    <definedName name="CASHEXEMAR">#REF!</definedName>
    <definedName name="CASHEXEMAY" localSheetId="4">#REF!</definedName>
    <definedName name="CASHEXEMAY">#REF!</definedName>
    <definedName name="CASHEXENOV" localSheetId="4">#REF!</definedName>
    <definedName name="CASHEXENOV">#REF!</definedName>
    <definedName name="CASHEXEOCT" localSheetId="4">#REF!</definedName>
    <definedName name="CASHEXEOCT">#REF!</definedName>
    <definedName name="CASHEXESEP" localSheetId="4">#REF!</definedName>
    <definedName name="CASHEXESEP">#REF!</definedName>
    <definedName name="CASHEXETOT" localSheetId="4">#REF!</definedName>
    <definedName name="CASHEXETOT">#REF!</definedName>
    <definedName name="CASHEXNACAPR" localSheetId="4">#REF!</definedName>
    <definedName name="CASHEXNACAPR">#REF!</definedName>
    <definedName name="CASHEXNACAUG" localSheetId="4">#REF!</definedName>
    <definedName name="CASHEXNACAUG">#REF!</definedName>
    <definedName name="CASHEXNACDEC" localSheetId="4">#REF!</definedName>
    <definedName name="CASHEXNACDEC">#REF!</definedName>
    <definedName name="CASHEXNACFEB" localSheetId="4">#REF!</definedName>
    <definedName name="CASHEXNACFEB">#REF!</definedName>
    <definedName name="CASHEXNACJAN" localSheetId="4">#REF!</definedName>
    <definedName name="CASHEXNACJAN">#REF!</definedName>
    <definedName name="CASHEXNACJUL" localSheetId="4">#REF!</definedName>
    <definedName name="CASHEXNACJUL">#REF!</definedName>
    <definedName name="CASHEXNACJUN" localSheetId="4">#REF!</definedName>
    <definedName name="CASHEXNACJUN">#REF!</definedName>
    <definedName name="CASHEXNACMAR" localSheetId="4">#REF!</definedName>
    <definedName name="CASHEXNACMAR">#REF!</definedName>
    <definedName name="CASHEXNACMAY" localSheetId="4">#REF!</definedName>
    <definedName name="CASHEXNACMAY">#REF!</definedName>
    <definedName name="CASHEXNACNOV" localSheetId="4">#REF!</definedName>
    <definedName name="CASHEXNACNOV">#REF!</definedName>
    <definedName name="CASHEXNACOCT" localSheetId="4">#REF!</definedName>
    <definedName name="CASHEXNACOCT">#REF!</definedName>
    <definedName name="CASHEXNACSEP" localSheetId="4">#REF!</definedName>
    <definedName name="CASHEXNACSEP">#REF!</definedName>
    <definedName name="CASHEXNACTOT">'[12]Cash CCI Detail'!$T$227</definedName>
    <definedName name="CASHEXNFXAPR" localSheetId="4">#REF!</definedName>
    <definedName name="CASHEXNFXAPR">#REF!</definedName>
    <definedName name="CASHEXNFXAUG" localSheetId="4">#REF!</definedName>
    <definedName name="CASHEXNFXAUG">#REF!</definedName>
    <definedName name="CASHEXNFXDEC" localSheetId="4">#REF!</definedName>
    <definedName name="CASHEXNFXDEC">#REF!</definedName>
    <definedName name="CASHEXNFXFEB" localSheetId="4">#REF!</definedName>
    <definedName name="CASHEXNFXFEB">#REF!</definedName>
    <definedName name="CASHEXNFXJAN" localSheetId="4">#REF!</definedName>
    <definedName name="CASHEXNFXJAN">#REF!</definedName>
    <definedName name="CASHEXNFXJUL" localSheetId="4">#REF!</definedName>
    <definedName name="CASHEXNFXJUL">#REF!</definedName>
    <definedName name="CASHEXNFXJUN" localSheetId="4">#REF!</definedName>
    <definedName name="CASHEXNFXJUN">#REF!</definedName>
    <definedName name="CASHEXNFXMAR" localSheetId="4">#REF!</definedName>
    <definedName name="CASHEXNFXMAR">#REF!</definedName>
    <definedName name="CASHEXNFXMAY" localSheetId="4">#REF!</definedName>
    <definedName name="CASHEXNFXMAY">#REF!</definedName>
    <definedName name="CASHEXNFXNOV" localSheetId="4">#REF!</definedName>
    <definedName name="CASHEXNFXNOV">#REF!</definedName>
    <definedName name="CASHEXNFXOCT" localSheetId="4">#REF!</definedName>
    <definedName name="CASHEXNFXOCT">#REF!</definedName>
    <definedName name="CASHEXNFXSEP" localSheetId="4">#REF!</definedName>
    <definedName name="CASHEXNFXSEP">#REF!</definedName>
    <definedName name="CASHEXNFXTOT">'[12]Cash CCI Detail'!$T$203</definedName>
    <definedName name="CASHEXNIRAPR" localSheetId="4">#REF!</definedName>
    <definedName name="CASHEXNIRAPR">#REF!</definedName>
    <definedName name="CASHEXNIRAUG" localSheetId="4">#REF!</definedName>
    <definedName name="CASHEXNIRAUG">#REF!</definedName>
    <definedName name="CASHEXNIRDEC" localSheetId="4">#REF!</definedName>
    <definedName name="CASHEXNIRDEC">#REF!</definedName>
    <definedName name="CASHEXNIRFEB" localSheetId="4">#REF!</definedName>
    <definedName name="CASHEXNIRFEB">#REF!</definedName>
    <definedName name="CASHEXNIRJAN" localSheetId="4">#REF!</definedName>
    <definedName name="CASHEXNIRJAN">#REF!</definedName>
    <definedName name="CASHEXNIRJUL" localSheetId="4">#REF!</definedName>
    <definedName name="CASHEXNIRJUL">#REF!</definedName>
    <definedName name="CASHEXNIRJUN" localSheetId="4">#REF!</definedName>
    <definedName name="CASHEXNIRJUN">#REF!</definedName>
    <definedName name="CASHEXNIRMAR" localSheetId="4">#REF!</definedName>
    <definedName name="CASHEXNIRMAR">#REF!</definedName>
    <definedName name="CASHEXNIRMAY" localSheetId="4">#REF!</definedName>
    <definedName name="CASHEXNIRMAY">#REF!</definedName>
    <definedName name="CASHEXNIRNOV" localSheetId="4">#REF!</definedName>
    <definedName name="CASHEXNIRNOV">#REF!</definedName>
    <definedName name="CASHEXNIROCT" localSheetId="4">#REF!</definedName>
    <definedName name="CASHEXNIROCT">#REF!</definedName>
    <definedName name="CASHEXNIRSEP" localSheetId="4">#REF!</definedName>
    <definedName name="CASHEXNIRSEP">#REF!</definedName>
    <definedName name="CASHEXNIRTOT">'[12]Cash CCI Detail'!$T$208</definedName>
    <definedName name="CASHEXNMPAPR" localSheetId="4">#REF!</definedName>
    <definedName name="CASHEXNMPAPR">#REF!</definedName>
    <definedName name="CASHEXNMPAUG" localSheetId="4">#REF!</definedName>
    <definedName name="CASHEXNMPAUG">#REF!</definedName>
    <definedName name="CASHEXNMPDEC" localSheetId="4">#REF!</definedName>
    <definedName name="CASHEXNMPDEC">#REF!</definedName>
    <definedName name="CASHEXNMPFEB" localSheetId="4">#REF!</definedName>
    <definedName name="CASHEXNMPFEB">#REF!</definedName>
    <definedName name="CASHEXNMPJAN" localSheetId="4">#REF!</definedName>
    <definedName name="CASHEXNMPJAN">#REF!</definedName>
    <definedName name="CASHEXNMPJUL" localSheetId="4">#REF!</definedName>
    <definedName name="CASHEXNMPJUL">#REF!</definedName>
    <definedName name="CASHEXNMPJUN" localSheetId="4">#REF!</definedName>
    <definedName name="CASHEXNMPJUN">#REF!</definedName>
    <definedName name="CASHEXNMPMAR" localSheetId="4">#REF!</definedName>
    <definedName name="CASHEXNMPMAR">#REF!</definedName>
    <definedName name="CASHEXNMPMAY" localSheetId="4">#REF!</definedName>
    <definedName name="CASHEXNMPMAY">#REF!</definedName>
    <definedName name="CASHEXNMPNOV" localSheetId="4">#REF!</definedName>
    <definedName name="CASHEXNMPNOV">#REF!</definedName>
    <definedName name="CASHEXNMPOCT" localSheetId="4">#REF!</definedName>
    <definedName name="CASHEXNMPOCT">#REF!</definedName>
    <definedName name="CASHEXNMPSEP" localSheetId="4">#REF!</definedName>
    <definedName name="CASHEXNMPSEP">#REF!</definedName>
    <definedName name="CASHEXNMPTOT">'[12]Cash CCI Detail'!$T$222</definedName>
    <definedName name="CASHEXNTXAPR" localSheetId="4">#REF!</definedName>
    <definedName name="CASHEXNTXAPR">#REF!</definedName>
    <definedName name="CASHEXNTXAUG" localSheetId="4">#REF!</definedName>
    <definedName name="CASHEXNTXAUG">#REF!</definedName>
    <definedName name="CASHEXNTXDEC" localSheetId="4">#REF!</definedName>
    <definedName name="CASHEXNTXDEC">#REF!</definedName>
    <definedName name="CASHEXNTXFEB" localSheetId="4">#REF!</definedName>
    <definedName name="CASHEXNTXFEB">#REF!</definedName>
    <definedName name="CASHEXNTXJAN" localSheetId="4">#REF!</definedName>
    <definedName name="CASHEXNTXJAN">#REF!</definedName>
    <definedName name="CASHEXNTXJUL" localSheetId="4">#REF!</definedName>
    <definedName name="CASHEXNTXJUL">#REF!</definedName>
    <definedName name="CASHEXNTXJUN" localSheetId="4">#REF!</definedName>
    <definedName name="CASHEXNTXJUN">#REF!</definedName>
    <definedName name="CASHEXNTXMAR" localSheetId="4">#REF!</definedName>
    <definedName name="CASHEXNTXMAR">#REF!</definedName>
    <definedName name="CASHEXNTXMAY" localSheetId="4">#REF!</definedName>
    <definedName name="CASHEXNTXMAY">#REF!</definedName>
    <definedName name="CASHEXNTXNOV" localSheetId="4">#REF!</definedName>
    <definedName name="CASHEXNTXNOV">#REF!</definedName>
    <definedName name="CASHEXNTXOCT" localSheetId="4">#REF!</definedName>
    <definedName name="CASHEXNTXOCT">#REF!</definedName>
    <definedName name="CASHEXNTXSEP" localSheetId="4">#REF!</definedName>
    <definedName name="CASHEXNTXSEP">#REF!</definedName>
    <definedName name="CASHEXNTXTOT">'[12]Cash CCI Detail'!$T$214</definedName>
    <definedName name="CASHEXVACAPR" localSheetId="4">#REF!</definedName>
    <definedName name="CASHEXVACAPR">#REF!</definedName>
    <definedName name="CASHEXVACAUG" localSheetId="4">#REF!</definedName>
    <definedName name="CASHEXVACAUG">#REF!</definedName>
    <definedName name="CASHEXVACDEC" localSheetId="4">#REF!</definedName>
    <definedName name="CASHEXVACDEC">#REF!</definedName>
    <definedName name="CASHEXVACFEB" localSheetId="4">#REF!</definedName>
    <definedName name="CASHEXVACFEB">#REF!</definedName>
    <definedName name="CASHEXVACJAN" localSheetId="4">#REF!</definedName>
    <definedName name="CASHEXVACJAN">#REF!</definedName>
    <definedName name="CASHEXVACJUL" localSheetId="4">#REF!</definedName>
    <definedName name="CASHEXVACJUL">#REF!</definedName>
    <definedName name="CASHEXVACJUN" localSheetId="4">#REF!</definedName>
    <definedName name="CASHEXVACJUN">#REF!</definedName>
    <definedName name="CASHEXVACMAR" localSheetId="4">#REF!</definedName>
    <definedName name="CASHEXVACMAR">#REF!</definedName>
    <definedName name="CASHEXVACMAY" localSheetId="4">#REF!</definedName>
    <definedName name="CASHEXVACMAY">#REF!</definedName>
    <definedName name="CASHEXVACNOV" localSheetId="4">#REF!</definedName>
    <definedName name="CASHEXVACNOV">#REF!</definedName>
    <definedName name="CASHEXVACOCT" localSheetId="4">#REF!</definedName>
    <definedName name="CASHEXVACOCT">#REF!</definedName>
    <definedName name="CASHEXVACSEP" localSheetId="4">#REF!</definedName>
    <definedName name="CASHEXVACSEP">#REF!</definedName>
    <definedName name="CASHEXVACTOT">'[12]Cash CCI Detail'!$T$192</definedName>
    <definedName name="CASHEXVMPAUG" localSheetId="4">#REF!</definedName>
    <definedName name="CASHEXVMPAUG">#REF!</definedName>
    <definedName name="CASHEXVMPDEC" localSheetId="4">#REF!</definedName>
    <definedName name="CASHEXVMPDEC">#REF!</definedName>
    <definedName name="CASHEXVMPNOV" localSheetId="4">#REF!</definedName>
    <definedName name="CASHEXVMPNOV">#REF!</definedName>
    <definedName name="CASHEXVMPOCT" localSheetId="4">#REF!</definedName>
    <definedName name="CASHEXVMPOCT">#REF!</definedName>
    <definedName name="CASHEXVMPSEP" localSheetId="4">#REF!</definedName>
    <definedName name="CASHEXVMPSEP">#REF!</definedName>
    <definedName name="CASHEXVMPTOT" localSheetId="4">#REF!</definedName>
    <definedName name="CASHEXVMPTOT">#REF!</definedName>
    <definedName name="CASHFLOW">#N/A</definedName>
    <definedName name="cashflow2" localSheetId="4">[1]Statements!$D$71:$AY$125</definedName>
    <definedName name="cashflow2">[2]Statements!$D$71:$AY$125</definedName>
    <definedName name="cashflow3" localSheetId="4">#REF!</definedName>
    <definedName name="cashflow3">#REF!</definedName>
    <definedName name="cashflow4" localSheetId="4">#REF!</definedName>
    <definedName name="cashflow4">#REF!</definedName>
    <definedName name="cashflow5" localSheetId="4">#REF!</definedName>
    <definedName name="cashflow5">#REF!</definedName>
    <definedName name="cashflow6" localSheetId="4">#REF!</definedName>
    <definedName name="cashflow6">#REF!</definedName>
    <definedName name="CashFlowBalanceKztIn" localSheetId="4">#REF!</definedName>
    <definedName name="CashFlowBalanceKztIn">#REF!</definedName>
    <definedName name="CashFlowClosingBalanceKzt" localSheetId="4">#REF!</definedName>
    <definedName name="CashFlowClosingBalanceKzt">#REF!</definedName>
    <definedName name="CASHFLOWLEFT" localSheetId="4">#REF!</definedName>
    <definedName name="CASHFLOWLEFT">#REF!</definedName>
    <definedName name="CashFlows_29" localSheetId="4">#REF!</definedName>
    <definedName name="CashFlows_29" localSheetId="2">'[45]31'!#REF!</definedName>
    <definedName name="CashFlows_29">#REF!</definedName>
    <definedName name="CashFlows_3" localSheetId="4">#REF!</definedName>
    <definedName name="CashFlows_3">#REF!</definedName>
    <definedName name="CashFlows_5" localSheetId="4">#REF!</definedName>
    <definedName name="CashFlows_5">#REF!</definedName>
    <definedName name="CASHFLOWTOP" localSheetId="4">#REF!</definedName>
    <definedName name="CASHFLOWTOP">#REF!</definedName>
    <definedName name="cashlimapr" localSheetId="4">#REF!</definedName>
    <definedName name="cashlimapr">#REF!</definedName>
    <definedName name="cashlimaug" localSheetId="4">#REF!</definedName>
    <definedName name="cashlimaug">#REF!</definedName>
    <definedName name="cashlimdec" localSheetId="4">#REF!</definedName>
    <definedName name="cashlimdec">#REF!</definedName>
    <definedName name="cashlimfeb" localSheetId="4">#REF!</definedName>
    <definedName name="cashlimfeb">#REF!</definedName>
    <definedName name="cashlimjan" localSheetId="4">#REF!</definedName>
    <definedName name="cashlimjan">#REF!</definedName>
    <definedName name="cashlimjul" localSheetId="4">#REF!</definedName>
    <definedName name="cashlimjul">#REF!</definedName>
    <definedName name="cashlimjun" localSheetId="4">#REF!</definedName>
    <definedName name="cashlimjun">#REF!</definedName>
    <definedName name="cashlimmar" localSheetId="4">#REF!</definedName>
    <definedName name="cashlimmar">#REF!</definedName>
    <definedName name="cashlimmay" localSheetId="4">#REF!</definedName>
    <definedName name="cashlimmay">#REF!</definedName>
    <definedName name="cashlimnov" localSheetId="4">#REF!</definedName>
    <definedName name="cashlimnov">#REF!</definedName>
    <definedName name="cashlimoct" localSheetId="4">#REF!</definedName>
    <definedName name="cashlimoct">#REF!</definedName>
    <definedName name="cashlimsep" localSheetId="4">#REF!</definedName>
    <definedName name="cashlimsep">#REF!</definedName>
    <definedName name="cashlimtot">'[12]Cash CCI Detail'!$T$246</definedName>
    <definedName name="cashminapr" localSheetId="4">#REF!</definedName>
    <definedName name="cashminapr">#REF!</definedName>
    <definedName name="cashminaug" localSheetId="4">#REF!</definedName>
    <definedName name="cashminaug">#REF!</definedName>
    <definedName name="cashmindec" localSheetId="4">#REF!</definedName>
    <definedName name="cashmindec">#REF!</definedName>
    <definedName name="cashminfeb" localSheetId="4">#REF!</definedName>
    <definedName name="cashminfeb">#REF!</definedName>
    <definedName name="cashminjan" localSheetId="4">#REF!</definedName>
    <definedName name="cashminjan">#REF!</definedName>
    <definedName name="cashminjul" localSheetId="4">#REF!</definedName>
    <definedName name="cashminjul">#REF!</definedName>
    <definedName name="cashminjun" localSheetId="4">#REF!</definedName>
    <definedName name="cashminjun">#REF!</definedName>
    <definedName name="cashminmar" localSheetId="4">#REF!</definedName>
    <definedName name="cashminmar">#REF!</definedName>
    <definedName name="cashminmay" localSheetId="4">#REF!</definedName>
    <definedName name="cashminmay">#REF!</definedName>
    <definedName name="cashminnov" localSheetId="4">#REF!</definedName>
    <definedName name="cashminnov">#REF!</definedName>
    <definedName name="cashminoct" localSheetId="4">#REF!</definedName>
    <definedName name="cashminoct">#REF!</definedName>
    <definedName name="cashminsep" localSheetId="4">#REF!</definedName>
    <definedName name="cashminsep">#REF!</definedName>
    <definedName name="cashmintot">'[12]Cash CCI Detail'!$T$245</definedName>
    <definedName name="CASHN1APR" localSheetId="4">#REF!</definedName>
    <definedName name="CASHN1APR">#REF!</definedName>
    <definedName name="CASHN1AUG" localSheetId="4">#REF!</definedName>
    <definedName name="CASHN1AUG">#REF!</definedName>
    <definedName name="CASHN1DEC" localSheetId="4">#REF!</definedName>
    <definedName name="CASHN1DEC">#REF!</definedName>
    <definedName name="CASHN1FEB" localSheetId="4">#REF!</definedName>
    <definedName name="CASHN1FEB">#REF!</definedName>
    <definedName name="CASHN1JAN" localSheetId="4">#REF!</definedName>
    <definedName name="CASHN1JAN">#REF!</definedName>
    <definedName name="CASHN1JUL" localSheetId="4">#REF!</definedName>
    <definedName name="CASHN1JUL">#REF!</definedName>
    <definedName name="CASHN1JUN" localSheetId="4">#REF!</definedName>
    <definedName name="CASHN1JUN">#REF!</definedName>
    <definedName name="CASHN1MAR" localSheetId="4">#REF!</definedName>
    <definedName name="CASHN1MAR">#REF!</definedName>
    <definedName name="CASHN1MAY" localSheetId="4">#REF!</definedName>
    <definedName name="CASHN1MAY">#REF!</definedName>
    <definedName name="CASHN1NOV" localSheetId="4">#REF!</definedName>
    <definedName name="CASHN1NOV">#REF!</definedName>
    <definedName name="CASHN1OCT" localSheetId="4">#REF!</definedName>
    <definedName name="CASHN1OCT">#REF!</definedName>
    <definedName name="CASHN1SEP" localSheetId="4">#REF!</definedName>
    <definedName name="CASHN1SEP">#REF!</definedName>
    <definedName name="CASHN1TOT">'[12]Cash CCI Detail'!$T$55</definedName>
    <definedName name="CASHN2APR" localSheetId="4">#REF!</definedName>
    <definedName name="CASHN2APR">#REF!</definedName>
    <definedName name="CASHN2AUG" localSheetId="4">#REF!</definedName>
    <definedName name="CASHN2AUG">#REF!</definedName>
    <definedName name="CASHN2DEC" localSheetId="4">#REF!</definedName>
    <definedName name="CASHN2DEC">#REF!</definedName>
    <definedName name="CASHN2FEB" localSheetId="4">#REF!</definedName>
    <definedName name="CASHN2FEB">#REF!</definedName>
    <definedName name="CASHN2JAN" localSheetId="4">#REF!</definedName>
    <definedName name="CASHN2JAN">#REF!</definedName>
    <definedName name="CASHN2JUL" localSheetId="4">#REF!</definedName>
    <definedName name="CASHN2JUL">#REF!</definedName>
    <definedName name="CASHN2JUN" localSheetId="4">#REF!</definedName>
    <definedName name="CASHN2JUN">#REF!</definedName>
    <definedName name="CASHN2MAR" localSheetId="4">#REF!</definedName>
    <definedName name="CASHN2MAR">#REF!</definedName>
    <definedName name="CASHN2MAY" localSheetId="4">#REF!</definedName>
    <definedName name="CASHN2MAY">#REF!</definedName>
    <definedName name="CASHN2NOV" localSheetId="4">#REF!</definedName>
    <definedName name="CASHN2NOV">#REF!</definedName>
    <definedName name="CASHN2OCT" localSheetId="4">#REF!</definedName>
    <definedName name="CASHN2OCT">#REF!</definedName>
    <definedName name="CASHN2SEP" localSheetId="4">#REF!</definedName>
    <definedName name="CASHN2SEP">#REF!</definedName>
    <definedName name="CASHN2TOT">'[12]Cash CCI Detail'!$T$62</definedName>
    <definedName name="CASHN3APR" localSheetId="4">#REF!</definedName>
    <definedName name="CASHN3APR">#REF!</definedName>
    <definedName name="CASHN3AUG" localSheetId="4">#REF!</definedName>
    <definedName name="CASHN3AUG">#REF!</definedName>
    <definedName name="CASHN3DEC" localSheetId="4">#REF!</definedName>
    <definedName name="CASHN3DEC">#REF!</definedName>
    <definedName name="CASHN3FEB" localSheetId="4">#REF!</definedName>
    <definedName name="CASHN3FEB">#REF!</definedName>
    <definedName name="CASHN3JAN" localSheetId="4">#REF!</definedName>
    <definedName name="CASHN3JAN">#REF!</definedName>
    <definedName name="CASHN3JUL" localSheetId="4">#REF!</definedName>
    <definedName name="CASHN3JUL">#REF!</definedName>
    <definedName name="CASHN3JUN" localSheetId="4">#REF!</definedName>
    <definedName name="CASHN3JUN">#REF!</definedName>
    <definedName name="CASHN3MAR" localSheetId="4">#REF!</definedName>
    <definedName name="CASHN3MAR">#REF!</definedName>
    <definedName name="CASHN3MAY" localSheetId="4">#REF!</definedName>
    <definedName name="CASHN3MAY">#REF!</definedName>
    <definedName name="CASHN3NOV" localSheetId="4">#REF!</definedName>
    <definedName name="CASHN3NOV">#REF!</definedName>
    <definedName name="CASHN3OCT" localSheetId="4">#REF!</definedName>
    <definedName name="CASHN3OCT">#REF!</definedName>
    <definedName name="CASHN3SEP" localSheetId="4">#REF!</definedName>
    <definedName name="CASHN3SEP">#REF!</definedName>
    <definedName name="CASHN3TOT">'[12]Cash CCI Detail'!$T$79</definedName>
    <definedName name="CASHN4APR" localSheetId="4">#REF!</definedName>
    <definedName name="CASHN4APR">#REF!</definedName>
    <definedName name="CASHN4AUG" localSheetId="4">#REF!</definedName>
    <definedName name="CASHN4AUG">#REF!</definedName>
    <definedName name="CASHN4DEC" localSheetId="4">#REF!</definedName>
    <definedName name="CASHN4DEC">#REF!</definedName>
    <definedName name="CASHN4FEB" localSheetId="4">#REF!</definedName>
    <definedName name="CASHN4FEB">#REF!</definedName>
    <definedName name="CASHN4JAN" localSheetId="4">#REF!</definedName>
    <definedName name="CASHN4JAN">#REF!</definedName>
    <definedName name="CASHN4JUL" localSheetId="4">#REF!</definedName>
    <definedName name="CASHN4JUL">#REF!</definedName>
    <definedName name="CASHN4JUN" localSheetId="4">#REF!</definedName>
    <definedName name="CASHN4JUN">#REF!</definedName>
    <definedName name="CASHN4MAR" localSheetId="4">#REF!</definedName>
    <definedName name="CASHN4MAR">#REF!</definedName>
    <definedName name="CASHN4MAY" localSheetId="4">#REF!</definedName>
    <definedName name="CASHN4MAY">#REF!</definedName>
    <definedName name="CASHN4NOV" localSheetId="4">#REF!</definedName>
    <definedName name="CASHN4NOV">#REF!</definedName>
    <definedName name="CASHN4OCT" localSheetId="4">#REF!</definedName>
    <definedName name="CASHN4OCT">#REF!</definedName>
    <definedName name="CASHN4SEP" localSheetId="4">#REF!</definedName>
    <definedName name="CASHN4SEP">#REF!</definedName>
    <definedName name="CASHN4TOT">'[12]Cash CCI Detail'!$T$88</definedName>
    <definedName name="CASHN5APR" localSheetId="4">#REF!</definedName>
    <definedName name="CASHN5APR">#REF!</definedName>
    <definedName name="CASHN5AUG" localSheetId="4">#REF!</definedName>
    <definedName name="CASHN5AUG">#REF!</definedName>
    <definedName name="CASHN5DEC" localSheetId="4">#REF!</definedName>
    <definedName name="CASHN5DEC">#REF!</definedName>
    <definedName name="CASHN5FEB" localSheetId="4">#REF!</definedName>
    <definedName name="CASHN5FEB">#REF!</definedName>
    <definedName name="CASHN5JAN" localSheetId="4">#REF!</definedName>
    <definedName name="CASHN5JAN">#REF!</definedName>
    <definedName name="CASHN5JUL" localSheetId="4">#REF!</definedName>
    <definedName name="CASHN5JUL">#REF!</definedName>
    <definedName name="CASHN5JUN" localSheetId="4">#REF!</definedName>
    <definedName name="CASHN5JUN">#REF!</definedName>
    <definedName name="CASHN5MAR" localSheetId="4">#REF!</definedName>
    <definedName name="CASHN5MAR">#REF!</definedName>
    <definedName name="CASHN5MAY" localSheetId="4">#REF!</definedName>
    <definedName name="CASHN5MAY">#REF!</definedName>
    <definedName name="CASHN5NOV" localSheetId="4">#REF!</definedName>
    <definedName name="CASHN5NOV">#REF!</definedName>
    <definedName name="CASHN5OCT" localSheetId="4">#REF!</definedName>
    <definedName name="CASHN5OCT">#REF!</definedName>
    <definedName name="CASHN5SEP" localSheetId="4">#REF!</definedName>
    <definedName name="CASHN5SEP">#REF!</definedName>
    <definedName name="CASHN5TOT">'[12]Cash CCI Detail'!$T$102</definedName>
    <definedName name="CASHOTHERAPR" localSheetId="4">#REF!</definedName>
    <definedName name="CASHOTHERAPR">#REF!</definedName>
    <definedName name="CASHOTHERAUG" localSheetId="4">#REF!</definedName>
    <definedName name="CASHOTHERAUG">#REF!</definedName>
    <definedName name="CashOtherAverageIn" localSheetId="4">#REF!</definedName>
    <definedName name="CashOtherAverageIn">#REF!</definedName>
    <definedName name="CASHOTHERDEC" localSheetId="4">#REF!</definedName>
    <definedName name="CASHOTHERDEC">#REF!</definedName>
    <definedName name="CASHOTHERFEB" localSheetId="4">#REF!</definedName>
    <definedName name="CASHOTHERFEB">#REF!</definedName>
    <definedName name="CASHOTHERJAN" localSheetId="4">#REF!</definedName>
    <definedName name="CASHOTHERJAN">#REF!</definedName>
    <definedName name="CASHOTHERJUL" localSheetId="4">#REF!</definedName>
    <definedName name="CASHOTHERJUL">#REF!</definedName>
    <definedName name="CASHOTHERJUN" localSheetId="4">#REF!</definedName>
    <definedName name="CASHOTHERJUN">#REF!</definedName>
    <definedName name="CASHOTHERMAR" localSheetId="4">#REF!</definedName>
    <definedName name="CASHOTHERMAR">#REF!</definedName>
    <definedName name="CASHOTHERNOV" localSheetId="4">#REF!</definedName>
    <definedName name="CASHOTHERNOV">#REF!</definedName>
    <definedName name="CASHOTHEROCT" localSheetId="4">#REF!</definedName>
    <definedName name="CASHOTHEROCT">#REF!</definedName>
    <definedName name="CASHOTHERSEP" localSheetId="4">#REF!</definedName>
    <definedName name="CASHOTHERSEP">#REF!</definedName>
    <definedName name="CASHOTHERTOT">'[12]Cash CCI Detail'!$T$242</definedName>
    <definedName name="CashPeregonAverageIn" localSheetId="4">#REF!</definedName>
    <definedName name="CashPeregonAverageIn">#REF!</definedName>
    <definedName name="CashRailroadAverageIn" localSheetId="4">#REF!</definedName>
    <definedName name="CashRailroadAverageIn">#REF!</definedName>
    <definedName name="CASHTAX" localSheetId="4">#REF!</definedName>
    <definedName name="CASHTAX">#REF!</definedName>
    <definedName name="cashtoinv" localSheetId="4">[1]Drawdown!#REF!</definedName>
    <definedName name="cashtoinv">[2]Drawdown!#REF!</definedName>
    <definedName name="cashtoinv2" localSheetId="4">[1]Drawdown!#REF!</definedName>
    <definedName name="cashtoinv2">[2]Drawdown!#REF!</definedName>
    <definedName name="CASHTOTHERMAY" localSheetId="4">#REF!</definedName>
    <definedName name="CASHTOTHERMAY">#REF!</definedName>
    <definedName name="CBORDER" localSheetId="4">#REF!</definedName>
    <definedName name="CBORDER">#REF!</definedName>
    <definedName name="cedisdeval" localSheetId="4">[1]Inputs!#REF!</definedName>
    <definedName name="cedisdeval">[2]Inputs!#REF!</definedName>
    <definedName name="CEEE" localSheetId="4">#REF!</definedName>
    <definedName name="CEEE">#REF!</definedName>
    <definedName name="CELESC" localSheetId="4">#REF!</definedName>
    <definedName name="CELESC">#REF!</definedName>
    <definedName name="CELG" localSheetId="4">#REF!</definedName>
    <definedName name="CELG">#REF!</definedName>
    <definedName name="CELPA" localSheetId="4">#REF!</definedName>
    <definedName name="CELPA">#REF!</definedName>
    <definedName name="CELTINS" localSheetId="4">#REF!</definedName>
    <definedName name="CELTINS">#REF!</definedName>
    <definedName name="CEMAT" localSheetId="4">#REF!</definedName>
    <definedName name="CEMAT">#REF!</definedName>
    <definedName name="CEMIG" localSheetId="4">#REF!</definedName>
    <definedName name="CEMIG">#REF!</definedName>
    <definedName name="cena" localSheetId="4">#REF!</definedName>
    <definedName name="cena">#REF!</definedName>
    <definedName name="CENTAVOS" localSheetId="4">#REF!</definedName>
    <definedName name="CENTAVOS">#REF!</definedName>
    <definedName name="CESP" localSheetId="4">#REF!</definedName>
    <definedName name="CESP">#REF!</definedName>
    <definedName name="CF" localSheetId="4">#REF!</definedName>
    <definedName name="CF">#REF!</definedName>
    <definedName name="cf_code" localSheetId="4">#REF!</definedName>
    <definedName name="cf_code">#REF!</definedName>
    <definedName name="CFAPRACT" localSheetId="4">'[3]Cashflow Forecast Port'!$I$71:$I$71</definedName>
    <definedName name="CFAPRACT">'[4]Cashflow Forecast Port'!$I$71:$I$71</definedName>
    <definedName name="CFAPRBUD" localSheetId="4">'[3]Cashflow Forecast Port'!#REF!</definedName>
    <definedName name="CFAPRBUD">'[4]Cashflow Forecast Port'!#REF!</definedName>
    <definedName name="CFAUGACT" localSheetId="4">'[3]Cashflow Forecast Port'!$Q$71:$Q$71</definedName>
    <definedName name="CFAUGACT">'[4]Cashflow Forecast Port'!$Q$71:$Q$71</definedName>
    <definedName name="CFAUGBUD" localSheetId="4">'[3]Cashflow Forecast Port'!#REF!</definedName>
    <definedName name="CFAUGBUD">'[4]Cashflow Forecast Port'!#REF!</definedName>
    <definedName name="CFclosingBalanceKzt" localSheetId="4">#REF!</definedName>
    <definedName name="CFclosingBalanceKzt">#REF!</definedName>
    <definedName name="CFDECACT" localSheetId="4">'[3]Cashflow Forecast Port'!$Y$71:$Y$71</definedName>
    <definedName name="CFDECACT">'[4]Cashflow Forecast Port'!$Y$71:$Y$71</definedName>
    <definedName name="CFDECBUD" localSheetId="4">'[3]Cashflow Forecast Port'!#REF!</definedName>
    <definedName name="CFDECBUD">'[4]Cashflow Forecast Port'!#REF!</definedName>
    <definedName name="CFFEBACT" localSheetId="4">'[3]Cashflow Forecast Port'!$E$71:$E$71</definedName>
    <definedName name="CFFEBACT">'[4]Cashflow Forecast Port'!$E$71:$E$71</definedName>
    <definedName name="CFFEBBUD" localSheetId="4">'[3]Cashflow Forecast Port'!#REF!</definedName>
    <definedName name="CFFEBBUD">'[4]Cashflow Forecast Port'!#REF!</definedName>
    <definedName name="CFFIRST14">#N/A</definedName>
    <definedName name="cffordetail" localSheetId="4">#REF!</definedName>
    <definedName name="cffordetail">#REF!</definedName>
    <definedName name="CFJANACT" localSheetId="4">'[3]Cashflow Forecast Port'!$C$71:$C$71</definedName>
    <definedName name="CFJANACT">'[4]Cashflow Forecast Port'!$C$71:$C$71</definedName>
    <definedName name="CFJANBUD" localSheetId="4">'[3]Cashflow Forecast Port'!#REF!</definedName>
    <definedName name="CFJANBUD">'[4]Cashflow Forecast Port'!#REF!</definedName>
    <definedName name="CFJULACT" localSheetId="4">'[3]Cashflow Forecast Port'!$O$71:$O$71</definedName>
    <definedName name="CFJULACT">'[4]Cashflow Forecast Port'!$O$71:$O$71</definedName>
    <definedName name="CFJULBUD" localSheetId="4">'[3]Cashflow Forecast Port'!#REF!</definedName>
    <definedName name="CFJULBUD">'[4]Cashflow Forecast Port'!#REF!</definedName>
    <definedName name="CFJUNACT" localSheetId="4">'[3]Cashflow Forecast Port'!$M$71:$M$71</definedName>
    <definedName name="CFJUNACT">'[4]Cashflow Forecast Port'!$M$71:$M$71</definedName>
    <definedName name="CFJUNBUD" localSheetId="4">'[3]Cashflow Forecast Port'!#REF!</definedName>
    <definedName name="CFJUNBUD">'[4]Cashflow Forecast Port'!#REF!</definedName>
    <definedName name="CFLAST14">#N/A</definedName>
    <definedName name="CFLO" localSheetId="4">#REF!</definedName>
    <definedName name="CFLO">#REF!</definedName>
    <definedName name="cflowpg" localSheetId="4">#REF!</definedName>
    <definedName name="cflowpg">#REF!</definedName>
    <definedName name="CFMARACT" localSheetId="4">'[3]Cashflow Forecast Port'!$G$71:$G$71</definedName>
    <definedName name="CFMARACT">'[4]Cashflow Forecast Port'!$G$71:$G$71</definedName>
    <definedName name="CFMARBUD" localSheetId="4">'[3]Cashflow Forecast Port'!#REF!</definedName>
    <definedName name="CFMARBUD">'[4]Cashflow Forecast Port'!#REF!</definedName>
    <definedName name="CFMAYACT" localSheetId="4">'[3]Cashflow Forecast Port'!$K$71:$K$71</definedName>
    <definedName name="CFMAYACT">'[4]Cashflow Forecast Port'!$K$71:$K$71</definedName>
    <definedName name="CFMAYBUD" localSheetId="4">'[3]Cashflow Forecast Port'!#REF!</definedName>
    <definedName name="CFMAYBUD">'[4]Cashflow Forecast Port'!#REF!</definedName>
    <definedName name="CFNOVACT" localSheetId="4">'[3]Cashflow Forecast Port'!$W$71:$W$71</definedName>
    <definedName name="CFNOVACT">'[4]Cashflow Forecast Port'!$W$71:$W$71</definedName>
    <definedName name="CFNOVBUD" localSheetId="4">'[3]Cashflow Forecast Port'!#REF!</definedName>
    <definedName name="CFNOVBUD">'[4]Cashflow Forecast Port'!#REF!</definedName>
    <definedName name="CFOCTACT" localSheetId="4">'[3]Cashflow Forecast Port'!$U$71:$U$71</definedName>
    <definedName name="CFOCTACT">'[4]Cashflow Forecast Port'!$U$71:$U$71</definedName>
    <definedName name="CFOCTBUD" localSheetId="4">'[3]Cashflow Forecast Port'!#REF!</definedName>
    <definedName name="CFOCTBUD">'[4]Cashflow Forecast Port'!#REF!</definedName>
    <definedName name="CFSEPACT" localSheetId="4">'[3]Cashflow Forecast Port'!$S$71:$S$71</definedName>
    <definedName name="CFSEPACT">'[4]Cashflow Forecast Port'!$S$71:$S$71</definedName>
    <definedName name="CFSEPBUD" localSheetId="4">'[3]Cashflow Forecast Port'!#REF!</definedName>
    <definedName name="CFSEPBUD">'[4]Cashflow Forecast Port'!#REF!</definedName>
    <definedName name="CGTEE" localSheetId="4">#REF!</definedName>
    <definedName name="CGTEE">#REF!</definedName>
    <definedName name="ChangesEquity_4" localSheetId="4">#REF!</definedName>
    <definedName name="ChangesEquity_4" localSheetId="2">ОИК!#REF!</definedName>
    <definedName name="ChangesEquity_4">#REF!</definedName>
    <definedName name="Chemicals">[29]Chemicals!$C$22</definedName>
    <definedName name="CKWAPRBUD" localSheetId="4">'[3]Cashflow Forecast Port'!#REF!</definedName>
    <definedName name="CKWAPRBUD">'[4]Cashflow Forecast Port'!#REF!</definedName>
    <definedName name="CKWAUGBUD" localSheetId="4">'[3]Cashflow Forecast Port'!#REF!</definedName>
    <definedName name="CKWAUGBUD">'[4]Cashflow Forecast Port'!#REF!</definedName>
    <definedName name="CKWDECBUD" localSheetId="4">'[3]Cashflow Forecast Port'!#REF!</definedName>
    <definedName name="CKWDECBUD">'[4]Cashflow Forecast Port'!#REF!</definedName>
    <definedName name="CKWFEBBUD" localSheetId="4">'[3]Cashflow Forecast Port'!#REF!</definedName>
    <definedName name="CKWFEBBUD">'[4]Cashflow Forecast Port'!#REF!</definedName>
    <definedName name="CKWJANBUD" localSheetId="4">'[3]Cashflow Forecast Port'!#REF!</definedName>
    <definedName name="CKWJANBUD">'[4]Cashflow Forecast Port'!#REF!</definedName>
    <definedName name="CKWJULBUD" localSheetId="4">'[3]Cashflow Forecast Port'!#REF!</definedName>
    <definedName name="CKWJULBUD">'[4]Cashflow Forecast Port'!#REF!</definedName>
    <definedName name="CKWJUNBUD" localSheetId="4">'[3]Cashflow Forecast Port'!#REF!</definedName>
    <definedName name="CKWJUNBUD">'[4]Cashflow Forecast Port'!#REF!</definedName>
    <definedName name="CKWMARBUD" localSheetId="4">'[3]Cashflow Forecast Port'!#REF!</definedName>
    <definedName name="CKWMARBUD">'[4]Cashflow Forecast Port'!#REF!</definedName>
    <definedName name="CKWMAYBUD" localSheetId="4">'[3]Cashflow Forecast Port'!#REF!</definedName>
    <definedName name="CKWMAYBUD">'[4]Cashflow Forecast Port'!#REF!</definedName>
    <definedName name="CKWNOVBUD" localSheetId="4">'[3]Cashflow Forecast Port'!#REF!</definedName>
    <definedName name="CKWNOVBUD">'[4]Cashflow Forecast Port'!#REF!</definedName>
    <definedName name="CKWOCTBUD" localSheetId="4">'[3]Cashflow Forecast Port'!#REF!</definedName>
    <definedName name="CKWOCTBUD">'[4]Cashflow Forecast Port'!#REF!</definedName>
    <definedName name="CKWSEPBUD" localSheetId="4">'[3]Cashflow Forecast Port'!#REF!</definedName>
    <definedName name="CKWSEPBUD">'[4]Cashflow Forecast Port'!#REF!</definedName>
    <definedName name="CL_EUR_01.2007" localSheetId="4">#REF!</definedName>
    <definedName name="CL_EUR_01.2007">#REF!</definedName>
    <definedName name="CL_EUR_02.2007" localSheetId="4">#REF!</definedName>
    <definedName name="CL_EUR_02.2007">#REF!</definedName>
    <definedName name="CL_EUR_03.2007" localSheetId="4">#REF!</definedName>
    <definedName name="CL_EUR_03.2007">#REF!</definedName>
    <definedName name="CL_EUR_04.2007" localSheetId="4">#REF!</definedName>
    <definedName name="CL_EUR_04.2007">#REF!</definedName>
    <definedName name="CL_EUR_05.2007" localSheetId="4">#REF!</definedName>
    <definedName name="CL_EUR_05.2007">#REF!</definedName>
    <definedName name="CL_EUR_06.2007" localSheetId="4">#REF!</definedName>
    <definedName name="CL_EUR_06.2007">#REF!</definedName>
    <definedName name="CL_EUR_07.2007" localSheetId="4">#REF!</definedName>
    <definedName name="CL_EUR_07.2007">#REF!</definedName>
    <definedName name="CL_EUR_08.2007" localSheetId="4">#REF!</definedName>
    <definedName name="CL_EUR_08.2007">#REF!</definedName>
    <definedName name="CL_EUR_09.2007" localSheetId="4">#REF!</definedName>
    <definedName name="CL_EUR_09.2007">#REF!</definedName>
    <definedName name="CL_EUR_10.2007" localSheetId="4">#REF!</definedName>
    <definedName name="CL_EUR_10.2007">#REF!</definedName>
    <definedName name="CL_EUR_11.2007" localSheetId="4">#REF!</definedName>
    <definedName name="CL_EUR_11.2007">#REF!</definedName>
    <definedName name="CL_EUR_12.2006" localSheetId="4">#REF!</definedName>
    <definedName name="CL_EUR_12.2006">#REF!</definedName>
    <definedName name="CL_EUR_12.2007" localSheetId="4">#REF!</definedName>
    <definedName name="CL_EUR_12.2007">#REF!</definedName>
    <definedName name="CL_KZT_01.2007" localSheetId="4">#REF!</definedName>
    <definedName name="CL_KZT_01.2007">#REF!</definedName>
    <definedName name="CL_KZT_02.2007" localSheetId="4">#REF!</definedName>
    <definedName name="CL_KZT_02.2007">#REF!</definedName>
    <definedName name="CL_KZT_03.2007">'[36]X-rates'!$F$30</definedName>
    <definedName name="CL_KZT_04.2007">'[36]X-rates'!$G$30</definedName>
    <definedName name="CL_KZT_05.2007">'[36]X-rates'!$H$30</definedName>
    <definedName name="CL_KZT_06.2007">'[36]X-rates'!$I$30</definedName>
    <definedName name="CL_KZT_07.2007">'[36]X-rates'!$J$30</definedName>
    <definedName name="CL_KZT_08.2007">'[36]X-rates'!$K$30</definedName>
    <definedName name="CL_KZT_09.2007" localSheetId="4">#REF!</definedName>
    <definedName name="CL_KZT_09.2007">#REF!</definedName>
    <definedName name="CL_KZT_10.2007" localSheetId="4">#REF!</definedName>
    <definedName name="CL_KZT_10.2007">#REF!</definedName>
    <definedName name="CL_KZT_11.2007" localSheetId="4">#REF!</definedName>
    <definedName name="CL_KZT_11.2007">#REF!</definedName>
    <definedName name="CL_KZT_12.2006" localSheetId="4">#REF!</definedName>
    <definedName name="CL_KZT_12.2006">#REF!</definedName>
    <definedName name="CL_KZT_12.2007" localSheetId="4">#REF!</definedName>
    <definedName name="CL_KZT_12.2007">#REF!</definedName>
    <definedName name="cm">[27]PROFORMA!$C$234:$BI$234</definedName>
    <definedName name="cm_act_fijo">[27]PROFORMA!$C$347:$BI$347</definedName>
    <definedName name="cm_c1">[27]PROFORMA!$C$448:$BI$448</definedName>
    <definedName name="cm_c2">[27]PROFORMA!$C$472:$BI$472</definedName>
    <definedName name="cm_Capex" localSheetId="4">'[51]Thresholds for variances'!$D$20</definedName>
    <definedName name="cm_Capex">'[52]Thresholds for variances'!$D$20</definedName>
    <definedName name="cm_capital">[27]PROFORMA!$C$546:$BI$546</definedName>
    <definedName name="cm_Cash" localSheetId="4">'[51]Thresholds for variances'!$D$19</definedName>
    <definedName name="cm_Cash">'[52]Thresholds for variances'!$D$19</definedName>
    <definedName name="cm_CFO" localSheetId="4">'[51]Thresholds for variances'!$D$21</definedName>
    <definedName name="cm_CFO">'[52]Thresholds for variances'!$D$21</definedName>
    <definedName name="cm_cm_neta_acum">[27]PROFORMA!$C$563:$BI$563</definedName>
    <definedName name="cm_com_c1">[27]PROFORMA!$C$465:$BI$465</definedName>
    <definedName name="cm_com_c2">[27]PROFORMA!$C$488:$BI$488</definedName>
    <definedName name="cm_cp_exist">[27]PROFORMA!$C$408:$BI$408</definedName>
    <definedName name="cm_dep_acum">[27]PROFORMA!$C$372:$BI$372</definedName>
    <definedName name="cm_dep_acum_electrmec">[27]PROFORMA!$C$365:$BI$365</definedName>
    <definedName name="cm_dep_acum_electromec">[27]PROFORMA!$C$365:$BI$365</definedName>
    <definedName name="cm_dep_acum_eq_ofic">[27]PROFORMA!$C$372:$BI$372</definedName>
    <definedName name="cm_dep_acum_OC_edif">[27]PROFORMA!$C$358:$BI$358</definedName>
    <definedName name="cm_depositos">[27]PROFORMA!$C$279:$BI$279</definedName>
    <definedName name="cm_der_int">[27]PROFORMA!$C$495:$BI$495</definedName>
    <definedName name="cm_deudores_lp">[27]PROFORMA!$C$392:$BI$392</definedName>
    <definedName name="cm_EE" localSheetId="4">'[51]Thresholds for variances'!$D$16</definedName>
    <definedName name="cm_EE">'[52]Thresholds for variances'!$D$16</definedName>
    <definedName name="cm_Eq_Of_Vehic">[27]PROFORMA!$C$347:$BI$347</definedName>
    <definedName name="cm_exist">[27]PROFORMA!$C$294:$BI$294</definedName>
    <definedName name="cm_FC" localSheetId="4">'[51]Thresholds for variances'!$D$9</definedName>
    <definedName name="cm_FC">'[52]Thresholds for variances'!$D$9</definedName>
    <definedName name="cm_fin_caja">[27]PROFORMA!$C$419:$BI$419</definedName>
    <definedName name="cm_FX" localSheetId="4">'[51]Thresholds for variances'!$D$17</definedName>
    <definedName name="cm_FX">'[52]Thresholds for variances'!$D$17</definedName>
    <definedName name="cm_i_c1">[27]PROFORMA!$C$458:$BI$458</definedName>
    <definedName name="cm_i_c2">[27]PROFORMA!$C$481:$BI$481</definedName>
    <definedName name="cm_IE" localSheetId="4">'[51]Thresholds for variances'!$D$15</definedName>
    <definedName name="cm_IE">'[52]Thresholds for variances'!$D$15</definedName>
    <definedName name="cm_II" localSheetId="4">'[51]Thresholds for variances'!$D$14</definedName>
    <definedName name="cm_II">'[52]Thresholds for variances'!$D$14</definedName>
    <definedName name="cm_ip_der_int">[27]PROFORMA!$C$511:$BI$511</definedName>
    <definedName name="cm_iva">[27]PROFORMA!$C$301:$BI$301</definedName>
    <definedName name="cm_Mecanelectro">[27]PROFORMA!$C$340:$BI$340</definedName>
    <definedName name="cm_MI" localSheetId="4">'[51]Thresholds for variances'!$D$18</definedName>
    <definedName name="cm_MI">'[52]Thresholds for variances'!$D$18</definedName>
    <definedName name="CM_Neta_Acum">[27]PROFORMA!$C$565:$BI$565</definedName>
    <definedName name="cm_o_act_circ">[27]PROFORMA!$C$309:$BI$309</definedName>
    <definedName name="cm_o_inv">[27]PROFORMA!$C$385:$BI$385</definedName>
    <definedName name="cm_oa">[27]PROFORMA!$C$399:$BI$399</definedName>
    <definedName name="cm_Ob_Civ_Edif">[27]PROFORMA!$C$332:$BI$332</definedName>
    <definedName name="cm_Obras_Prog">[27]PROFORMA!$C$316:$BI$316</definedName>
    <definedName name="cm_OE" localSheetId="4">'[51]Thresholds for variances'!$D$13</definedName>
    <definedName name="cm_OE">'[52]Thresholds for variances'!$D$13</definedName>
    <definedName name="cm_OGM" localSheetId="4">'[51]Thresholds for variances'!$D$11</definedName>
    <definedName name="cm_OGM">'[52]Thresholds for variances'!$D$11</definedName>
    <definedName name="cm_OI" localSheetId="4">'[51]Thresholds for variances'!$D$12</definedName>
    <definedName name="cm_OI">'[52]Thresholds for variances'!$D$12</definedName>
    <definedName name="cm_oolp">[27]PROFORMA!$C$538:$BI$538</definedName>
    <definedName name="cm_opc">[27]PROFORMA!$C$531:$BI$531</definedName>
    <definedName name="cm_ppm">[27]PROFORMA!$C$263:$BI$263</definedName>
    <definedName name="cm_Rev" localSheetId="4">'[51]Thresholds for variances'!$D$7</definedName>
    <definedName name="cm_Rev">'[52]Thresholds for variances'!$D$7</definedName>
    <definedName name="cm_SGA" localSheetId="4">'[51]Thresholds for variances'!$D$10</definedName>
    <definedName name="cm_SGA">'[52]Thresholds for variances'!$D$10</definedName>
    <definedName name="cm_terreno">[27]PROFORMA!$C$323:$BI$323</definedName>
    <definedName name="cm_ur">[27]PROFORMA!$C$556:$BI$556</definedName>
    <definedName name="cm_VM" localSheetId="4">'[51]Thresholds for variances'!$D$8</definedName>
    <definedName name="cm_VM">'[52]Thresholds for variances'!$D$8</definedName>
    <definedName name="CNEE" localSheetId="4">#REF!</definedName>
    <definedName name="CNEE">#REF!</definedName>
    <definedName name="CO2CAPACITY">#N/A</definedName>
    <definedName name="CO2PRICE">#N/A</definedName>
    <definedName name="COAL_">#N/A</definedName>
    <definedName name="CoalAverageIn" localSheetId="4">#REF!</definedName>
    <definedName name="CoalAverageIn">#REF!</definedName>
    <definedName name="cob_cts_cob">[27]PROFORMA!$C$287:$BI$287</definedName>
    <definedName name="CobPagos" localSheetId="4">#REF!</definedName>
    <definedName name="CobPagos">#REF!</definedName>
    <definedName name="cobro_deudores_lp">[27]PROFORMA!$C$394:$BI$394</definedName>
    <definedName name="COGS" localSheetId="4">#REF!</definedName>
    <definedName name="COGS">#REF!</definedName>
    <definedName name="coloc_depositos">[27]PROFORMA!$C$282:$BI$282</definedName>
    <definedName name="com_c1">[27]PROFORMA!$C$466:$BI$466</definedName>
    <definedName name="com_c2">[27]PROFORMA!$C$489:$BI$489</definedName>
    <definedName name="com_p_c1">[27]PROFORMA!$C$468:$BI$468</definedName>
    <definedName name="com_p_c2">[27]PROFORMA!$C$491:$BI$491</definedName>
    <definedName name="comfee2" localSheetId="4">[1]Drawdown!#REF!</definedName>
    <definedName name="comfee2">[2]Drawdown!#REF!</definedName>
    <definedName name="CommercialdispatchKzt">[43]Calculations!$E$310:$AG$310</definedName>
    <definedName name="Commodity_prices">'[53]Flexing copper'!$C$179:$C$182</definedName>
    <definedName name="comp_act_fijo">[27]PROFORMA!$C$348:$BI$348</definedName>
    <definedName name="Comp_Electromec">[27]PROFORMA!$C$341:$BI$341</definedName>
    <definedName name="Comp_Eq_Ofic_Vehic">[27]PROFORMA!$C$348:$BI$348</definedName>
    <definedName name="comp_exist">[27]PROFORMA!$C$295:$BI$295</definedName>
    <definedName name="comp_o_act_circ">[27]PROFORMA!$C$310:$BI$310</definedName>
    <definedName name="Comp_o_inv">[27]PROFORMA!$C$386:$BI$386</definedName>
    <definedName name="Comp_OC_Edif">[27]PROFORMA!$C$333:$BI$333</definedName>
    <definedName name="COMP_TAX_RATE">#N/A</definedName>
    <definedName name="comp_terreno">[27]PROFORMA!$C$324:$BI$324</definedName>
    <definedName name="company" localSheetId="4">#REF!</definedName>
    <definedName name="company">#REF!</definedName>
    <definedName name="Comparativo" localSheetId="4">#REF!</definedName>
    <definedName name="Comparativo">#REF!</definedName>
    <definedName name="COMPLETO_HASTA_2012" localSheetId="4">#REF!</definedName>
    <definedName name="COMPLETO_HASTA_2012">#REF!</definedName>
    <definedName name="ComputedAccountDropdown" localSheetId="4">#REF!</definedName>
    <definedName name="ComputedAccountDropdown">#REF!</definedName>
    <definedName name="ComputedTaxAccounts" localSheetId="4">#REF!</definedName>
    <definedName name="ComputedTaxAccounts">#REF!</definedName>
    <definedName name="ComputedTaxAccountsColumnNumber" localSheetId="4">#REF!</definedName>
    <definedName name="ComputedTaxAccountsColumnNumber">#REF!</definedName>
    <definedName name="Comsha_acc" localSheetId="4">#REF!</definedName>
    <definedName name="Comsha_acc">#REF!</definedName>
    <definedName name="ComshareAccountDropdown" localSheetId="4">#REF!</definedName>
    <definedName name="ComshareAccountDropdown">#REF!</definedName>
    <definedName name="ComsharePaste">'[46]Comshare Tax Paste'!$A$5:$CX$331</definedName>
    <definedName name="ComsharePasteA">'[46]Comshare Tax Paste'!$A$5:$CX$331</definedName>
    <definedName name="ComsharePasteColumnNumber">'[46]Comshare Tax Paste'!$A$5:$CZ$5</definedName>
    <definedName name="ComsharePasteColumnNumberA">'[46]Comshare Tax Paste'!$A$5:$CX$5</definedName>
    <definedName name="ConMgtFee" localSheetId="4">'[1]Owners Costs'!$E$24</definedName>
    <definedName name="ConMgtFee">'[2]Owners Costs'!$E$24</definedName>
    <definedName name="ConMo" localSheetId="4">[1]Drawdown!#REF!</definedName>
    <definedName name="ConMo">[2]Drawdown!#REF!</definedName>
    <definedName name="ConsCustos" localSheetId="4">#REF!</definedName>
    <definedName name="ConsCustos">#REF!</definedName>
    <definedName name="ConsCustosDep" localSheetId="4">#REF!</definedName>
    <definedName name="ConsCustosDep">#REF!</definedName>
    <definedName name="Consol" localSheetId="4">[10]Consol!$A$1:$A$654</definedName>
    <definedName name="Consol">[11]Consol!$A$1:$A$654</definedName>
    <definedName name="CONSOLIDAÇÃOFINAL_Consulta" localSheetId="4">#REF!</definedName>
    <definedName name="CONSOLIDAÇÃOFINAL_Consulta">#REF!</definedName>
    <definedName name="consolidado" localSheetId="4">#REF!</definedName>
    <definedName name="consolidado">#REF!</definedName>
    <definedName name="CONSTANT" localSheetId="4">#REF!</definedName>
    <definedName name="CONSTANT">#REF!</definedName>
    <definedName name="Consume">[29]Consumables!$C$14</definedName>
    <definedName name="CONT_CAPACITY" localSheetId="4">#REF!</definedName>
    <definedName name="CONT_CAPACITY">#REF!</definedName>
    <definedName name="Contents" localSheetId="4">#REF!</definedName>
    <definedName name="Contents">#REF!</definedName>
    <definedName name="contingency" localSheetId="4">'[1]Owners Costs'!$G$43</definedName>
    <definedName name="contingency">'[2]Owners Costs'!$G$43</definedName>
    <definedName name="contractedmw" localSheetId="4">[1]Inputs!#REF!</definedName>
    <definedName name="contractedmw">[2]Inputs!#REF!</definedName>
    <definedName name="CONVENIO" localSheetId="4">#REF!</definedName>
    <definedName name="CONVENIO">#REF!</definedName>
    <definedName name="COPEL" localSheetId="4">#REF!</definedName>
    <definedName name="COPEL">#REF!</definedName>
    <definedName name="CorporateTaxKzt" localSheetId="4">#REF!</definedName>
    <definedName name="CorporateTaxKzt">#REF!</definedName>
    <definedName name="COS" localSheetId="4" hidden="1">{#N/A,#N/A,FALSE,"Aging Summary";#N/A,#N/A,FALSE,"Ratio Analysis";#N/A,#N/A,FALSE,"Test 120 Day Accts";#N/A,#N/A,FALSE,"Tickmarks"}</definedName>
    <definedName name="COS" localSheetId="2" hidden="1">{#N/A,#N/A,FALSE,"Aging Summary";#N/A,#N/A,FALSE,"Ratio Analysis";#N/A,#N/A,FALSE,"Test 120 Day Accts";#N/A,#N/A,FALSE,"Tickmarks"}</definedName>
    <definedName name="COS" localSheetId="0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ma00" localSheetId="4">[54]Costos!$B$15:$N$22</definedName>
    <definedName name="Cosma00">[55]Costos!$B$15:$N$22</definedName>
    <definedName name="Cosma01" localSheetId="4">[54]Costos!$B$25:$N$32</definedName>
    <definedName name="Cosma01">[55]Costos!$B$25:$N$32</definedName>
    <definedName name="Cosma02" localSheetId="4">[54]Costos!$B$35:$N$42</definedName>
    <definedName name="Cosma02">[55]Costos!$B$35:$N$42</definedName>
    <definedName name="Cosma03" localSheetId="4">[54]Costos!$B$46:$N$52</definedName>
    <definedName name="Cosma03">[55]Costos!$B$46:$N$52</definedName>
    <definedName name="Cosma04" localSheetId="4">[54]Costos!$B$56:$N$62</definedName>
    <definedName name="Cosma04">[55]Costos!$B$56:$N$62</definedName>
    <definedName name="Cosma05" localSheetId="4">[54]Costos!$B$65:$N$72</definedName>
    <definedName name="Cosma05">[55]Costos!$B$65:$N$72</definedName>
    <definedName name="Cosma06" localSheetId="4">[54]Costos!$B$75:$N$82</definedName>
    <definedName name="Cosma06">[55]Costos!$B$75:$N$82</definedName>
    <definedName name="Cosma07" localSheetId="4">[54]Costos!$B$85:$N$92</definedName>
    <definedName name="Cosma07">[55]Costos!$B$85:$N$92</definedName>
    <definedName name="Cosma08" localSheetId="4">[54]Costos!$B$95:$N$102</definedName>
    <definedName name="Cosma08">[55]Costos!$B$95:$N$102</definedName>
    <definedName name="Cosma99" localSheetId="4">[54]Costos!$B$5:$N$12</definedName>
    <definedName name="Cosma99">[55]Costos!$B$5:$N$12</definedName>
    <definedName name="CostA" localSheetId="4">#REF!</definedName>
    <definedName name="CostA">#REF!</definedName>
    <definedName name="CostAA" localSheetId="4">#REF!</definedName>
    <definedName name="CostAA">#REF!</definedName>
    <definedName name="costfunding" localSheetId="4">[1]Inputs!#REF!</definedName>
    <definedName name="costfunding">[2]Inputs!#REF!</definedName>
    <definedName name="costo_exist">[27]PROFORMA!$C$181:$BI$181</definedName>
    <definedName name="costos_explo">[27]PROFORMA!$C$185:$BI$185</definedName>
    <definedName name="CostP" localSheetId="4">#REF!</definedName>
    <definedName name="CostP">#REF!</definedName>
    <definedName name="CostT" localSheetId="4">#REF!</definedName>
    <definedName name="CostT">#REF!</definedName>
    <definedName name="CostVS" localSheetId="4">#REF!</definedName>
    <definedName name="CostVS">#REF!</definedName>
    <definedName name="CountMonths" localSheetId="4">#REF!</definedName>
    <definedName name="CountMonths">#REF!</definedName>
    <definedName name="COV" localSheetId="4">#REF!</definedName>
    <definedName name="COV">#REF!</definedName>
    <definedName name="COVENANTS" localSheetId="4">#REF!</definedName>
    <definedName name="COVENANTS">#REF!</definedName>
    <definedName name="cp_c1">[27]PROFORMA!$C$453:$BI$453</definedName>
    <definedName name="cp_c2">[27]PROFORMA!$C$476:$BI$476</definedName>
    <definedName name="cp_der_int">[27]PROFORMA!$C$499:$BI$499</definedName>
    <definedName name="cp_exist">[27]PROFORMA!$C$411:$BI$411</definedName>
    <definedName name="CPFL" localSheetId="4">#REF!</definedName>
    <definedName name="CPFL">#REF!</definedName>
    <definedName name="CPKAPRACT" localSheetId="4">'[3]Cashflow Forecast Port'!$I$73:$I$73</definedName>
    <definedName name="CPKAPRACT">'[4]Cashflow Forecast Port'!$I$73:$I$73</definedName>
    <definedName name="CPKAPRBUD" localSheetId="4">'[3]Cashflow Forecast Port'!#REF!</definedName>
    <definedName name="CPKAPRBUD">'[4]Cashflow Forecast Port'!#REF!</definedName>
    <definedName name="CPKAUGACT" localSheetId="4">'[3]Cashflow Forecast Port'!$Q$73:$Q$73</definedName>
    <definedName name="CPKAUGACT">'[4]Cashflow Forecast Port'!$Q$73:$Q$73</definedName>
    <definedName name="CPKAUGBUD" localSheetId="4">'[3]Cashflow Forecast Port'!#REF!</definedName>
    <definedName name="CPKAUGBUD">'[4]Cashflow Forecast Port'!#REF!</definedName>
    <definedName name="CPKDECACT" localSheetId="4">'[3]Cashflow Forecast Port'!$Y$73:$Y$73</definedName>
    <definedName name="CPKDECACT">'[4]Cashflow Forecast Port'!$Y$73:$Y$73</definedName>
    <definedName name="CPKDECBUD" localSheetId="4">'[3]Cashflow Forecast Port'!#REF!</definedName>
    <definedName name="CPKDECBUD">'[4]Cashflow Forecast Port'!#REF!</definedName>
    <definedName name="CPKFEBACT" localSheetId="4">'[3]Cashflow Forecast Port'!$E$73:$E$73</definedName>
    <definedName name="CPKFEBACT">'[4]Cashflow Forecast Port'!$E$73:$E$73</definedName>
    <definedName name="CPKFEBBUD" localSheetId="4">'[3]Cashflow Forecast Port'!#REF!</definedName>
    <definedName name="CPKFEBBUD">'[4]Cashflow Forecast Port'!#REF!</definedName>
    <definedName name="CPKJANACT" localSheetId="4">'[3]Cashflow Forecast Port'!$C$73:$C$73</definedName>
    <definedName name="CPKJANACT">'[4]Cashflow Forecast Port'!$C$73:$C$73</definedName>
    <definedName name="CPKJANBUD" localSheetId="4">'[3]Cashflow Forecast Port'!#REF!</definedName>
    <definedName name="CPKJANBUD">'[4]Cashflow Forecast Port'!#REF!</definedName>
    <definedName name="CPKJULACT" localSheetId="4">'[3]Cashflow Forecast Port'!$O$73:$O$73</definedName>
    <definedName name="CPKJULACT">'[4]Cashflow Forecast Port'!$O$73:$O$73</definedName>
    <definedName name="CPKJULBUD" localSheetId="4">'[3]Cashflow Forecast Port'!#REF!</definedName>
    <definedName name="CPKJULBUD">'[4]Cashflow Forecast Port'!#REF!</definedName>
    <definedName name="CPKJUNACT" localSheetId="4">'[3]Cashflow Forecast Port'!$M$73:$M$73</definedName>
    <definedName name="CPKJUNACT">'[4]Cashflow Forecast Port'!$M$73:$M$73</definedName>
    <definedName name="CPKJUNBUD" localSheetId="4">'[3]Cashflow Forecast Port'!#REF!</definedName>
    <definedName name="CPKJUNBUD">'[4]Cashflow Forecast Port'!#REF!</definedName>
    <definedName name="CPKMARACT" localSheetId="4">'[3]Cashflow Forecast Port'!$G$73:$G$73</definedName>
    <definedName name="CPKMARACT">'[4]Cashflow Forecast Port'!$G$73:$G$73</definedName>
    <definedName name="CPKMARBUD" localSheetId="4">'[3]Cashflow Forecast Port'!#REF!</definedName>
    <definedName name="CPKMARBUD">'[4]Cashflow Forecast Port'!#REF!</definedName>
    <definedName name="CPKMAYACT" localSheetId="4">'[3]Cashflow Forecast Port'!$K$73:$K$73</definedName>
    <definedName name="CPKMAYACT">'[4]Cashflow Forecast Port'!$K$73:$K$73</definedName>
    <definedName name="CPKMAYBUD" localSheetId="4">'[3]Cashflow Forecast Port'!#REF!</definedName>
    <definedName name="CPKMAYBUD">'[4]Cashflow Forecast Port'!#REF!</definedName>
    <definedName name="CPKNOVACT" localSheetId="4">'[3]Cashflow Forecast Port'!$W$73:$W$73</definedName>
    <definedName name="CPKNOVACT">'[4]Cashflow Forecast Port'!$W$73:$W$73</definedName>
    <definedName name="CPKNOVBUD" localSheetId="4">'[3]Cashflow Forecast Port'!#REF!</definedName>
    <definedName name="CPKNOVBUD">'[4]Cashflow Forecast Port'!#REF!</definedName>
    <definedName name="CPKOCTACT" localSheetId="4">'[3]Cashflow Forecast Port'!$U$73:$U$73</definedName>
    <definedName name="CPKOCTACT">'[4]Cashflow Forecast Port'!$U$73:$U$73</definedName>
    <definedName name="CPKOCTBUD" localSheetId="4">'[3]Cashflow Forecast Port'!#REF!</definedName>
    <definedName name="CPKOCTBUD">'[4]Cashflow Forecast Port'!#REF!</definedName>
    <definedName name="CPKSEPACT" localSheetId="4">'[3]Cashflow Forecast Port'!$S$73:$S$73</definedName>
    <definedName name="CPKSEPACT">'[4]Cashflow Forecast Port'!$S$73:$S$73</definedName>
    <definedName name="CPKSEPBUD" localSheetId="4">'[3]Cashflow Forecast Port'!#REF!</definedName>
    <definedName name="CPKSEPBUD">'[4]Cashflow Forecast Port'!#REF!</definedName>
    <definedName name="CPRAZO" localSheetId="4">#REF!</definedName>
    <definedName name="CPRAZO">#REF!</definedName>
    <definedName name="CPRIVK" localSheetId="4">#REF!</definedName>
    <definedName name="CPRIVK">#REF!</definedName>
    <definedName name="crema" localSheetId="4" hidden="1">#REF!</definedName>
    <definedName name="crema" hidden="1">#REF!</definedName>
    <definedName name="CREMA_1" localSheetId="4" hidden="1">[56]modaj!#REF!</definedName>
    <definedName name="CREMA_1" hidden="1">[56]modaj!#REF!</definedName>
    <definedName name="CREMA_2" localSheetId="4" hidden="1">#REF!</definedName>
    <definedName name="CREMA_2" hidden="1">#REF!</definedName>
    <definedName name="CREMA_3" localSheetId="4">#REF!</definedName>
    <definedName name="CREMA_3">#REF!</definedName>
    <definedName name="crena" localSheetId="4">#REF!</definedName>
    <definedName name="crena">#REF!</definedName>
    <definedName name="CRESSUS" localSheetId="4">#REF!</definedName>
    <definedName name="CRESSUS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s_cob">[27]PROFORMA!$C$289:$BI$289</definedName>
    <definedName name="CTSN" localSheetId="4">'[3]Cashflow Forecast Port'!$BB$199:$BT$209</definedName>
    <definedName name="CTSN">'[4]Cashflow Forecast Port'!$BB$199:$BT$209</definedName>
    <definedName name="Cu_cathodes_production" localSheetId="4">#REF!</definedName>
    <definedName name="Cu_cathodes_production">#REF!</definedName>
    <definedName name="Cu_Concentrate_Breakdown" localSheetId="4">#REF!</definedName>
    <definedName name="Cu_Concentrate_Breakdown">#REF!</definedName>
    <definedName name="Cu_concentrate_production" localSheetId="4">#REF!</definedName>
    <definedName name="Cu_concentrate_production">#REF!</definedName>
    <definedName name="CuentaCase" localSheetId="4">#REF!</definedName>
    <definedName name="CuentaCase">#REF!</definedName>
    <definedName name="CURRENCY" localSheetId="4">[57]Details!$B$3:$EO$3</definedName>
    <definedName name="CURRENCY">[58]Details!$B$3:$EO$3</definedName>
    <definedName name="CUSTO">[22]Custo!$B$2:$P$55</definedName>
    <definedName name="CVApr" localSheetId="4">#REF!</definedName>
    <definedName name="CVApr">#REF!</definedName>
    <definedName name="CVAug" localSheetId="4">#REF!</definedName>
    <definedName name="CVAug">#REF!</definedName>
    <definedName name="CVDec" localSheetId="4">#REF!</definedName>
    <definedName name="CVDec">#REF!</definedName>
    <definedName name="CVFeb" localSheetId="4">#REF!</definedName>
    <definedName name="CVFeb">#REF!</definedName>
    <definedName name="CVJan" localSheetId="4">#REF!</definedName>
    <definedName name="CVJan">#REF!</definedName>
    <definedName name="CVJul" localSheetId="4">#REF!</definedName>
    <definedName name="CVJul">#REF!</definedName>
    <definedName name="CVJun" localSheetId="4">#REF!</definedName>
    <definedName name="CVJun">#REF!</definedName>
    <definedName name="CVMar" localSheetId="4">#REF!</definedName>
    <definedName name="CVMar">#REF!</definedName>
    <definedName name="CVMay" localSheetId="4">#REF!</definedName>
    <definedName name="CVMay">#REF!</definedName>
    <definedName name="CVNApr" localSheetId="4">#REF!</definedName>
    <definedName name="CVNApr">#REF!</definedName>
    <definedName name="CVNAug" localSheetId="4">#REF!</definedName>
    <definedName name="CVNAug">#REF!</definedName>
    <definedName name="CVNDec" localSheetId="4">#REF!</definedName>
    <definedName name="CVNDec">#REF!</definedName>
    <definedName name="CVNFeb" localSheetId="4">#REF!</definedName>
    <definedName name="CVNFeb">#REF!</definedName>
    <definedName name="CVNJan" localSheetId="4">#REF!</definedName>
    <definedName name="CVNJan">#REF!</definedName>
    <definedName name="CVNJul" localSheetId="4">#REF!</definedName>
    <definedName name="CVNJul">#REF!</definedName>
    <definedName name="CVNJun" localSheetId="4">#REF!</definedName>
    <definedName name="CVNJun">#REF!</definedName>
    <definedName name="CVNMar" localSheetId="4">#REF!</definedName>
    <definedName name="CVNMar">#REF!</definedName>
    <definedName name="CVNMay" localSheetId="4">#REF!</definedName>
    <definedName name="CVNMay">#REF!</definedName>
    <definedName name="CVNNov" localSheetId="4">#REF!</definedName>
    <definedName name="CVNNov">#REF!</definedName>
    <definedName name="CVNOct" localSheetId="4">#REF!</definedName>
    <definedName name="CVNOct">#REF!</definedName>
    <definedName name="CVNov" localSheetId="4">#REF!</definedName>
    <definedName name="CVNov">#REF!</definedName>
    <definedName name="CVNSep" localSheetId="4">#REF!</definedName>
    <definedName name="CVNSep">#REF!</definedName>
    <definedName name="CVNTot">'[12]P&amp;L CCI Detail'!$T$159</definedName>
    <definedName name="CVOct" localSheetId="4">#REF!</definedName>
    <definedName name="CVOct">#REF!</definedName>
    <definedName name="CVSep" localSheetId="4">#REF!</definedName>
    <definedName name="CVSep">#REF!</definedName>
    <definedName name="CVTot">'[12]P&amp;L CCI Detail'!$T$109</definedName>
    <definedName name="CY_EUR_01.2007" localSheetId="4">#REF!</definedName>
    <definedName name="CY_EUR_01.2007">#REF!</definedName>
    <definedName name="CY_EUR_02.2007" localSheetId="4">#REF!</definedName>
    <definedName name="CY_EUR_02.2007">#REF!</definedName>
    <definedName name="CY_EUR_03.2007" localSheetId="4">#REF!</definedName>
    <definedName name="CY_EUR_03.2007">#REF!</definedName>
    <definedName name="CY_EUR_04.2007" localSheetId="4">#REF!</definedName>
    <definedName name="CY_EUR_04.2007">#REF!</definedName>
    <definedName name="CY_EUR_05.2007" localSheetId="4">#REF!</definedName>
    <definedName name="CY_EUR_05.2007">#REF!</definedName>
    <definedName name="CY_EUR_06.2007" localSheetId="4">#REF!</definedName>
    <definedName name="CY_EUR_06.2007">#REF!</definedName>
    <definedName name="CY_EUR_07.2007" localSheetId="4">#REF!</definedName>
    <definedName name="CY_EUR_07.2007">#REF!</definedName>
    <definedName name="CY_EUR_08.2007" localSheetId="4">#REF!</definedName>
    <definedName name="CY_EUR_08.2007">#REF!</definedName>
    <definedName name="CY_EUR_09.2007" localSheetId="4">#REF!</definedName>
    <definedName name="CY_EUR_09.2007">#REF!</definedName>
    <definedName name="CY_EUR_10.2007" localSheetId="4">#REF!</definedName>
    <definedName name="CY_EUR_10.2007">#REF!</definedName>
    <definedName name="CY_EUR_11.2007" localSheetId="4">#REF!</definedName>
    <definedName name="CY_EUR_11.2007">#REF!</definedName>
    <definedName name="CY_EUR_12.2006" localSheetId="4">#REF!</definedName>
    <definedName name="CY_EUR_12.2006">#REF!</definedName>
    <definedName name="CY_EUR_12.2007" localSheetId="4">#REF!</definedName>
    <definedName name="CY_EUR_12.2007">#REF!</definedName>
    <definedName name="d" localSheetId="4">#REF!</definedName>
    <definedName name="d">#REF!</definedName>
    <definedName name="da" localSheetId="4">'[1]Constr, Op &amp; Fin Assmp'!#REF!</definedName>
    <definedName name="da">'[2]Constr, Op &amp; Fin Assmp'!#REF!</definedName>
    <definedName name="Dados_totais" localSheetId="4">#REF!</definedName>
    <definedName name="Dados_totais">#REF!</definedName>
    <definedName name="DATA">#N/A</definedName>
    <definedName name="Date" localSheetId="4">'[1]Plant Operations'!$A$4:$AL$4</definedName>
    <definedName name="Date">'[2]Plant Operations'!$A$4:$AL$4</definedName>
    <definedName name="dates">[59]Date_lookup!$A$1:$B$12</definedName>
    <definedName name="dayincurrentweek" localSheetId="4">#REF!</definedName>
    <definedName name="dayincurrentweek">#REF!</definedName>
    <definedName name="days" localSheetId="4">#REF!</definedName>
    <definedName name="days">#REF!</definedName>
    <definedName name="DCF" localSheetId="4">#REF!</definedName>
    <definedName name="DCF">#REF!</definedName>
    <definedName name="dci000" localSheetId="4">[60]PARAMETROS!#REF!</definedName>
    <definedName name="dci000">[60]PARAMETROS!#REF!</definedName>
    <definedName name="DEAL" localSheetId="4">#REF!</definedName>
    <definedName name="DEAL">#REF!</definedName>
    <definedName name="deal_type" localSheetId="4">#REF!</definedName>
    <definedName name="deal_type">#REF!</definedName>
    <definedName name="DEBT">#N/A</definedName>
    <definedName name="debt_amt" localSheetId="4">#REF!</definedName>
    <definedName name="debt_amt">#REF!</definedName>
    <definedName name="debt_calculated" localSheetId="4">#REF!</definedName>
    <definedName name="debt_calculated">#REF!</definedName>
    <definedName name="Debt_check" localSheetId="4">#REF!</definedName>
    <definedName name="Debt_check">#REF!</definedName>
    <definedName name="DEBT_COVERAGE_RATIO" localSheetId="4">'[61]DEBT PYMTS'!$B$62:$Q$62</definedName>
    <definedName name="DEBT_COVERAGE_RATIO">'[62]DEBT PYMTS'!$B$62:$Q$62</definedName>
    <definedName name="debt_estimated" localSheetId="4">#REF!</definedName>
    <definedName name="debt_estimated">#REF!</definedName>
    <definedName name="Debt_Rate" localSheetId="4">'[32]#REF'!#REF!</definedName>
    <definedName name="Debt_Rate">'[32]#REF'!#REF!</definedName>
    <definedName name="debt1" localSheetId="4">[1]Inputs!#REF!</definedName>
    <definedName name="debt1">[2]Inputs!#REF!</definedName>
    <definedName name="debt2" localSheetId="4">[1]Inputs!#REF!</definedName>
    <definedName name="debt2">[2]Inputs!#REF!</definedName>
    <definedName name="debt3" localSheetId="4">[1]Debt!$D$13:$AJ$232</definedName>
    <definedName name="debt3">[2]Debt!$D$13:$AJ$232</definedName>
    <definedName name="debtratio1" localSheetId="4">[1]Inputs!#REF!</definedName>
    <definedName name="debtratio1">[2]Inputs!#REF!</definedName>
    <definedName name="debtratio2" localSheetId="4">[1]Inputs!#REF!</definedName>
    <definedName name="debtratio2">[2]Inputs!#REF!</definedName>
    <definedName name="DEBTRES">#N/A</definedName>
    <definedName name="debtserv1" localSheetId="4">'[1]Debt Service'!#REF!</definedName>
    <definedName name="debtserv1">'[2]Debt Service'!#REF!</definedName>
    <definedName name="debtserv2" localSheetId="4">'[1]Debt Service'!#REF!</definedName>
    <definedName name="debtserv2">'[2]Debt Service'!#REF!</definedName>
    <definedName name="debtservcost" localSheetId="4">#REF!</definedName>
    <definedName name="debtservcost">#REF!</definedName>
    <definedName name="DEC" localSheetId="4">#REF!</definedName>
    <definedName name="DEC">#REF!</definedName>
    <definedName name="Dec_Close" localSheetId="4">#REF!</definedName>
    <definedName name="Dec_Close">#REF!</definedName>
    <definedName name="dec_cr" localSheetId="4">[39]DATA!$AZ$5:$AZ$297</definedName>
    <definedName name="dec_cr">[40]DATA!$AZ$5:$AZ$297</definedName>
    <definedName name="dec_cr_adj" localSheetId="4">[39]DATA!$BB$5:$BB$297</definedName>
    <definedName name="dec_cr_adj">[40]DATA!$BB$5:$BB$297</definedName>
    <definedName name="dec_dr" localSheetId="4">[39]DATA!$AY$5:$AY$297</definedName>
    <definedName name="dec_dr">[40]DATA!$AY$5:$AY$297</definedName>
    <definedName name="dec_dr_adj" localSheetId="4">[39]DATA!$BA$5:$BA$297</definedName>
    <definedName name="dec_dr_adj">[40]DATA!$BA$5:$BA$297</definedName>
    <definedName name="December_Days" localSheetId="4">#REF!</definedName>
    <definedName name="December_Days">#REF!</definedName>
    <definedName name="DECFC" localSheetId="4">#REF!</definedName>
    <definedName name="DECFC">#REF!</definedName>
    <definedName name="DECGOI" localSheetId="4">#REF!</definedName>
    <definedName name="DECGOI">#REF!</definedName>
    <definedName name="DECIBIT" localSheetId="4">#REF!</definedName>
    <definedName name="DECIBIT">#REF!</definedName>
    <definedName name="DecL3" localSheetId="4">#REF!</definedName>
    <definedName name="DecL3">#REF!</definedName>
    <definedName name="DecL4" localSheetId="4">#REF!</definedName>
    <definedName name="DecL4">#REF!</definedName>
    <definedName name="DecL5" localSheetId="4">#REF!</definedName>
    <definedName name="DecL5">#REF!</definedName>
    <definedName name="DecNI1" localSheetId="4">#REF!</definedName>
    <definedName name="DecNI1">#REF!</definedName>
    <definedName name="DecNI2" localSheetId="4">#REF!</definedName>
    <definedName name="DecNI2">#REF!</definedName>
    <definedName name="DecNI3" localSheetId="4">#REF!</definedName>
    <definedName name="DecNI3">#REF!</definedName>
    <definedName name="DecNI4" localSheetId="4">#REF!</definedName>
    <definedName name="DecNI4">#REF!</definedName>
    <definedName name="DecNI5" localSheetId="4">#REF!</definedName>
    <definedName name="DecNI5">#REF!</definedName>
    <definedName name="DECOR" localSheetId="4">#REF!</definedName>
    <definedName name="DECOR">#REF!</definedName>
    <definedName name="DECVAR" localSheetId="4">#REF!</definedName>
    <definedName name="DECVAR">#REF!</definedName>
    <definedName name="DECYTD" localSheetId="4">#REF!</definedName>
    <definedName name="DECYTD">#REF!</definedName>
    <definedName name="dep">[27]PROFORMA!$C$354:$BI$354</definedName>
    <definedName name="dep_acum">[27]PROFORMA!$C$352:$BI$352</definedName>
    <definedName name="Dep_Acum_Electromec">[27]PROFORMA!$C$368:$BI$368</definedName>
    <definedName name="Dep_Acum_Eq_Ofic_Vehic">[27]PROFORMA!$C$375:$BI$375</definedName>
    <definedName name="Dep_Acum_OC_Edif">[27]PROFORMA!$C$361:$BI$361</definedName>
    <definedName name="dep_acum_retiros">[27]PROFORMA!$C$374:$BI$374</definedName>
    <definedName name="Dep_Edificios" localSheetId="4">#REF!</definedName>
    <definedName name="Dep_Edificios">#REF!</definedName>
    <definedName name="Dep_Electromec" localSheetId="4">#REF!</definedName>
    <definedName name="Dep_Electromec">#REF!</definedName>
    <definedName name="Dep_Eq_Ofic" localSheetId="4">#REF!</definedName>
    <definedName name="Dep_Eq_Ofic">#REF!</definedName>
    <definedName name="Dep_Obras_Civ" localSheetId="4">#REF!</definedName>
    <definedName name="Dep_Obras_Civ">#REF!</definedName>
    <definedName name="DepCapacity" localSheetId="4">[1]SHELL!$B$220</definedName>
    <definedName name="DepCapacity">[2]SHELL!$B$220</definedName>
    <definedName name="depn">'[63]Depn Summary'!$C$7:$AA$25</definedName>
    <definedName name="depositos">[27]PROFORMA!$C$283:$BI$283</definedName>
    <definedName name="DEPR" localSheetId="4">'[1]Constr, Op &amp; Fin Assmp'!#REF!</definedName>
    <definedName name="DEPR">'[2]Constr, Op &amp; Fin Assmp'!#REF!</definedName>
    <definedName name="DeprAdminFixedAssetsKzt" localSheetId="4">[30]Calculations!#REF!</definedName>
    <definedName name="DeprAdminFixedAssetsKzt">[31]Calculations!#REF!</definedName>
    <definedName name="DepRateTaka" localSheetId="4">[1]SHELL!#REF!</definedName>
    <definedName name="DepRateTaka">[2]SHELL!#REF!</definedName>
    <definedName name="DepRateUSD" localSheetId="4">[1]SHELL!#REF!</definedName>
    <definedName name="DepRateUSD">[2]SHELL!#REF!</definedName>
    <definedName name="Depreciables">[27]PROFORMA!$C$27:$BI$27</definedName>
    <definedName name="DEPRECIACAF" localSheetId="4">[7]BGC!#REF!</definedName>
    <definedName name="DEPRECIACAF">[7]BGC!#REF!</definedName>
    <definedName name="depreciacaf1" localSheetId="4">[60]BGC!#REF!</definedName>
    <definedName name="depreciacaf1">[60]BGC!#REF!</definedName>
    <definedName name="DEPRECIATION" localSheetId="4">#REF!</definedName>
    <definedName name="DEPRECIATION">#REF!</definedName>
    <definedName name="DepreciationKzt" localSheetId="4">[30]Assumption!#REF!</definedName>
    <definedName name="DepreciationKzt">[31]Assumption!#REF!</definedName>
    <definedName name="DeprOperationalFixedAssetsKzt">[37]Calculations!$D$434:$O$434</definedName>
    <definedName name="descargo_ppm">[27]PROFORMA!$C$265:$BI$265</definedName>
    <definedName name="Despesa" localSheetId="4">[64]RAZÃO!#REF!</definedName>
    <definedName name="Despesa">[64]RAZÃO!#REF!</definedName>
    <definedName name="DESPESA1" localSheetId="4">#REF!</definedName>
    <definedName name="DESPESA1">#REF!</definedName>
    <definedName name="DESPESA2" localSheetId="4">#REF!</definedName>
    <definedName name="DESPESA2">#REF!</definedName>
    <definedName name="DESPESA3" localSheetId="4">#REF!</definedName>
    <definedName name="DESPESA3">#REF!</definedName>
    <definedName name="DESPESA4" localSheetId="4">#REF!</definedName>
    <definedName name="DESPESA4">#REF!</definedName>
    <definedName name="deta" localSheetId="4">#REF!</definedName>
    <definedName name="deta">#REF!</definedName>
    <definedName name="deudores_lp">[27]PROFORMA!$C$395:$BI$395</definedName>
    <definedName name="dev_ccc" localSheetId="4">[65]Índices!$N$12:$Q$40</definedName>
    <definedName name="dev_ccc">[66]Índices!$N$12:$Q$40</definedName>
    <definedName name="dev_ccc1" localSheetId="4">[67]preferred!$N$12:$Q$40</definedName>
    <definedName name="dev_ccc1">[68]preferred!$N$12:$Q$40</definedName>
    <definedName name="dev_ecf" localSheetId="4">[65]Índices!$W$16:$Z$54</definedName>
    <definedName name="dev_ecf">[66]Índices!$W$16:$Z$54</definedName>
    <definedName name="dev_reneg_furnas" localSheetId="4">[65]Índices!$N$7:$Q$186</definedName>
    <definedName name="dev_reneg_furnas">[66]Índices!$N$7:$Q$186</definedName>
    <definedName name="dev_sd" localSheetId="4">[65]Índices!$X$13:$AA$41</definedName>
    <definedName name="dev_sd">[66]Índices!$X$13:$AA$41</definedName>
    <definedName name="dev_sd_retrati" localSheetId="4">[65]Índices!$AC$13:$AF$41</definedName>
    <definedName name="dev_sd_retrati">[66]Índices!$AC$13:$AF$41</definedName>
    <definedName name="DEVALUACIÓN" localSheetId="4">[7]PARAMETROS!#REF!</definedName>
    <definedName name="DEVALUACIÓN">[7]PARAMETROS!#REF!</definedName>
    <definedName name="devaluacion1" localSheetId="4">[60]PARAMETROS!#REF!</definedName>
    <definedName name="devaluacion1">[60]PARAMETROS!#REF!</definedName>
    <definedName name="DevCost" localSheetId="4">'[1]Owners Costs'!$E$20</definedName>
    <definedName name="DevCost">'[2]Owners Costs'!$E$20</definedName>
    <definedName name="DevFee" localSheetId="4">'[1]Owners Costs'!$E$21</definedName>
    <definedName name="DevFee">'[2]Owners Costs'!$E$21</definedName>
    <definedName name="DEZ" localSheetId="4">[64]LANÇAMENTOS!#REF!</definedName>
    <definedName name="DEZ">[64]LANÇAMENTOS!#REF!</definedName>
    <definedName name="DEZ_1998" localSheetId="4">#REF!</definedName>
    <definedName name="DEZ_1998">#REF!</definedName>
    <definedName name="dez_96" localSheetId="4">'[23]Câmbio - 97'!$C$7</definedName>
    <definedName name="dez_96">'[24]Câmbio - 97'!$C$7</definedName>
    <definedName name="dez_97" localSheetId="4">'[23]Câmbio - 97'!$C$19</definedName>
    <definedName name="dez_97">'[24]Câmbio - 97'!$C$19</definedName>
    <definedName name="DEZ_98" localSheetId="4">'[33]Câmbio - 97'!$C$19</definedName>
    <definedName name="DEZ_98">'[34]Câmbio - 97'!$C$19</definedName>
    <definedName name="dfaa" localSheetId="4" hidden="1">#REF!</definedName>
    <definedName name="dfaa" hidden="1">#REF!</definedName>
    <definedName name="dfs" localSheetId="4" hidden="1">{#N/A,#N/A,FALSE,"Aging Summary";#N/A,#N/A,FALSE,"Ratio Analysis";#N/A,#N/A,FALSE,"Test 120 Day Accts";#N/A,#N/A,FALSE,"Tickmarks"}</definedName>
    <definedName name="dfs" localSheetId="2" hidden="1">{#N/A,#N/A,FALSE,"Aging Summary";#N/A,#N/A,FALSE,"Ratio Analysis";#N/A,#N/A,FALSE,"Test 120 Day Accts";#N/A,#N/A,FALSE,"Tickmarks"}</definedName>
    <definedName name="dfs" localSheetId="0" hidden="1">{#N/A,#N/A,FALSE,"Aging Summary";#N/A,#N/A,FALSE,"Ratio Analysis";#N/A,#N/A,FALSE,"Test 120 Day Accts";#N/A,#N/A,FALSE,"Tickmarks"}</definedName>
    <definedName name="dfs" hidden="1">{#N/A,#N/A,FALSE,"Aging Summary";#N/A,#N/A,FALSE,"Ratio Analysis";#N/A,#N/A,FALSE,"Test 120 Day Accts";#N/A,#N/A,FALSE,"Tickmarks"}</definedName>
    <definedName name="dggg" localSheetId="4" hidden="1">{#N/A,#N/A,FALSE,"Aging Summary";#N/A,#N/A,FALSE,"Ratio Analysis";#N/A,#N/A,FALSE,"Test 120 Day Accts";#N/A,#N/A,FALSE,"Tickmarks"}</definedName>
    <definedName name="dggg" localSheetId="2" hidden="1">{#N/A,#N/A,FALSE,"Aging Summary";#N/A,#N/A,FALSE,"Ratio Analysis";#N/A,#N/A,FALSE,"Test 120 Day Accts";#N/A,#N/A,FALSE,"Tickmarks"}</definedName>
    <definedName name="dggg" localSheetId="0" hidden="1">{#N/A,#N/A,FALSE,"Aging Summary";#N/A,#N/A,FALSE,"Ratio Analysis";#N/A,#N/A,FALSE,"Test 120 Day Accts";#N/A,#N/A,FALSE,"Tickmarks"}</definedName>
    <definedName name="dggg" hidden="1">{#N/A,#N/A,FALSE,"Aging Summary";#N/A,#N/A,FALSE,"Ratio Analysis";#N/A,#N/A,FALSE,"Test 120 Day Accts";#N/A,#N/A,FALSE,"Tickmarks"}</definedName>
    <definedName name="Diag" localSheetId="4">#REF!</definedName>
    <definedName name="Diag">#REF!</definedName>
    <definedName name="dias" localSheetId="4">#REF!</definedName>
    <definedName name="dias">#REF!</definedName>
    <definedName name="dic00" localSheetId="4">[7]PARAMETROS!#REF!</definedName>
    <definedName name="dic00">[7]PARAMETROS!#REF!</definedName>
    <definedName name="DieselFuelPriceKzt" localSheetId="4">#REF!</definedName>
    <definedName name="DieselFuelPriceKzt">#REF!</definedName>
    <definedName name="DieselFuelQuantityLitres" localSheetId="4">#REF!</definedName>
    <definedName name="DieselFuelQuantityLitres">#REF!</definedName>
    <definedName name="Difference" localSheetId="4">#REF!</definedName>
    <definedName name="Difference">#REF!</definedName>
    <definedName name="DifferenceInTheTransmisionTariffForCustomersKzt">[43]Calculations!$E$309:$AG$309</definedName>
    <definedName name="Directo">[69]flujo_caja!$A$1:$D$70</definedName>
    <definedName name="DIRECTORY" localSheetId="4">#REF!</definedName>
    <definedName name="DIRECTORY">#REF!</definedName>
    <definedName name="Disaggregations" localSheetId="4">#REF!</definedName>
    <definedName name="Disaggregations">#REF!</definedName>
    <definedName name="DISC_RATE" localSheetId="4">#REF!</definedName>
    <definedName name="DISC_RATE">#REF!</definedName>
    <definedName name="discountrate" localSheetId="4">'[1]Finance &amp; Economic Data'!$E$9</definedName>
    <definedName name="discountrate">'[2]Finance &amp; Economic Data'!$E$9</definedName>
    <definedName name="discpaybk" localSheetId="4">#REF!</definedName>
    <definedName name="discpaybk">#REF!</definedName>
    <definedName name="DiscRate" localSheetId="4">'[1]Finance data'!#REF!</definedName>
    <definedName name="DiscRate">'[2]Finance data'!#REF!</definedName>
    <definedName name="DistAcctInterest" localSheetId="4">#REF!</definedName>
    <definedName name="DistAcctInterest">#REF!</definedName>
    <definedName name="distilcost" localSheetId="4">[1]Inputs!#REF!</definedName>
    <definedName name="distilcost">[2]Inputs!#REF!</definedName>
    <definedName name="distilesc" localSheetId="4">[1]Inputs!#REF!</definedName>
    <definedName name="distilesc">[2]Inputs!#REF!</definedName>
    <definedName name="div" localSheetId="4">#REF!</definedName>
    <definedName name="div">#REF!</definedName>
    <definedName name="div_declarados">[27]PROFORMA!$C$557:$BI$557</definedName>
    <definedName name="div_pag">[27]PROFORMA!$C$527:$BI$527</definedName>
    <definedName name="DIVGRAF1" localSheetId="4">[22]GrafdivB!#REF!</definedName>
    <definedName name="DIVGRAF1">[22]GrafdivB!#REF!</definedName>
    <definedName name="divliq" localSheetId="4">#REF!</definedName>
    <definedName name="divliq">#REF!</definedName>
    <definedName name="dolar" localSheetId="4">[3]Sheet3!$C$56</definedName>
    <definedName name="dolar">[4]Sheet3!$C$56</definedName>
    <definedName name="dólar" localSheetId="4">[70]Índices!#REF!</definedName>
    <definedName name="dólar">[71]Índices!#REF!</definedName>
    <definedName name="DOLAR_MEDIO" localSheetId="4">#REF!</definedName>
    <definedName name="DOLAR_MEDIO">#REF!</definedName>
    <definedName name="dollarkw" localSheetId="4">[1]Inputs!#REF!</definedName>
    <definedName name="dollarkw">[2]Inputs!#REF!</definedName>
    <definedName name="DollarToCent" localSheetId="4">[1]SHELL!#REF!</definedName>
    <definedName name="DollarToCent">[2]SHELL!#REF!</definedName>
    <definedName name="DPAYB" localSheetId="4">#REF!</definedName>
    <definedName name="DPAYB">#REF!</definedName>
    <definedName name="DRAW" localSheetId="4">#REF!</definedName>
    <definedName name="DRAW">#REF!</definedName>
    <definedName name="DRAWLEFT" localSheetId="4">#REF!</definedName>
    <definedName name="DRAWLEFT">#REF!</definedName>
    <definedName name="DRAWTOP" localSheetId="4">#REF!</definedName>
    <definedName name="DRAWTOP">#REF!</definedName>
    <definedName name="DRYCAPACITY">#N/A</definedName>
    <definedName name="DSAAInterest" localSheetId="4">#REF!</definedName>
    <definedName name="DSAAInterest">#REF!</definedName>
    <definedName name="DSRA_CALC" localSheetId="4">#REF!</definedName>
    <definedName name="DSRA_CALC">#REF!</definedName>
    <definedName name="DSRAInterest" localSheetId="4">#REF!</definedName>
    <definedName name="DSRAInterest">#REF!</definedName>
    <definedName name="DSRApc" localSheetId="4">'[1]Operating Cash flow'!#REF!</definedName>
    <definedName name="DSRApc">'[2]Operating Cash flow'!#REF!</definedName>
    <definedName name="e" hidden="1">[17]Calc!$AB$153:$AB$325</definedName>
    <definedName name="EAF" localSheetId="4">#REF!</definedName>
    <definedName name="EAF">#REF!</definedName>
    <definedName name="EAFASSUMTOP" localSheetId="4">#REF!</definedName>
    <definedName name="EAFASSUMTOP">#REF!</definedName>
    <definedName name="EAFLEFT" localSheetId="4">#REF!</definedName>
    <definedName name="EAFLEFT">#REF!</definedName>
    <definedName name="EAFTOP" localSheetId="4">#REF!</definedName>
    <definedName name="EAFTOP">#REF!</definedName>
    <definedName name="EBITDA" localSheetId="4">#REF!</definedName>
    <definedName name="EBITDA">#REF!</definedName>
    <definedName name="EBITDAUSD" localSheetId="4">#REF!</definedName>
    <definedName name="EBITDAUSD">#REF!</definedName>
    <definedName name="ecf" localSheetId="4">#REF!</definedName>
    <definedName name="ecf">#REF!</definedName>
    <definedName name="ecf_sucumb" localSheetId="4">#REF!</definedName>
    <definedName name="ecf_sucumb">#REF!</definedName>
    <definedName name="econ_profit" localSheetId="4">#REF!</definedName>
    <definedName name="econ_profit">#REF!</definedName>
    <definedName name="ECPCashCoal" localSheetId="4">#REF!</definedName>
    <definedName name="ECPCashCoal">#REF!</definedName>
    <definedName name="ECPCashCol" localSheetId="4">#REF!</definedName>
    <definedName name="ECPCashCol">#REF!</definedName>
    <definedName name="ECPCashOther" localSheetId="4">#REF!</definedName>
    <definedName name="ECPCashOther">#REF!</definedName>
    <definedName name="ECPCashPeregon" localSheetId="4">#REF!</definedName>
    <definedName name="ECPCashPeregon">#REF!</definedName>
    <definedName name="ECPCashRailroad" localSheetId="4">#REF!</definedName>
    <definedName name="ECPCashRailroad">#REF!</definedName>
    <definedName name="ECPPriceCoal" localSheetId="4">#REF!</definedName>
    <definedName name="ECPPriceCoal">#REF!</definedName>
    <definedName name="ECPPriceOther" localSheetId="4">#REF!</definedName>
    <definedName name="ECPPriceOther">#REF!</definedName>
    <definedName name="ECPPricePeregon" localSheetId="4">#REF!</definedName>
    <definedName name="ECPPricePeregon">#REF!</definedName>
    <definedName name="ECPPriceRailroad" localSheetId="4">#REF!</definedName>
    <definedName name="ECPPriceRailroad">#REF!</definedName>
    <definedName name="ECPPrices" localSheetId="4">#REF!</definedName>
    <definedName name="ECPPrices">#REF!</definedName>
    <definedName name="ECPShipment" localSheetId="4">#REF!</definedName>
    <definedName name="ECPShipment">#REF!</definedName>
    <definedName name="ECPWagons" localSheetId="4">#REF!</definedName>
    <definedName name="ECPWagons">#REF!</definedName>
    <definedName name="EEVP" localSheetId="4">#REF!</definedName>
    <definedName name="EEVP">#REF!</definedName>
    <definedName name="EK_Ore_Mining_Data" localSheetId="4">#REF!</definedName>
    <definedName name="EK_Ore_Mining_Data">#REF!</definedName>
    <definedName name="ekibastuz_aesdebt_interest" localSheetId="4">#REF!</definedName>
    <definedName name="ekibastuz_aesdebt_interest">#REF!</definedName>
    <definedName name="EkiCashCoal" localSheetId="4">#REF!</definedName>
    <definedName name="EkiCashCoal">#REF!</definedName>
    <definedName name="EkiCashCol" localSheetId="4">#REF!</definedName>
    <definedName name="EkiCashCol">#REF!</definedName>
    <definedName name="EkiCashOther" localSheetId="4">#REF!</definedName>
    <definedName name="EkiCashOther">#REF!</definedName>
    <definedName name="EkiCashPeregon" localSheetId="4">#REF!</definedName>
    <definedName name="EkiCashPeregon">#REF!</definedName>
    <definedName name="EkiCashRailroad" localSheetId="4">#REF!</definedName>
    <definedName name="EkiCashRailroad">#REF!</definedName>
    <definedName name="EkiPriceCoal" localSheetId="4">#REF!</definedName>
    <definedName name="EkiPriceCoal">#REF!</definedName>
    <definedName name="EkiPriceOther" localSheetId="4">#REF!</definedName>
    <definedName name="EkiPriceOther">#REF!</definedName>
    <definedName name="EkiPricePeregon" localSheetId="4">#REF!</definedName>
    <definedName name="EkiPricePeregon">#REF!</definedName>
    <definedName name="EkiPriceRailroad" localSheetId="4">#REF!</definedName>
    <definedName name="EkiPriceRailroad">#REF!</definedName>
    <definedName name="EkiPrices" localSheetId="4">#REF!</definedName>
    <definedName name="EkiPrices">#REF!</definedName>
    <definedName name="EkiShipment" localSheetId="4">#REF!</definedName>
    <definedName name="EkiShipment">#REF!</definedName>
    <definedName name="EkiShipmentIn" localSheetId="4">#REF!</definedName>
    <definedName name="EkiShipmentIn">#REF!</definedName>
    <definedName name="EkiWagons" localSheetId="4">#REF!</definedName>
    <definedName name="EkiWagons">#REF!</definedName>
    <definedName name="elecoutput" localSheetId="4">#REF!</definedName>
    <definedName name="elecoutput">#REF!</definedName>
    <definedName name="elecprice" localSheetId="4">[1]Inputs!#REF!</definedName>
    <definedName name="elecprice">[2]Inputs!#REF!</definedName>
    <definedName name="elecpriceyr" localSheetId="4">#REF!</definedName>
    <definedName name="elecpriceyr">#REF!</definedName>
    <definedName name="ElectBal" localSheetId="4">#REF!</definedName>
    <definedName name="ElectBal">#REF!</definedName>
    <definedName name="ElectCash" localSheetId="4">#REF!</definedName>
    <definedName name="ElectCash">#REF!</definedName>
    <definedName name="ElectFormat1" localSheetId="4">#REF!</definedName>
    <definedName name="ElectFormat1">#REF!</definedName>
    <definedName name="ElectFormat2" localSheetId="4">#REF!</definedName>
    <definedName name="ElectFormat2">#REF!</definedName>
    <definedName name="ElectFormat3" localSheetId="4">#REF!</definedName>
    <definedName name="ElectFormat3">#REF!</definedName>
    <definedName name="ElectFormat4" localSheetId="4">#REF!</definedName>
    <definedName name="ElectFormat4">#REF!</definedName>
    <definedName name="ElectFormat5" localSheetId="4">#REF!</definedName>
    <definedName name="ElectFormat5">#REF!</definedName>
    <definedName name="ElectFormat6" localSheetId="4">#REF!</definedName>
    <definedName name="ElectFormat6">#REF!</definedName>
    <definedName name="ElectInc" localSheetId="4">#REF!</definedName>
    <definedName name="ElectInc">#REF!</definedName>
    <definedName name="ElectricityPurchaseKzt">[43]Calculations!$E$303:$AG$303</definedName>
    <definedName name="EmissionEkiCoalKztForkWh" localSheetId="4">#REF!</definedName>
    <definedName name="EmissionEkiCoalKztForkWh">#REF!</definedName>
    <definedName name="EmissionMaikCoalKztForkWh" localSheetId="4">#REF!</definedName>
    <definedName name="EmissionMaikCoalKztForkWh">#REF!</definedName>
    <definedName name="EmissionTaxKzt" localSheetId="4">#REF!</definedName>
    <definedName name="EmissionTaxKzt">#REF!</definedName>
    <definedName name="EmissionTaxPerkWhOnEkiCoalKzt" localSheetId="4">#REF!</definedName>
    <definedName name="EmissionTaxPerkWhOnEkiCoalKzt">#REF!</definedName>
    <definedName name="EmissionTaxPerkWhOnMaikCoalKzt" localSheetId="4">#REF!</definedName>
    <definedName name="EmissionTaxPerkWhOnMaikCoalKzt">#REF!</definedName>
    <definedName name="ENCARGOS98" localSheetId="4">[22]ServDiv!#REF!</definedName>
    <definedName name="ENCARGOS98">[22]ServDiv!#REF!</definedName>
    <definedName name="ENCARGOS99" localSheetId="4">[22]ServDiv!#REF!</definedName>
    <definedName name="ENCARGOS99">[22]ServDiv!#REF!</definedName>
    <definedName name="Ending_Balance">#N/A</definedName>
    <definedName name="ENERSUL" localSheetId="4">#REF!</definedName>
    <definedName name="ENERSUL">#REF!</definedName>
    <definedName name="Entities">[72]Entity!$A$1:$A$149</definedName>
    <definedName name="Entity">[73]is!$B$1</definedName>
    <definedName name="Entity1" localSheetId="4">#REF!</definedName>
    <definedName name="Entity1">#REF!</definedName>
    <definedName name="Entity2" localSheetId="4">#REF!</definedName>
    <definedName name="Entity2">#REF!</definedName>
    <definedName name="entity3" localSheetId="4">#REF!</definedName>
    <definedName name="entity3">#REF!</definedName>
    <definedName name="entity4" localSheetId="4">#REF!</definedName>
    <definedName name="entity4">#REF!</definedName>
    <definedName name="entity5" localSheetId="4">#REF!</definedName>
    <definedName name="entity5">#REF!</definedName>
    <definedName name="EPS" localSheetId="4">'[3]Cashflow Forecast Port'!$BP$1:$BR$5</definedName>
    <definedName name="EPS">'[4]Cashflow Forecast Port'!$BP$1:$BR$5</definedName>
    <definedName name="EPSAPRACT" localSheetId="4">'[3]Cashflow Forecast Port'!$I$69:$I$69</definedName>
    <definedName name="EPSAPRACT">'[4]Cashflow Forecast Port'!$I$69:$I$69</definedName>
    <definedName name="EPSAPRBUD" localSheetId="4">'[3]Cashflow Forecast Port'!#REF!</definedName>
    <definedName name="EPSAPRBUD">'[4]Cashflow Forecast Port'!#REF!</definedName>
    <definedName name="EPSAUGACT" localSheetId="4">'[3]Cashflow Forecast Port'!$Q$69:$Q$69</definedName>
    <definedName name="EPSAUGACT">'[4]Cashflow Forecast Port'!$Q$69:$Q$69</definedName>
    <definedName name="EPSAUGBUD" localSheetId="4">'[3]Cashflow Forecast Port'!#REF!</definedName>
    <definedName name="EPSAUGBUD">'[4]Cashflow Forecast Port'!#REF!</definedName>
    <definedName name="EPSDECACT" localSheetId="4">'[3]Cashflow Forecast Port'!$Y$69:$Y$69</definedName>
    <definedName name="EPSDECACT">'[4]Cashflow Forecast Port'!$Y$69:$Y$69</definedName>
    <definedName name="EPSDECBUD" localSheetId="4">'[3]Cashflow Forecast Port'!#REF!</definedName>
    <definedName name="EPSDECBUD">'[4]Cashflow Forecast Port'!#REF!</definedName>
    <definedName name="EPSFEBACT" localSheetId="4">'[3]Cashflow Forecast Port'!$E$69:$E$69</definedName>
    <definedName name="EPSFEBACT">'[4]Cashflow Forecast Port'!$E$69:$E$69</definedName>
    <definedName name="EPSFEBBUD" localSheetId="4">'[3]Cashflow Forecast Port'!#REF!</definedName>
    <definedName name="EPSFEBBUD">'[4]Cashflow Forecast Port'!#REF!</definedName>
    <definedName name="EPSJANACT" localSheetId="4">'[3]Cashflow Forecast Port'!$C$69:$C$69</definedName>
    <definedName name="EPSJANACT">'[4]Cashflow Forecast Port'!$C$69:$C$69</definedName>
    <definedName name="EPSJANBUD" localSheetId="4">'[3]Cashflow Forecast Port'!#REF!</definedName>
    <definedName name="EPSJANBUD">'[4]Cashflow Forecast Port'!#REF!</definedName>
    <definedName name="EPSJULACT" localSheetId="4">'[3]Cashflow Forecast Port'!$O$69:$O$69</definedName>
    <definedName name="EPSJULACT">'[4]Cashflow Forecast Port'!$O$69:$O$69</definedName>
    <definedName name="EPSJULBUD" localSheetId="4">'[3]Cashflow Forecast Port'!#REF!</definedName>
    <definedName name="EPSJULBUD">'[4]Cashflow Forecast Port'!#REF!</definedName>
    <definedName name="EPSJUNACT" localSheetId="4">'[3]Cashflow Forecast Port'!$M$69:$M$69</definedName>
    <definedName name="EPSJUNACT">'[4]Cashflow Forecast Port'!$M$69:$M$69</definedName>
    <definedName name="EPSJUNBUD" localSheetId="4">'[3]Cashflow Forecast Port'!#REF!</definedName>
    <definedName name="EPSJUNBUD">'[4]Cashflow Forecast Port'!#REF!</definedName>
    <definedName name="EPSMARACT" localSheetId="4">'[3]Cashflow Forecast Port'!$G$69:$G$69</definedName>
    <definedName name="EPSMARACT">'[4]Cashflow Forecast Port'!$G$69:$G$69</definedName>
    <definedName name="EPSMARBUD" localSheetId="4">'[3]Cashflow Forecast Port'!#REF!</definedName>
    <definedName name="EPSMARBUD">'[4]Cashflow Forecast Port'!#REF!</definedName>
    <definedName name="EPSMAYACT" localSheetId="4">'[3]Cashflow Forecast Port'!$K$69:$K$69</definedName>
    <definedName name="EPSMAYACT">'[4]Cashflow Forecast Port'!$K$69:$K$69</definedName>
    <definedName name="EPSMAYBUD" localSheetId="4">'[3]Cashflow Forecast Port'!#REF!</definedName>
    <definedName name="EPSMAYBUD">'[4]Cashflow Forecast Port'!#REF!</definedName>
    <definedName name="EPSNOVACT" localSheetId="4">'[3]Cashflow Forecast Port'!$W$69:$W$69</definedName>
    <definedName name="EPSNOVACT">'[4]Cashflow Forecast Port'!$W$69:$W$69</definedName>
    <definedName name="EPSNOVBUD" localSheetId="4">'[3]Cashflow Forecast Port'!#REF!</definedName>
    <definedName name="EPSNOVBUD">'[4]Cashflow Forecast Port'!#REF!</definedName>
    <definedName name="EPSOCTACT" localSheetId="4">'[3]Cashflow Forecast Port'!$U$69:$U$69</definedName>
    <definedName name="EPSOCTACT">'[4]Cashflow Forecast Port'!$U$69:$U$69</definedName>
    <definedName name="EPSOCTBUD" localSheetId="4">'[3]Cashflow Forecast Port'!#REF!</definedName>
    <definedName name="EPSOCTBUD">'[4]Cashflow Forecast Port'!#REF!</definedName>
    <definedName name="EPSSEPACT" localSheetId="4">'[3]Cashflow Forecast Port'!$S$69:$S$69</definedName>
    <definedName name="EPSSEPACT">'[4]Cashflow Forecast Port'!$S$69:$S$69</definedName>
    <definedName name="EPSSEPBUD" localSheetId="4">'[3]Cashflow Forecast Port'!#REF!</definedName>
    <definedName name="EPSSEPBUD">'[4]Cashflow Forecast Port'!#REF!</definedName>
    <definedName name="Eq_ElectroMec">[27]PROFORMA!$C$343:$BI$343</definedName>
    <definedName name="Eq_Ofic_Vehic">[27]PROFORMA!$C$350:$BI$350</definedName>
    <definedName name="eqfund1" localSheetId="4">[1]Drawdown!#REF!</definedName>
    <definedName name="eqfund1">[2]Drawdown!#REF!</definedName>
    <definedName name="eqfund2" localSheetId="4">[1]Drawdown!#REF!</definedName>
    <definedName name="eqfund2">[2]Drawdown!#REF!</definedName>
    <definedName name="EQMARBUD" localSheetId="4">'[3]Cashflow Forecast Port'!#REF!</definedName>
    <definedName name="EQMARBUD">'[4]Cashflow Forecast Port'!#REF!</definedName>
    <definedName name="Equity_contribution" localSheetId="4">[18]DRAWDOWN!$AL$237</definedName>
    <definedName name="Equity_contribution">[19]DRAWDOWN!$AL$237</definedName>
    <definedName name="Equity1AESHolding" localSheetId="4">[74]IRR!#REF!</definedName>
    <definedName name="Equity1AESHolding">[74]IRR!#REF!</definedName>
    <definedName name="Equity1AESMerida" localSheetId="4">[74]IRR!#REF!</definedName>
    <definedName name="Equity1AESMerida">[74]IRR!#REF!</definedName>
    <definedName name="Equity1Hermes" localSheetId="4">[74]IRR!#REF!</definedName>
    <definedName name="Equity1Hermes">[74]IRR!#REF!</definedName>
    <definedName name="Equity1NAIAzteca" localSheetId="4">[74]IRR!#REF!</definedName>
    <definedName name="Equity1NAIAzteca">[74]IRR!#REF!</definedName>
    <definedName name="Equity1NMPower" localSheetId="4">[74]IRR!#REF!</definedName>
    <definedName name="Equity1NMPower">[74]IRR!#REF!</definedName>
    <definedName name="Equity2AESHolding" localSheetId="4">[74]IRR!#REF!</definedName>
    <definedName name="Equity2AESHolding">[74]IRR!#REF!</definedName>
    <definedName name="Equity2AESMerida" localSheetId="4">[74]IRR!#REF!</definedName>
    <definedName name="Equity2AESMerida">[74]IRR!#REF!</definedName>
    <definedName name="Equity2Hermes" localSheetId="4">[74]IRR!#REF!</definedName>
    <definedName name="Equity2Hermes">[74]IRR!#REF!</definedName>
    <definedName name="Equity2NAIAzteca" localSheetId="4">[74]IRR!#REF!</definedName>
    <definedName name="Equity2NAIAzteca">[74]IRR!#REF!</definedName>
    <definedName name="Equity2NMPower" localSheetId="4">[74]IRR!#REF!</definedName>
    <definedName name="Equity2NMPower">[74]IRR!#REF!</definedName>
    <definedName name="EquityIN" localSheetId="4">[1]Construction!$E$72</definedName>
    <definedName name="EquityIN">[2]Construction!$E$72</definedName>
    <definedName name="equitypercent" localSheetId="4">#REF!</definedName>
    <definedName name="equitypercent">#REF!</definedName>
    <definedName name="er" localSheetId="4" hidden="1">[0]!Header1-1 &amp; "." &amp; MAX(1,COUNTA(INDEX(#REF!,MATCH([0]!Header1-1,#REF!,FALSE)):#REF!))</definedName>
    <definedName name="er" localSheetId="2" hidden="1">[0]!Header1-1 &amp; "." &amp; MAX(1,COUNTA(INDEX(#REF!,MATCH([0]!Header1-1,#REF!,FALSE)):#REF!))</definedName>
    <definedName name="er" localSheetId="0" hidden="1">[0]!Header1-1 &amp; "." &amp; MAX(1,COUNTA(INDEX(#REF!,MATCH([0]!Header1-1,#REF!,FALSE)):#REF!))</definedName>
    <definedName name="er" hidden="1">[0]!Header1-1 &amp; "." &amp; MAX(1,COUNTA(INDEX(#REF!,MATCH([0]!Header1-1,#REF!,FALSE)):#REF!))</definedName>
    <definedName name="ER_Bid" localSheetId="4">[74]IRR!#REF!</definedName>
    <definedName name="ER_Bid">[74]IRR!#REF!</definedName>
    <definedName name="ERPriceCoal" localSheetId="4">#REF!</definedName>
    <definedName name="ERPriceCoal">#REF!</definedName>
    <definedName name="ERPriceOther" localSheetId="4">#REF!</definedName>
    <definedName name="ERPriceOther">#REF!</definedName>
    <definedName name="ERPricePeregon" localSheetId="4">#REF!</definedName>
    <definedName name="ERPricePeregon">#REF!</definedName>
    <definedName name="ERPriceRailroad" localSheetId="4">#REF!</definedName>
    <definedName name="ERPriceRailroad">#REF!</definedName>
    <definedName name="erser" localSheetId="4">#REF!,#REF!,#REF!,#REF!,#REF!,#REF!,#REF!,#REF!,#REF!,#REF!,#REF!,#REF!</definedName>
    <definedName name="erser">#REF!,#REF!,#REF!,#REF!,#REF!,#REF!,#REF!,#REF!,#REF!,#REF!,#REF!,#REF!</definedName>
    <definedName name="ERShipment" localSheetId="4">#REF!</definedName>
    <definedName name="ERShipment">#REF!</definedName>
    <definedName name="ERWagons" localSheetId="4">#REF!</definedName>
    <definedName name="ERWagons">#REF!</definedName>
    <definedName name="Esc_1" localSheetId="4">'[1]Project Data'!#REF!</definedName>
    <definedName name="Esc_1">'[2]Project Data'!#REF!</definedName>
    <definedName name="Esc_2" localSheetId="4">'[1]Project Data'!#REF!</definedName>
    <definedName name="Esc_2">'[2]Project Data'!#REF!</definedName>
    <definedName name="Esc_3" localSheetId="4">'[1]Project Data'!#REF!</definedName>
    <definedName name="Esc_3">'[2]Project Data'!#REF!</definedName>
    <definedName name="ESC_BASE" localSheetId="4">#REF!</definedName>
    <definedName name="ESC_BASE">#REF!</definedName>
    <definedName name="ESCALATOR_2" localSheetId="4">#REF!</definedName>
    <definedName name="ESCALATOR_2">#REF!</definedName>
    <definedName name="ESCELSA" localSheetId="4">#REF!</definedName>
    <definedName name="ESCELSA">#REF!</definedName>
    <definedName name="Estado_de_Resultados">[27]PROFORMA!$B$87:$BI$107</definedName>
    <definedName name="EUR_6M.2006">'[75]X-rates'!$C$3</definedName>
    <definedName name="EV" localSheetId="4">#REF!</definedName>
    <definedName name="EV">#REF!</definedName>
    <definedName name="EVAccNApr" localSheetId="4">#REF!</definedName>
    <definedName name="EVAccNApr">#REF!</definedName>
    <definedName name="EVAccNAug" localSheetId="4">#REF!</definedName>
    <definedName name="EVAccNAug">#REF!</definedName>
    <definedName name="EVAccNDec" localSheetId="4">#REF!</definedName>
    <definedName name="EVAccNDec">#REF!</definedName>
    <definedName name="EVAccNFeb" localSheetId="4">#REF!</definedName>
    <definedName name="EVAccNFeb">#REF!</definedName>
    <definedName name="EVAccNJan" localSheetId="4">#REF!</definedName>
    <definedName name="EVAccNJan">#REF!</definedName>
    <definedName name="EVAccNJul" localSheetId="4">#REF!</definedName>
    <definedName name="EVAccNJul">#REF!</definedName>
    <definedName name="EVAccNJun" localSheetId="4">#REF!</definedName>
    <definedName name="EVAccNJun">#REF!</definedName>
    <definedName name="EVAccNMar" localSheetId="4">#REF!</definedName>
    <definedName name="EVAccNMar">#REF!</definedName>
    <definedName name="EVAccNMay" localSheetId="4">#REF!</definedName>
    <definedName name="EVAccNMay">#REF!</definedName>
    <definedName name="EVAccNNov" localSheetId="4">#REF!</definedName>
    <definedName name="EVAccNNov">#REF!</definedName>
    <definedName name="EVAccNOct" localSheetId="4">#REF!</definedName>
    <definedName name="EVAccNOct">#REF!</definedName>
    <definedName name="EVAccNSep" localSheetId="4">#REF!</definedName>
    <definedName name="EVAccNSep">#REF!</definedName>
    <definedName name="EVAcctApr" localSheetId="4">#REF!</definedName>
    <definedName name="EVAcctApr">#REF!</definedName>
    <definedName name="EVAcctAug" localSheetId="4">#REF!</definedName>
    <definedName name="EVAcctAug">#REF!</definedName>
    <definedName name="EVAcctDec" localSheetId="4">#REF!</definedName>
    <definedName name="EVAcctDec">#REF!</definedName>
    <definedName name="EVAcctFeb" localSheetId="4">#REF!</definedName>
    <definedName name="EVAcctFeb">#REF!</definedName>
    <definedName name="EVAcctJan" localSheetId="4">#REF!</definedName>
    <definedName name="EVAcctJan">#REF!</definedName>
    <definedName name="EVAcctJul" localSheetId="4">#REF!</definedName>
    <definedName name="EVAcctJul">#REF!</definedName>
    <definedName name="EVAcctJun" localSheetId="4">#REF!</definedName>
    <definedName name="EVAcctJun">#REF!</definedName>
    <definedName name="EVAcctMar" localSheetId="4">#REF!</definedName>
    <definedName name="EVAcctMar">#REF!</definedName>
    <definedName name="EVAcctMay" localSheetId="4">#REF!</definedName>
    <definedName name="EVAcctMay">#REF!</definedName>
    <definedName name="EVAcctNov" localSheetId="4">#REF!</definedName>
    <definedName name="EVAcctNov">#REF!</definedName>
    <definedName name="EVAcctOct" localSheetId="4">#REF!</definedName>
    <definedName name="EVAcctOct">#REF!</definedName>
    <definedName name="EVAcctSep" localSheetId="4">#REF!</definedName>
    <definedName name="EVAcctSep">#REF!</definedName>
    <definedName name="EVFXApr" localSheetId="4">#REF!</definedName>
    <definedName name="EVFXApr">#REF!</definedName>
    <definedName name="EVFXAug" localSheetId="4">#REF!</definedName>
    <definedName name="EVFXAug">#REF!</definedName>
    <definedName name="EVFXDec" localSheetId="4">#REF!</definedName>
    <definedName name="EVFXDec">#REF!</definedName>
    <definedName name="EVFXFeb" localSheetId="4">#REF!</definedName>
    <definedName name="EVFXFeb">#REF!</definedName>
    <definedName name="EVFXJan" localSheetId="4">#REF!</definedName>
    <definedName name="EVFXJan">#REF!</definedName>
    <definedName name="EVFXJul" localSheetId="4">#REF!</definedName>
    <definedName name="EVFXJul">#REF!</definedName>
    <definedName name="EVFXJun" localSheetId="4">#REF!</definedName>
    <definedName name="EVFXJun">#REF!</definedName>
    <definedName name="EVFXMar" localSheetId="4">#REF!</definedName>
    <definedName name="EVFXMar">#REF!</definedName>
    <definedName name="EVFXMay" localSheetId="4">#REF!</definedName>
    <definedName name="EVFXMay">#REF!</definedName>
    <definedName name="EVFXNov" localSheetId="4">#REF!</definedName>
    <definedName name="EVFXNov">#REF!</definedName>
    <definedName name="EVFXOct" localSheetId="4">#REF!</definedName>
    <definedName name="EVFXOct">#REF!</definedName>
    <definedName name="EVFXSep" localSheetId="4">#REF!</definedName>
    <definedName name="EVFXSep">#REF!</definedName>
    <definedName name="EVInAug" localSheetId="4">#REF!</definedName>
    <definedName name="EVInAug">#REF!</definedName>
    <definedName name="EVInDec" localSheetId="4">#REF!</definedName>
    <definedName name="EVInDec">#REF!</definedName>
    <definedName name="EVInJul" localSheetId="4">#REF!</definedName>
    <definedName name="EVInJul">#REF!</definedName>
    <definedName name="EVInJun" localSheetId="4">#REF!</definedName>
    <definedName name="EVInJun">#REF!</definedName>
    <definedName name="EVInNApr" localSheetId="4">#REF!</definedName>
    <definedName name="EVInNApr">#REF!</definedName>
    <definedName name="EVInNAug" localSheetId="4">#REF!</definedName>
    <definedName name="EVInNAug">#REF!</definedName>
    <definedName name="EVInNDec" localSheetId="4">#REF!</definedName>
    <definedName name="EVInNDec">#REF!</definedName>
    <definedName name="EVInNFeb" localSheetId="4">#REF!</definedName>
    <definedName name="EVInNFeb">#REF!</definedName>
    <definedName name="EVInNJan" localSheetId="4">#REF!</definedName>
    <definedName name="EVInNJan">#REF!</definedName>
    <definedName name="EVInNJul" localSheetId="4">#REF!</definedName>
    <definedName name="EVInNJul">#REF!</definedName>
    <definedName name="EVInNJun" localSheetId="4">#REF!</definedName>
    <definedName name="EVInNJun">#REF!</definedName>
    <definedName name="EVInNMar" localSheetId="4">#REF!</definedName>
    <definedName name="EVInNMar">#REF!</definedName>
    <definedName name="EVInNMay" localSheetId="4">#REF!</definedName>
    <definedName name="EVInNMay">#REF!</definedName>
    <definedName name="EVInNNov" localSheetId="4">#REF!</definedName>
    <definedName name="EVInNNov">#REF!</definedName>
    <definedName name="EVInNOct" localSheetId="4">#REF!</definedName>
    <definedName name="EVInNOct">#REF!</definedName>
    <definedName name="EVInNov" localSheetId="4">#REF!</definedName>
    <definedName name="EVInNov">#REF!</definedName>
    <definedName name="EVInNSep" localSheetId="4">#REF!</definedName>
    <definedName name="EVInNSep">#REF!</definedName>
    <definedName name="EVInOct" localSheetId="4">#REF!</definedName>
    <definedName name="EVInOct">#REF!</definedName>
    <definedName name="EVInSep" localSheetId="4">#REF!</definedName>
    <definedName name="EVInSep">#REF!</definedName>
    <definedName name="EVIntApr" localSheetId="4">#REF!</definedName>
    <definedName name="EVIntApr">#REF!</definedName>
    <definedName name="EVIntFeb" localSheetId="4">#REF!</definedName>
    <definedName name="EVIntFeb">#REF!</definedName>
    <definedName name="EVIntJan" localSheetId="4">#REF!</definedName>
    <definedName name="EVIntJan">#REF!</definedName>
    <definedName name="EVIntMar" localSheetId="4">#REF!</definedName>
    <definedName name="EVIntMar">#REF!</definedName>
    <definedName name="EVIntMay" localSheetId="4">#REF!</definedName>
    <definedName name="EVIntMay">#REF!</definedName>
    <definedName name="EVMPApr" localSheetId="4">#REF!</definedName>
    <definedName name="EVMPApr">#REF!</definedName>
    <definedName name="EVMPAug" localSheetId="4">#REF!</definedName>
    <definedName name="EVMPAug">#REF!</definedName>
    <definedName name="EVMPDec" localSheetId="4">#REF!</definedName>
    <definedName name="EVMPDec">#REF!</definedName>
    <definedName name="EVMPFeb" localSheetId="4">#REF!</definedName>
    <definedName name="EVMPFeb">#REF!</definedName>
    <definedName name="EVMPJan" localSheetId="4">#REF!</definedName>
    <definedName name="EVMPJan">#REF!</definedName>
    <definedName name="EVMPJul" localSheetId="4">#REF!</definedName>
    <definedName name="EVMPJul">#REF!</definedName>
    <definedName name="EVMPJun" localSheetId="4">#REF!</definedName>
    <definedName name="EVMPJun">#REF!</definedName>
    <definedName name="EVMPMar" localSheetId="4">#REF!</definedName>
    <definedName name="EVMPMar">#REF!</definedName>
    <definedName name="EVMPMay" localSheetId="4">#REF!</definedName>
    <definedName name="EVMPMay">#REF!</definedName>
    <definedName name="EVMPNApr" localSheetId="4">#REF!</definedName>
    <definedName name="EVMPNApr">#REF!</definedName>
    <definedName name="EVMPNAug" localSheetId="4">#REF!</definedName>
    <definedName name="EVMPNAug">#REF!</definedName>
    <definedName name="EVMPNDec" localSheetId="4">#REF!</definedName>
    <definedName name="EVMPNDec">#REF!</definedName>
    <definedName name="EVMPNFeb" localSheetId="4">#REF!</definedName>
    <definedName name="EVMPNFeb">#REF!</definedName>
    <definedName name="EVMPNJan" localSheetId="4">#REF!</definedName>
    <definedName name="EVMPNJan">#REF!</definedName>
    <definedName name="EVMPNJul" localSheetId="4">#REF!</definedName>
    <definedName name="EVMPNJul">#REF!</definedName>
    <definedName name="EVMPNJun" localSheetId="4">#REF!</definedName>
    <definedName name="EVMPNJun">#REF!</definedName>
    <definedName name="EVMPNMar" localSheetId="4">#REF!</definedName>
    <definedName name="EVMPNMar">#REF!</definedName>
    <definedName name="EVMPNMay" localSheetId="4">#REF!</definedName>
    <definedName name="EVMPNMay">#REF!</definedName>
    <definedName name="EVMPNNov" localSheetId="4">#REF!</definedName>
    <definedName name="EVMPNNov">#REF!</definedName>
    <definedName name="EVMPNOct" localSheetId="4">#REF!</definedName>
    <definedName name="EVMPNOct">#REF!</definedName>
    <definedName name="EVMPNov" localSheetId="4">#REF!</definedName>
    <definedName name="EVMPNov">#REF!</definedName>
    <definedName name="EVMPNSep" localSheetId="4">#REF!</definedName>
    <definedName name="EVMPNSep">#REF!</definedName>
    <definedName name="EVMPOct" localSheetId="4">#REF!</definedName>
    <definedName name="EVMPOct">#REF!</definedName>
    <definedName name="EVMPSep" localSheetId="4">#REF!</definedName>
    <definedName name="EVMPSep">#REF!</definedName>
    <definedName name="EVNFXApr" localSheetId="4">#REF!</definedName>
    <definedName name="EVNFXApr">#REF!</definedName>
    <definedName name="EVNFXAug" localSheetId="4">#REF!</definedName>
    <definedName name="EVNFXAug">#REF!</definedName>
    <definedName name="EVNFXDec" localSheetId="4">#REF!</definedName>
    <definedName name="EVNFXDec">#REF!</definedName>
    <definedName name="EVNFXFeb" localSheetId="4">#REF!</definedName>
    <definedName name="EVNFXFeb">#REF!</definedName>
    <definedName name="EVNFXJan" localSheetId="4">#REF!</definedName>
    <definedName name="EVNFXJan">#REF!</definedName>
    <definedName name="EVNFXJul" localSheetId="4">#REF!</definedName>
    <definedName name="EVNFXJul">#REF!</definedName>
    <definedName name="EVNFXJun" localSheetId="4">#REF!</definedName>
    <definedName name="EVNFXJun">#REF!</definedName>
    <definedName name="EVNFXMar" localSheetId="4">#REF!</definedName>
    <definedName name="EVNFXMar">#REF!</definedName>
    <definedName name="EVNFXMay" localSheetId="4">#REF!</definedName>
    <definedName name="EVNFXMay">#REF!</definedName>
    <definedName name="EVNFXNov" localSheetId="4">#REF!</definedName>
    <definedName name="EVNFXNov">#REF!</definedName>
    <definedName name="EVNFXOct" localSheetId="4">#REF!</definedName>
    <definedName name="EVNFXOct">#REF!</definedName>
    <definedName name="EVNFXSep" localSheetId="4">#REF!</definedName>
    <definedName name="EVNFXSep">#REF!</definedName>
    <definedName name="EVTxApr" localSheetId="4">#REF!</definedName>
    <definedName name="EVTxApr">#REF!</definedName>
    <definedName name="EVTxAug" localSheetId="4">#REF!</definedName>
    <definedName name="EVTxAug">#REF!</definedName>
    <definedName name="EVTxDev" localSheetId="4">#REF!</definedName>
    <definedName name="EVTxDev">#REF!</definedName>
    <definedName name="EVTxFeb" localSheetId="4">#REF!</definedName>
    <definedName name="EVTxFeb">#REF!</definedName>
    <definedName name="EVTxJan" localSheetId="4">#REF!</definedName>
    <definedName name="EVTxJan">#REF!</definedName>
    <definedName name="EVTxJul" localSheetId="4">#REF!</definedName>
    <definedName name="EVTxJul">#REF!</definedName>
    <definedName name="EVTxJun" localSheetId="4">#REF!</definedName>
    <definedName name="EVTxJun">#REF!</definedName>
    <definedName name="EVTxMar" localSheetId="4">#REF!</definedName>
    <definedName name="EVTxMar">#REF!</definedName>
    <definedName name="EVTxMay" localSheetId="4">#REF!</definedName>
    <definedName name="EVTxMay">#REF!</definedName>
    <definedName name="EVTxNApr" localSheetId="4">#REF!</definedName>
    <definedName name="EVTxNApr">#REF!</definedName>
    <definedName name="EVTxNAug" localSheetId="4">#REF!</definedName>
    <definedName name="EVTxNAug">#REF!</definedName>
    <definedName name="EVTxNDec" localSheetId="4">#REF!</definedName>
    <definedName name="EVTxNDec">#REF!</definedName>
    <definedName name="EVTxNFeb" localSheetId="4">#REF!</definedName>
    <definedName name="EVTxNFeb">#REF!</definedName>
    <definedName name="EVTxNJan" localSheetId="4">#REF!</definedName>
    <definedName name="EVTxNJan">#REF!</definedName>
    <definedName name="EVTxNJul" localSheetId="4">#REF!</definedName>
    <definedName name="EVTxNJul">#REF!</definedName>
    <definedName name="EVTxNJun" localSheetId="4">#REF!</definedName>
    <definedName name="EVTxNJun">#REF!</definedName>
    <definedName name="EVTxNMar" localSheetId="4">#REF!</definedName>
    <definedName name="EVTxNMar">#REF!</definedName>
    <definedName name="EVTxNMay" localSheetId="4">#REF!</definedName>
    <definedName name="EVTxNMay">#REF!</definedName>
    <definedName name="EVTxNNov" localSheetId="4">#REF!</definedName>
    <definedName name="EVTxNNov">#REF!</definedName>
    <definedName name="EVTxNOct" localSheetId="4">#REF!</definedName>
    <definedName name="EVTxNOct">#REF!</definedName>
    <definedName name="EVTxNov" localSheetId="4">#REF!</definedName>
    <definedName name="EVTxNov">#REF!</definedName>
    <definedName name="EVTxNSep" localSheetId="4">#REF!</definedName>
    <definedName name="EVTxNSep">#REF!</definedName>
    <definedName name="EVTxOct" localSheetId="4">#REF!</definedName>
    <definedName name="EVTxOct">#REF!</definedName>
    <definedName name="EVTxSep" localSheetId="4">#REF!</definedName>
    <definedName name="EVTxSep">#REF!</definedName>
    <definedName name="exch_rate_apr_98" localSheetId="4">#REF!</definedName>
    <definedName name="exch_rate_apr_98">#REF!</definedName>
    <definedName name="exch_rate_aug_98" localSheetId="4">#REF!</definedName>
    <definedName name="exch_rate_aug_98">#REF!</definedName>
    <definedName name="exch_rate_dec" localSheetId="4">#REF!</definedName>
    <definedName name="exch_rate_dec">#REF!</definedName>
    <definedName name="exch_rate_dec_98" localSheetId="4">#REF!</definedName>
    <definedName name="exch_rate_dec_98">#REF!</definedName>
    <definedName name="exch_rate_feb" localSheetId="4">#REF!</definedName>
    <definedName name="exch_rate_feb">#REF!</definedName>
    <definedName name="exch_rate_jan">'[76]altai income statement'!$A$1</definedName>
    <definedName name="exch_rate_jan_98" localSheetId="4">#REF!</definedName>
    <definedName name="exch_rate_jan_98">#REF!</definedName>
    <definedName name="exch_rate_july_98" localSheetId="4">#REF!</definedName>
    <definedName name="exch_rate_july_98">#REF!</definedName>
    <definedName name="exch_rate_jun_98" localSheetId="4">#REF!</definedName>
    <definedName name="exch_rate_jun_98">#REF!</definedName>
    <definedName name="exch_rate_may_98" localSheetId="4">#REF!</definedName>
    <definedName name="exch_rate_may_98">#REF!</definedName>
    <definedName name="exch_rate_mch_98" localSheetId="4">#REF!</definedName>
    <definedName name="exch_rate_mch_98">#REF!</definedName>
    <definedName name="exch_rate_nov" localSheetId="4">#REF!</definedName>
    <definedName name="exch_rate_nov">#REF!</definedName>
    <definedName name="exch_rate_nov_98" localSheetId="4">#REF!</definedName>
    <definedName name="exch_rate_nov_98">#REF!</definedName>
    <definedName name="exch_rate_oct_98" localSheetId="4">#REF!</definedName>
    <definedName name="exch_rate_oct_98">#REF!</definedName>
    <definedName name="exch_rate_sept" localSheetId="4">#REF!</definedName>
    <definedName name="exch_rate_sept">#REF!</definedName>
    <definedName name="EXIGÍVEL">[22]Exigível!$B$1:$H$63</definedName>
    <definedName name="exist">[27]PROFORMA!$C$297:$BI$297</definedName>
    <definedName name="EXISTL3">'[12]P&amp;L CCI Detail'!$T$27</definedName>
    <definedName name="EXISTL4">'[12]P&amp;L CCI Detail'!$T$35</definedName>
    <definedName name="EXISTL5">'[12]P&amp;L CCI Detail'!$T$41</definedName>
    <definedName name="Expected_balance" localSheetId="4">#REF!</definedName>
    <definedName name="Expected_balance">#REF!</definedName>
    <definedName name="ExPriceCoal" localSheetId="4">#REF!</definedName>
    <definedName name="ExPriceCoal">#REF!</definedName>
    <definedName name="ExPriceOther" localSheetId="4">#REF!</definedName>
    <definedName name="ExPriceOther">#REF!</definedName>
    <definedName name="ExPricePeregon" localSheetId="4">#REF!</definedName>
    <definedName name="ExPricePeregon">#REF!</definedName>
    <definedName name="ExPriceRailroad" localSheetId="4">#REF!</definedName>
    <definedName name="ExPriceRailroad">#REF!</definedName>
    <definedName name="ExShipment" localSheetId="4">#REF!</definedName>
    <definedName name="ExShipment">#REF!</definedName>
    <definedName name="ExWagons" localSheetId="4">#REF!</definedName>
    <definedName name="ExWagons">#REF!</definedName>
    <definedName name="F_BALANCE" localSheetId="4">#REF!</definedName>
    <definedName name="F_BALANCE">#REF!</definedName>
    <definedName name="f_capital" localSheetId="4">#REF!</definedName>
    <definedName name="f_capital">#REF!</definedName>
    <definedName name="F_CASH" localSheetId="4">#REF!</definedName>
    <definedName name="F_CASH">#REF!</definedName>
    <definedName name="f_econ_profit" localSheetId="4">#REF!</definedName>
    <definedName name="f_econ_profit">#REF!</definedName>
    <definedName name="F_FINANCE" localSheetId="4">#REF!</definedName>
    <definedName name="F_FINANCE">#REF!</definedName>
    <definedName name="f_free_cash_flow" localSheetId="4">#REF!</definedName>
    <definedName name="f_free_cash_flow">#REF!</definedName>
    <definedName name="F_INCOME" localSheetId="4">#REF!</definedName>
    <definedName name="F_INCOME">#REF!</definedName>
    <definedName name="F_INVEST" localSheetId="4">#REF!</definedName>
    <definedName name="F_INVEST">#REF!</definedName>
    <definedName name="f_manual" localSheetId="4">#REF!</definedName>
    <definedName name="f_manual">#REF!</definedName>
    <definedName name="F_NOPLAT" localSheetId="4">#REF!</definedName>
    <definedName name="F_NOPLAT">#REF!</definedName>
    <definedName name="F_OPERATING" localSheetId="4">#REF!</definedName>
    <definedName name="F_OPERATING">#REF!</definedName>
    <definedName name="f_ratios" localSheetId="4">#REF!</definedName>
    <definedName name="f_ratios">#REF!</definedName>
    <definedName name="F_RESULTS" localSheetId="4">#REF!</definedName>
    <definedName name="F_RESULTS">#REF!</definedName>
    <definedName name="f_roic" localSheetId="4">#REF!</definedName>
    <definedName name="f_roic">#REF!</definedName>
    <definedName name="F_SUP_CALC" localSheetId="4">#REF!</definedName>
    <definedName name="F_SUP_CALC">#REF!</definedName>
    <definedName name="f_valuation" localSheetId="4">#REF!</definedName>
    <definedName name="f_valuation">#REF!</definedName>
    <definedName name="Fact_Incr_Real_Sueldo">[27]RESUMEN!$D$44:$AR$44</definedName>
    <definedName name="far" localSheetId="4">#REF!</definedName>
    <definedName name="far">#REF!</definedName>
    <definedName name="FBASE" localSheetId="4">#REF!</definedName>
    <definedName name="FBASE">#REF!</definedName>
    <definedName name="fc" localSheetId="4">[3]Assumptions!#REF!</definedName>
    <definedName name="fc">[4]Assumptions!#REF!</definedName>
    <definedName name="FC_KZT" localSheetId="4">#REF!</definedName>
    <definedName name="FC_KZT">#REF!</definedName>
    <definedName name="FCAPRACT" localSheetId="4">'[3]Cashflow Forecast Port'!$I$43:$I$44</definedName>
    <definedName name="FCAPRACT">'[4]Cashflow Forecast Port'!$I$43:$I$44</definedName>
    <definedName name="FCAPRBUD" localSheetId="4">'[3]Cashflow Forecast Port'!$I$26:$I$31</definedName>
    <definedName name="FCAPRBUD">'[4]Cashflow Forecast Port'!$I$26:$I$31</definedName>
    <definedName name="FCASHTAX" localSheetId="4">#REF!</definedName>
    <definedName name="FCASHTAX">#REF!</definedName>
    <definedName name="FCAUGACT" localSheetId="4">'[3]Cashflow Forecast Port'!$Q$43:$Q$44</definedName>
    <definedName name="FCAUGACT">'[4]Cashflow Forecast Port'!$Q$43:$Q$44</definedName>
    <definedName name="FCAUGBUD" localSheetId="4">'[3]Cashflow Forecast Port'!$Q$26:$Q$31</definedName>
    <definedName name="FCAUGBUD">'[4]Cashflow Forecast Port'!$Q$26:$Q$31</definedName>
    <definedName name="FCDECACT" localSheetId="4">'[3]Cashflow Forecast Port'!$Y$43:$Y$44</definedName>
    <definedName name="FCDECACT">'[4]Cashflow Forecast Port'!$Y$43:$Y$44</definedName>
    <definedName name="FCDECBUD" localSheetId="4">'[3]Cashflow Forecast Port'!$Y$26:$Y$31</definedName>
    <definedName name="FCDECBUD">'[4]Cashflow Forecast Port'!$Y$26:$Y$31</definedName>
    <definedName name="FCFEBACT" localSheetId="4">'[3]Cashflow Forecast Port'!$E$43:$E$44</definedName>
    <definedName name="FCFEBACT">'[4]Cashflow Forecast Port'!$E$43:$E$44</definedName>
    <definedName name="FCFEBBUD" localSheetId="4">'[3]Cashflow Forecast Port'!$E$26:$E$31</definedName>
    <definedName name="FCFEBBUD">'[4]Cashflow Forecast Port'!$E$26:$E$31</definedName>
    <definedName name="FCJANACT" localSheetId="4">'[3]Cashflow Forecast Port'!$C$43:$C$44</definedName>
    <definedName name="FCJANACT">'[4]Cashflow Forecast Port'!$C$43:$C$44</definedName>
    <definedName name="FCJANBUD" localSheetId="4">'[3]Cashflow Forecast Port'!$C$26:$C$31</definedName>
    <definedName name="FCJANBUD">'[4]Cashflow Forecast Port'!$C$26:$C$31</definedName>
    <definedName name="FCJULACT" localSheetId="4">'[3]Cashflow Forecast Port'!$O$43:$O$44</definedName>
    <definedName name="FCJULACT">'[4]Cashflow Forecast Port'!$O$43:$O$44</definedName>
    <definedName name="FCJULBUD" localSheetId="4">'[3]Cashflow Forecast Port'!$O$26:$O$31</definedName>
    <definedName name="FCJULBUD">'[4]Cashflow Forecast Port'!$O$26:$O$31</definedName>
    <definedName name="FCJUNACT" localSheetId="4">'[3]Cashflow Forecast Port'!$M$43:$M$44</definedName>
    <definedName name="FCJUNACT">'[4]Cashflow Forecast Port'!$M$43:$M$44</definedName>
    <definedName name="FCJUNBUD" localSheetId="4">'[3]Cashflow Forecast Port'!$M$26:$M$31</definedName>
    <definedName name="FCJUNBUD">'[4]Cashflow Forecast Port'!$M$26:$M$31</definedName>
    <definedName name="FCMARACT" localSheetId="4">'[3]Cashflow Forecast Port'!$G$43:$G$44</definedName>
    <definedName name="FCMARACT">'[4]Cashflow Forecast Port'!$G$43:$G$44</definedName>
    <definedName name="FCMARBUD" localSheetId="4">'[3]Cashflow Forecast Port'!$G$26:$G$31</definedName>
    <definedName name="FCMARBUD">'[4]Cashflow Forecast Port'!$G$26:$G$31</definedName>
    <definedName name="FCMAYACT" localSheetId="4">'[3]Cashflow Forecast Port'!$K$43:$K$44</definedName>
    <definedName name="FCMAYACT">'[4]Cashflow Forecast Port'!$K$43:$K$44</definedName>
    <definedName name="FCMAYBUD" localSheetId="4">'[3]Cashflow Forecast Port'!$K$26:$K$31</definedName>
    <definedName name="FCMAYBUD">'[4]Cashflow Forecast Port'!$K$26:$K$31</definedName>
    <definedName name="FCNOVACT" localSheetId="4">'[3]Cashflow Forecast Port'!$W$43:$W$44</definedName>
    <definedName name="FCNOVACT">'[4]Cashflow Forecast Port'!$W$43:$W$44</definedName>
    <definedName name="FCNOVBUD" localSheetId="4">'[3]Cashflow Forecast Port'!$W$26:$W$31</definedName>
    <definedName name="FCNOVBUD">'[4]Cashflow Forecast Port'!$W$26:$W$31</definedName>
    <definedName name="FCOCTACT" localSheetId="4">'[3]Cashflow Forecast Port'!$U$43:$U$44</definedName>
    <definedName name="FCOCTACT">'[4]Cashflow Forecast Port'!$U$43:$U$44</definedName>
    <definedName name="FCOCTBUD" localSheetId="4">'[3]Cashflow Forecast Port'!$U$26:$U$31</definedName>
    <definedName name="FCOCTBUD">'[4]Cashflow Forecast Port'!$U$26:$U$31</definedName>
    <definedName name="FCOGS" localSheetId="4">#REF!</definedName>
    <definedName name="FCOGS">#REF!</definedName>
    <definedName name="FCONSTANT" localSheetId="4">#REF!</definedName>
    <definedName name="FCONSTANT">#REF!</definedName>
    <definedName name="FCSEPACT" localSheetId="4">'[3]Cashflow Forecast Port'!$S$43:$S$44</definedName>
    <definedName name="FCSEPACT">'[4]Cashflow Forecast Port'!$S$43:$S$44</definedName>
    <definedName name="FCSEPBUD" localSheetId="4">'[3]Cashflow Forecast Port'!$S$26:$S$31</definedName>
    <definedName name="FCSEPBUD">'[4]Cashflow Forecast Port'!$S$26:$S$31</definedName>
    <definedName name="FDEPRECIATION" localSheetId="4">#REF!</definedName>
    <definedName name="FDEPRECIATION">#REF!</definedName>
    <definedName name="FEB" localSheetId="4">#REF!</definedName>
    <definedName name="FEB">#REF!</definedName>
    <definedName name="feb_bal" localSheetId="4">[38]Data!#REF!</definedName>
    <definedName name="feb_bal">[38]Data!#REF!</definedName>
    <definedName name="Feb_Close" localSheetId="4">#REF!</definedName>
    <definedName name="Feb_Close">#REF!</definedName>
    <definedName name="Feb_Cr" localSheetId="4">[39]DATA!$L$5:$L$297</definedName>
    <definedName name="Feb_Cr">[40]DATA!$L$5:$L$297</definedName>
    <definedName name="Feb_Cr_Adj" localSheetId="4">[39]DATA!$N$5:$N$297</definedName>
    <definedName name="Feb_Cr_Adj">[40]DATA!$N$5:$N$297</definedName>
    <definedName name="Feb_Dr" localSheetId="4">[39]DATA!$K$5:$K$297</definedName>
    <definedName name="Feb_Dr">[40]DATA!$K$5:$K$297</definedName>
    <definedName name="Feb_Dr_Adj" localSheetId="4">[39]DATA!$M$5:$M$297</definedName>
    <definedName name="Feb_Dr_Adj">[40]DATA!$M$5:$M$297</definedName>
    <definedName name="FEBFC" localSheetId="4">#REF!</definedName>
    <definedName name="FEBFC">#REF!</definedName>
    <definedName name="FEBGOI" localSheetId="4">#REF!</definedName>
    <definedName name="FEBGOI">#REF!</definedName>
    <definedName name="FEBIBIT" localSheetId="4">#REF!</definedName>
    <definedName name="FEBIBIT">#REF!</definedName>
    <definedName name="FebL3" localSheetId="4">#REF!</definedName>
    <definedName name="FebL3">#REF!</definedName>
    <definedName name="FebL4" localSheetId="4">#REF!</definedName>
    <definedName name="FebL4">#REF!</definedName>
    <definedName name="FebL5" localSheetId="4">#REF!</definedName>
    <definedName name="FebL5">#REF!</definedName>
    <definedName name="FebNI1" localSheetId="4">#REF!</definedName>
    <definedName name="FebNI1">#REF!</definedName>
    <definedName name="FebNI2" localSheetId="4">#REF!</definedName>
    <definedName name="FebNI2">#REF!</definedName>
    <definedName name="FebNI3" localSheetId="4">#REF!</definedName>
    <definedName name="FebNI3">#REF!</definedName>
    <definedName name="FebNI4" localSheetId="4">#REF!</definedName>
    <definedName name="FebNI4">#REF!</definedName>
    <definedName name="FebNI5" localSheetId="4">#REF!</definedName>
    <definedName name="FebNI5">#REF!</definedName>
    <definedName name="FEBOR" localSheetId="4">#REF!</definedName>
    <definedName name="FEBOR">#REF!</definedName>
    <definedName name="February_Days" localSheetId="4">#REF!</definedName>
    <definedName name="February_Days">#REF!</definedName>
    <definedName name="FEBVAR" localSheetId="4">#REF!</definedName>
    <definedName name="FEBVAR">#REF!</definedName>
    <definedName name="Fed_tax" localSheetId="4">'[1]Finance data'!$F$100</definedName>
    <definedName name="Fed_tax">'[2]Finance data'!$F$100</definedName>
    <definedName name="fedrate" localSheetId="4">'[1]MODEL INPUTS'!$J$16</definedName>
    <definedName name="fedrate">'[2]MODEL INPUTS'!$J$16</definedName>
    <definedName name="FedTax" localSheetId="4">'[1]Finance &amp; Economic Data'!$E$112</definedName>
    <definedName name="FedTax">'[2]Finance &amp; Economic Data'!$E$112</definedName>
    <definedName name="FeeInterest" localSheetId="4">#REF!</definedName>
    <definedName name="FeeInterest">#REF!</definedName>
    <definedName name="ferias" localSheetId="4">#REF!</definedName>
    <definedName name="ferias">#REF!</definedName>
    <definedName name="fernanda" localSheetId="4">[3]Sheet3!$C$57</definedName>
    <definedName name="fernanda">[4]Sheet3!$C$57</definedName>
    <definedName name="fev_97" localSheetId="4">'[23]Câmbio - 97'!$C$9</definedName>
    <definedName name="fev_97">'[24]Câmbio - 97'!$C$9</definedName>
    <definedName name="FEV_98" localSheetId="4">'[77]Câmbio - 97'!$C$8</definedName>
    <definedName name="FEV_98">'[78]Câmbio - 97'!$C$8</definedName>
    <definedName name="FFINANCE" localSheetId="4">#REF!</definedName>
    <definedName name="FFINANCE">#REF!</definedName>
    <definedName name="FGROWTH" localSheetId="4">#REF!</definedName>
    <definedName name="FGROWTH">#REF!</definedName>
    <definedName name="fgts" localSheetId="4">#REF!</definedName>
    <definedName name="fgts">#REF!</definedName>
    <definedName name="FILE" localSheetId="4">#REF!</definedName>
    <definedName name="FILE">#REF!</definedName>
    <definedName name="fin_caja">[27]PROFORMA!$C$421:$BI$421</definedName>
    <definedName name="FINANCE" localSheetId="4">#REF!</definedName>
    <definedName name="FINANCE">#REF!</definedName>
    <definedName name="finance2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localSheetId="0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 localSheetId="4">[1]Inputs!#REF!</definedName>
    <definedName name="finclose">[2]Inputs!#REF!</definedName>
    <definedName name="FINCREASED" localSheetId="4">#REF!</definedName>
    <definedName name="FINCREASED">#REF!</definedName>
    <definedName name="FINDIC99" localSheetId="4">[7]PARAMETROS!#REF!</definedName>
    <definedName name="FINDIC99">[7]PARAMETROS!#REF!</definedName>
    <definedName name="FINETOTHER" localSheetId="4">#REF!</definedName>
    <definedName name="FINETOTHER">#REF!</definedName>
    <definedName name="FINETPPE" localSheetId="4">#REF!</definedName>
    <definedName name="FINETPPE">#REF!</definedName>
    <definedName name="FINTENSITY" localSheetId="4">#REF!</definedName>
    <definedName name="FINTENSITY">#REF!</definedName>
    <definedName name="FINVESTMENT" localSheetId="4">#REF!</definedName>
    <definedName name="FINVESTMENT">#REF!</definedName>
    <definedName name="FINVESTYEARS" localSheetId="4">#REF!</definedName>
    <definedName name="FINVESTYEARS">#REF!</definedName>
    <definedName name="fio" localSheetId="4">#REF!</definedName>
    <definedName name="fio">#REF!</definedName>
    <definedName name="FIRM_ENERGY_PAY" localSheetId="4">#REF!</definedName>
    <definedName name="FIRM_ENERGY_PAY">#REF!</definedName>
    <definedName name="FIRM_ESC" localSheetId="4">#REF!</definedName>
    <definedName name="FIRM_ESC">#REF!</definedName>
    <definedName name="first14">#N/A</definedName>
    <definedName name="first15">#N/A</definedName>
    <definedName name="FISCAL_YEARS" localSheetId="4">#REF!</definedName>
    <definedName name="FISCAL_YEARS">#REF!</definedName>
    <definedName name="FIWORKING" localSheetId="4">#REF!</definedName>
    <definedName name="FIWORKING">#REF!</definedName>
    <definedName name="FixedAssetsAmortazRatePercent" localSheetId="4">[30]Assumption!#REF!</definedName>
    <definedName name="FixedAssetsAmortazRatePercent">[31]Assumption!#REF!</definedName>
    <definedName name="fixedoandm" localSheetId="4">[1]Inputs!#REF!</definedName>
    <definedName name="fixedoandm">[2]Inputs!#REF!</definedName>
    <definedName name="FIXGAS" localSheetId="4">#REF!</definedName>
    <definedName name="FIXGAS">#REF!</definedName>
    <definedName name="FIXGASESC" localSheetId="4">#REF!</definedName>
    <definedName name="FIXGASESC">#REF!</definedName>
    <definedName name="fixoandmcost" localSheetId="4">#REF!</definedName>
    <definedName name="fixoandmcost">#REF!</definedName>
    <definedName name="Flujo_de_Caja">[27]PROFORMA!$B$32:$BI$84</definedName>
    <definedName name="flujo2" localSheetId="4" hidden="1">{"FLUJO DE CAJA",#N/A,FALSE,"Hoja1";"ANEXOS FLUJO",#N/A,FALSE,"Hoja1"}</definedName>
    <definedName name="flujo2" localSheetId="2" hidden="1">{"FLUJO DE CAJA",#N/A,FALSE,"Hoja1";"ANEXOS FLUJO",#N/A,FALSE,"Hoja1"}</definedName>
    <definedName name="flujo2" localSheetId="0" hidden="1">{"FLUJO DE CAJA",#N/A,FALSE,"Hoja1";"ANEXOS FLUJO",#N/A,FALSE,"Hoja1"}</definedName>
    <definedName name="flujo2" hidden="1">{"FLUJO DE CAJA",#N/A,FALSE,"Hoja1";"ANEXOS FLUJO",#N/A,FALSE,"Hoja1"}</definedName>
    <definedName name="FlujoInicial" localSheetId="4">#REF!</definedName>
    <definedName name="FlujoInicial">#REF!</definedName>
    <definedName name="FLUXO1998" localSheetId="4">'[22] AnexoOpDiv99'!#REF!</definedName>
    <definedName name="FLUXO1998">'[22] AnexoOpDiv99'!#REF!</definedName>
    <definedName name="FLUXO1999" localSheetId="4">'[22] AnexoOpDiv99'!#REF!</definedName>
    <definedName name="FLUXO1999">'[22] AnexoOpDiv99'!#REF!</definedName>
    <definedName name="FLUXO2" localSheetId="4">'[3]Sul Summary_ Arlington'!#REF!</definedName>
    <definedName name="FLUXO2">'[4]Sul Summary_ Arlington'!#REF!</definedName>
    <definedName name="fluxo5" localSheetId="4">'[3]Sul Summary_ Arlington'!#REF!</definedName>
    <definedName name="fluxo5">'[4]Sul Summary_ Arlington'!#REF!</definedName>
    <definedName name="FLUXO98" localSheetId="4">'[22] AnexoOpDiv99'!#REF!</definedName>
    <definedName name="FLUXO98">'[22] AnexoOpDiv99'!#REF!</definedName>
    <definedName name="FLUXO99" localSheetId="4">'[22] AnexoOpDiv99'!#REF!</definedName>
    <definedName name="FLUXO99">'[22] AnexoOpDiv99'!#REF!</definedName>
    <definedName name="FMARGIN" localSheetId="4">#REF!</definedName>
    <definedName name="FMARGIN">#REF!</definedName>
    <definedName name="FNETPPE" localSheetId="4">#REF!</definedName>
    <definedName name="FNETPPE">#REF!</definedName>
    <definedName name="FNOPLAT" localSheetId="4">#REF!</definedName>
    <definedName name="FNOPLAT">#REF!</definedName>
    <definedName name="FOLHA1" localSheetId="4">#REF!</definedName>
    <definedName name="FOLHA1">#REF!</definedName>
    <definedName name="FOLHASE1" localSheetId="4">'[3]DESPESAS 2002_BÁSICO'!$B$5:$H$46,'[3]DESPESAS 2002_BÁSICO'!$B$49:$H$90,'[3]DESPESAS 2002_BÁSICO'!$B$93:$H$134,'[3]DESPESAS 2002_BÁSICO'!$B$137:$H$178,'[3]DESPESAS 2002_BÁSICO'!$B$181:$H$222,'[3]DESPESAS 2002_BÁSICO'!$B$225:$H$266,'[3]DESPESAS 2002_BÁSICO'!$B$269:$H$310,'[3]DESPESAS 2002_BÁSICO'!$B$313:$H$354</definedName>
    <definedName name="FOLHASE1">'[4]DESPESAS 2002_BÁSICO'!$B$5:$H$46,'[4]DESPESAS 2002_BÁSICO'!$B$49:$H$90,'[4]DESPESAS 2002_BÁSICO'!$B$93:$H$134,'[4]DESPESAS 2002_BÁSICO'!$B$137:$H$178,'[4]DESPESAS 2002_BÁSICO'!$B$181:$H$222,'[4]DESPESAS 2002_BÁSICO'!$B$225:$H$266,'[4]DESPESAS 2002_BÁSICO'!$B$269:$H$310,'[4]DESPESAS 2002_BÁSICO'!$B$313:$H$354</definedName>
    <definedName name="FOLHASE2" localSheetId="4">'[3]DESPESAS 2002_BÁSICO'!$B$687:$H$728,'[3]DESPESAS 2002_BÁSICO'!$B$357:$H$376,'[3]DESPESAS 2002_BÁSICO'!$B$379:$H$398,'[3]DESPESAS 2002_BÁSICO'!$B$731:$H$772</definedName>
    <definedName name="FOLHASE2">'[4]DESPESAS 2002_BÁSICO'!$B$687:$H$728,'[4]DESPESAS 2002_BÁSICO'!$B$357:$H$376,'[4]DESPESAS 2002_BÁSICO'!$B$379:$H$398,'[4]DESPESAS 2002_BÁSICO'!$B$731:$H$772</definedName>
    <definedName name="FOLHASUL" localSheetId="4">'[3]DESPESAS 2002_BÁSICO'!$B$401:$H$442,'[3]DESPESAS 2002_BÁSICO'!$B$445:$H$486,'[3]DESPESAS 2002_BÁSICO'!$B$489:$H$662,'[3]DESPESAS 2002_BÁSICO'!$B$665:$H$684,'[3]DESPESAS 2002_BÁSICO'!$B$511:$H$552,'[3]DESPESAS 2002_BÁSICO'!$B$555:$H$618</definedName>
    <definedName name="FOLHASUL">'[4]DESPESAS 2002_BÁSICO'!$B$401:$H$442,'[4]DESPESAS 2002_BÁSICO'!$B$445:$H$486,'[4]DESPESAS 2002_BÁSICO'!$B$489:$H$662,'[4]DESPESAS 2002_BÁSICO'!$B$665:$H$684,'[4]DESPESAS 2002_BÁSICO'!$B$511:$H$552,'[4]DESPESAS 2002_BÁSICO'!$B$555:$H$618</definedName>
    <definedName name="FOPERATING" localSheetId="4">#REF!</definedName>
    <definedName name="FOPERATING">#REF!</definedName>
    <definedName name="FORE_ALL" localSheetId="4">#REF!</definedName>
    <definedName name="FORE_ALL">#REF!</definedName>
    <definedName name="FORECASTPPIICLF">#N/A</definedName>
    <definedName name="ForeignEntityAssignment" localSheetId="4">#REF!</definedName>
    <definedName name="ForeignEntityAssignment">#REF!</definedName>
    <definedName name="FOSTI" localSheetId="4">#REF!</definedName>
    <definedName name="FOSTI">#REF!</definedName>
    <definedName name="FOSTII" localSheetId="4">#REF!</definedName>
    <definedName name="FOSTII">#REF!</definedName>
    <definedName name="FOTHER" localSheetId="4">#REF!</definedName>
    <definedName name="FOTHER">#REF!</definedName>
    <definedName name="FPREROIC" localSheetId="4">#REF!</definedName>
    <definedName name="FPREROIC">#REF!</definedName>
    <definedName name="FREAL" localSheetId="4">#REF!</definedName>
    <definedName name="FREAL">#REF!</definedName>
    <definedName name="free_cash_flow" localSheetId="4">#REF!</definedName>
    <definedName name="free_cash_flow">#REF!</definedName>
    <definedName name="Frequency" localSheetId="4">[79]System!#REF!</definedName>
    <definedName name="Frequency">[80]System!#REF!</definedName>
    <definedName name="Frequency1" localSheetId="4">#REF!</definedName>
    <definedName name="Frequency1">#REF!</definedName>
    <definedName name="Frequency2" localSheetId="4">#REF!</definedName>
    <definedName name="Frequency2">#REF!</definedName>
    <definedName name="Frequesncy" localSheetId="4">[79]System!#REF!</definedName>
    <definedName name="Frequesncy">[80]System!#REF!</definedName>
    <definedName name="FROIC" localSheetId="4">#REF!</definedName>
    <definedName name="FROIC">#REF!</definedName>
    <definedName name="FROICYEARS" localSheetId="4">#REF!</definedName>
    <definedName name="FROICYEARS">#REF!</definedName>
    <definedName name="FSG_A" localSheetId="4">#REF!</definedName>
    <definedName name="FSG_A">#REF!</definedName>
    <definedName name="FTC_Share">'[32]#REF'!$F$16</definedName>
    <definedName name="FTU_COST" localSheetId="4">#REF!</definedName>
    <definedName name="FTU_COST">#REF!</definedName>
    <definedName name="FTU_ESC" localSheetId="4">#REF!</definedName>
    <definedName name="FTU_ESC">#REF!</definedName>
    <definedName name="FTURNOVER" localSheetId="4">#REF!</definedName>
    <definedName name="FTURNOVER">#REF!</definedName>
    <definedName name="Fuel_conversion_factor" localSheetId="4">[81]Assumptions!#REF!</definedName>
    <definedName name="Fuel_conversion_factor">[82]Assumptions!#REF!</definedName>
    <definedName name="Fuel_Cost_annual_excalation" localSheetId="4">[1]SHELL!#REF!</definedName>
    <definedName name="Fuel_Cost_annual_excalation">[2]SHELL!#REF!</definedName>
    <definedName name="Fuel_costs" localSheetId="4">[81]Assumptions!#REF!</definedName>
    <definedName name="Fuel_costs">[82]Assumptions!#REF!</definedName>
    <definedName name="fuel_inlf" localSheetId="4">#REF!</definedName>
    <definedName name="fuel_inlf">#REF!</definedName>
    <definedName name="Fuel_Price_Esc">'[32]#REF'!$G$20</definedName>
    <definedName name="Fuel_Transp_Esc">'[32]#REF'!$G$21</definedName>
    <definedName name="FuelChg">'[32]#REF'!$A$58:$IV$58</definedName>
    <definedName name="fuelcost" localSheetId="4">#REF!</definedName>
    <definedName name="fuelcost">#REF!</definedName>
    <definedName name="FuelOilCostKzt">[43]Calculations!$E$274:$AG$274</definedName>
    <definedName name="fuelrequired" localSheetId="4">#REF!</definedName>
    <definedName name="fuelrequired">#REF!</definedName>
    <definedName name="Full_Print" localSheetId="4">#REF!</definedName>
    <definedName name="Full_Print">#REF!</definedName>
    <definedName name="FullYear" localSheetId="4">#REF!</definedName>
    <definedName name="FullYear">#REF!</definedName>
    <definedName name="FURNAS" localSheetId="4">#REF!</definedName>
    <definedName name="FURNAS">#REF!</definedName>
    <definedName name="furnas_itaipú" localSheetId="4">#REF!</definedName>
    <definedName name="furnas_itaipú">#REF!</definedName>
    <definedName name="FWORKING" localSheetId="4">#REF!</definedName>
    <definedName name="FWORKING">#REF!</definedName>
    <definedName name="fx" localSheetId="4">#REF!</definedName>
    <definedName name="fx">#REF!</definedName>
    <definedName name="FXNTot">'[12]P&amp;L CCI Detail'!$T$208</definedName>
    <definedName name="FxRateKztUSD">[37]Assumption!$D$272:$O$272</definedName>
    <definedName name="FXTot">'[12]P&amp;L CCI Detail'!$T$172</definedName>
    <definedName name="FYF_Capex" localSheetId="4">'[51]Thresholds for variances'!$F$20</definedName>
    <definedName name="FYF_Capex">'[52]Thresholds for variances'!$F$20</definedName>
    <definedName name="FYF_Cash" localSheetId="4">'[51]Thresholds for variances'!$F$19</definedName>
    <definedName name="FYF_Cash">'[52]Thresholds for variances'!$F$19</definedName>
    <definedName name="FYF_CFO" localSheetId="4">'[51]Thresholds for variances'!$F$21</definedName>
    <definedName name="FYF_CFO">'[52]Thresholds for variances'!$F$21</definedName>
    <definedName name="FYF_EE" localSheetId="4">'[51]Thresholds for variances'!$F$16</definedName>
    <definedName name="FYF_EE">'[52]Thresholds for variances'!$F$16</definedName>
    <definedName name="FYF_FC" localSheetId="4">'[51]Thresholds for variances'!$F$9</definedName>
    <definedName name="FYF_FC">'[52]Thresholds for variances'!$F$9</definedName>
    <definedName name="FYF_FX" localSheetId="4">'[51]Thresholds for variances'!$F$17</definedName>
    <definedName name="FYF_FX">'[52]Thresholds for variances'!$F$17</definedName>
    <definedName name="FYF_IE" localSheetId="4">'[51]Thresholds for variances'!$F$15</definedName>
    <definedName name="FYF_IE">'[52]Thresholds for variances'!$F$15</definedName>
    <definedName name="FYF_II" localSheetId="4">'[51]Thresholds for variances'!$F$14</definedName>
    <definedName name="FYF_II">'[52]Thresholds for variances'!$F$14</definedName>
    <definedName name="FYF_MI" localSheetId="4">'[51]Thresholds for variances'!$F$18</definedName>
    <definedName name="FYF_MI">'[52]Thresholds for variances'!$F$18</definedName>
    <definedName name="FYF_OE" localSheetId="4">'[51]Thresholds for variances'!$F$13</definedName>
    <definedName name="FYF_OE">'[52]Thresholds for variances'!$F$13</definedName>
    <definedName name="FYF_OGM" localSheetId="4">'[51]Thresholds for variances'!$F$11</definedName>
    <definedName name="FYF_OGM">'[52]Thresholds for variances'!$F$11</definedName>
    <definedName name="FYF_OI" localSheetId="4">'[51]Thresholds for variances'!$F$12</definedName>
    <definedName name="FYF_OI">'[52]Thresholds for variances'!$F$12</definedName>
    <definedName name="FYF_Rev" localSheetId="4">'[51]Thresholds for variances'!$F$7</definedName>
    <definedName name="FYF_Rev">'[52]Thresholds for variances'!$F$7</definedName>
    <definedName name="FYF_SGA" localSheetId="4">'[51]Thresholds for variances'!$F$10</definedName>
    <definedName name="FYF_SGA">'[52]Thresholds for variances'!$F$10</definedName>
    <definedName name="FYF_VM" localSheetId="4">'[51]Thresholds for variances'!$F$8</definedName>
    <definedName name="FYF_VM">'[52]Thresholds for variances'!$F$8</definedName>
    <definedName name="G" localSheetId="4">#REF!</definedName>
    <definedName name="G">#REF!</definedName>
    <definedName name="ganacias2" localSheetId="4" hidden="1">{"GAN.Y PERD.RESUMIDO",#N/A,FALSE,"Hoja1";"GAN.Y PERD.DETALLADO",#N/A,FALSE,"Hoja1"}</definedName>
    <definedName name="ganacias2" localSheetId="2" hidden="1">{"GAN.Y PERD.RESUMIDO",#N/A,FALSE,"Hoja1";"GAN.Y PERD.DETALLADO",#N/A,FALSE,"Hoja1"}</definedName>
    <definedName name="ganacias2" localSheetId="0" hidden="1">{"GAN.Y PERD.RESUMIDO",#N/A,FALSE,"Hoja1";"GAN.Y PERD.DETALLADO",#N/A,FALSE,"Hoja1"}</definedName>
    <definedName name="ganacias2" hidden="1">{"GAN.Y PERD.RESUMIDO",#N/A,FALSE,"Hoja1";"GAN.Y PERD.DETALLADO",#N/A,FALSE,"Hoja1"}</definedName>
    <definedName name="garyneu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ESC" localSheetId="4">#REF!</definedName>
    <definedName name="GAS_ESC">#REF!</definedName>
    <definedName name="GAS_PRICE" localSheetId="4">#REF!</definedName>
    <definedName name="GAS_PRICE">#REF!</definedName>
    <definedName name="GASESC" localSheetId="4">#REF!</definedName>
    <definedName name="GASESC">#REF!</definedName>
    <definedName name="GASTOS" localSheetId="4">#REF!</definedName>
    <definedName name="GASTOS">#REF!</definedName>
    <definedName name="GBALANCE" localSheetId="4">#REF!</definedName>
    <definedName name="GBALANCE">#REF!</definedName>
    <definedName name="GCAP_INVEST" localSheetId="4">#REF!</definedName>
    <definedName name="GCAP_INVEST">#REF!</definedName>
    <definedName name="GDPD">'[83]Finance &amp; Economic Data'!$E$5</definedName>
    <definedName name="genhours" localSheetId="4">#REF!</definedName>
    <definedName name="genhours">#REF!</definedName>
    <definedName name="Gerasul" localSheetId="4">#REF!</definedName>
    <definedName name="Gerasul">#REF!</definedName>
    <definedName name="GFINANCE" localSheetId="4">#REF!</definedName>
    <definedName name="GFINANCE">#REF!</definedName>
    <definedName name="GFORECAST" localSheetId="4">#REF!</definedName>
    <definedName name="GFORECAST">#REF!</definedName>
    <definedName name="GFREE_CASH" localSheetId="4">#REF!</definedName>
    <definedName name="GFREE_CASH">#REF!</definedName>
    <definedName name="gg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localSheetId="4">#REF!</definedName>
    <definedName name="gggg">#REF!</definedName>
    <definedName name="gggggg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kfjg" localSheetId="4">#REF!</definedName>
    <definedName name="ghkfjg">#REF!</definedName>
    <definedName name="GINCOME" localSheetId="4">#REF!</definedName>
    <definedName name="GINCOME">#REF!</definedName>
    <definedName name="GINPUT" localSheetId="4">#REF!</definedName>
    <definedName name="GINPUT">#REF!</definedName>
    <definedName name="GK_RESULTS" localSheetId="4">#REF!</definedName>
    <definedName name="GK_RESULTS">#REF!</definedName>
    <definedName name="GNCdiesel">[84]Summary!$D$16</definedName>
    <definedName name="GNOPLAT" localSheetId="4">#REF!</definedName>
    <definedName name="GNOPLAT">#REF!</definedName>
    <definedName name="GOIAPRACT" localSheetId="4">'[3]Cashflow Forecast Port'!#REF!</definedName>
    <definedName name="GOIAPRACT">'[4]Cashflow Forecast Port'!#REF!</definedName>
    <definedName name="GOIAPRBUD" localSheetId="4">'[3]Cashflow Forecast Port'!$I$24:$I$24</definedName>
    <definedName name="GOIAPRBUD">'[4]Cashflow Forecast Port'!$I$24:$I$24</definedName>
    <definedName name="GOIAUGACT" localSheetId="4">'[3]Cashflow Forecast Port'!#REF!</definedName>
    <definedName name="GOIAUGACT">'[4]Cashflow Forecast Port'!#REF!</definedName>
    <definedName name="GOIAUGBUD" localSheetId="4">'[3]Cashflow Forecast Port'!$Q$24:$Q$24</definedName>
    <definedName name="GOIAUGBUD">'[4]Cashflow Forecast Port'!$Q$24:$Q$24</definedName>
    <definedName name="GOIDECACT" localSheetId="4">'[3]Cashflow Forecast Port'!#REF!</definedName>
    <definedName name="GOIDECACT">'[4]Cashflow Forecast Port'!#REF!</definedName>
    <definedName name="goidecbud" localSheetId="4">'[3]Cashflow Forecast Port'!$Y$24</definedName>
    <definedName name="goidecbud">'[4]Cashflow Forecast Port'!$Y$24</definedName>
    <definedName name="GOIFEBACT" localSheetId="4">'[3]Cashflow Forecast Port'!#REF!</definedName>
    <definedName name="GOIFEBACT">'[4]Cashflow Forecast Port'!#REF!</definedName>
    <definedName name="GOIFEBBUD" localSheetId="4">'[3]Cashflow Forecast Port'!$E$24:$E$24</definedName>
    <definedName name="GOIFEBBUD">'[4]Cashflow Forecast Port'!$E$24:$E$24</definedName>
    <definedName name="GOIJANACT" localSheetId="4">'[3]Cashflow Forecast Port'!#REF!</definedName>
    <definedName name="GOIJANACT">'[4]Cashflow Forecast Port'!#REF!</definedName>
    <definedName name="GOIJANBUD" localSheetId="4">'[3]Cashflow Forecast Port'!$C$24:$C$24</definedName>
    <definedName name="GOIJANBUD">'[4]Cashflow Forecast Port'!$C$24:$C$24</definedName>
    <definedName name="GOIJULACT" localSheetId="4">'[3]Cashflow Forecast Port'!#REF!</definedName>
    <definedName name="GOIJULACT">'[4]Cashflow Forecast Port'!#REF!</definedName>
    <definedName name="GOIJULBUD" localSheetId="4">'[3]Cashflow Forecast Port'!$O$24:$O$24</definedName>
    <definedName name="GOIJULBUD">'[4]Cashflow Forecast Port'!$O$24:$O$24</definedName>
    <definedName name="GOIJUNACT" localSheetId="4">'[3]Cashflow Forecast Port'!#REF!</definedName>
    <definedName name="GOIJUNACT">'[4]Cashflow Forecast Port'!#REF!</definedName>
    <definedName name="GOIJUNBUD" localSheetId="4">'[3]Cashflow Forecast Port'!$M$24:$M$24</definedName>
    <definedName name="GOIJUNBUD">'[4]Cashflow Forecast Port'!$M$24:$M$24</definedName>
    <definedName name="GOIMARACT" localSheetId="4">'[3]Cashflow Forecast Port'!#REF!</definedName>
    <definedName name="GOIMARACT">'[4]Cashflow Forecast Port'!#REF!</definedName>
    <definedName name="GOIMARBUD" localSheetId="4">'[3]Cashflow Forecast Port'!$G$24:$G$24</definedName>
    <definedName name="GOIMARBUD">'[4]Cashflow Forecast Port'!$G$24:$G$24</definedName>
    <definedName name="GOIMAYACT" localSheetId="4">'[3]Cashflow Forecast Port'!#REF!</definedName>
    <definedName name="GOIMAYACT">'[4]Cashflow Forecast Port'!#REF!</definedName>
    <definedName name="GOIMAYBUD" localSheetId="4">'[3]Cashflow Forecast Port'!$K$24:$K$24</definedName>
    <definedName name="GOIMAYBUD">'[4]Cashflow Forecast Port'!$K$24:$K$24</definedName>
    <definedName name="GOINOVACT" localSheetId="4">'[3]Cashflow Forecast Port'!#REF!</definedName>
    <definedName name="GOINOVACT">'[4]Cashflow Forecast Port'!#REF!</definedName>
    <definedName name="GOINOVBUD" localSheetId="4">'[3]Cashflow Forecast Port'!$W$24:$W$24</definedName>
    <definedName name="GOINOVBUD">'[4]Cashflow Forecast Port'!$W$24:$W$24</definedName>
    <definedName name="GOIOCTACT" localSheetId="4">'[3]Cashflow Forecast Port'!#REF!</definedName>
    <definedName name="GOIOCTACT">'[4]Cashflow Forecast Port'!#REF!</definedName>
    <definedName name="GOIOCTBUD" localSheetId="4">'[3]Cashflow Forecast Port'!$U$24:$U$24</definedName>
    <definedName name="GOIOCTBUD">'[4]Cashflow Forecast Port'!$U$24:$U$24</definedName>
    <definedName name="GOISEPACT" localSheetId="4">'[3]Cashflow Forecast Port'!#REF!</definedName>
    <definedName name="GOISEPACT">'[4]Cashflow Forecast Port'!#REF!</definedName>
    <definedName name="GOISEPBUD" localSheetId="4">'[3]Cashflow Forecast Port'!$S$24:$S$24</definedName>
    <definedName name="GOISEPBUD">'[4]Cashflow Forecast Port'!$S$24:$S$24</definedName>
    <definedName name="GOPERATING" localSheetId="4">#REF!</definedName>
    <definedName name="GOPERATING">#REF!</definedName>
    <definedName name="GPDIPD00" localSheetId="4">'[85]Reference #''s'!#REF!</definedName>
    <definedName name="GPDIPD00">'[86]Reference #''s'!#REF!</definedName>
    <definedName name="group" localSheetId="4">#REF!</definedName>
    <definedName name="group">#REF!</definedName>
    <definedName name="GSUP_CALC" localSheetId="4">#REF!</definedName>
    <definedName name="GSUP_CALC">#REF!</definedName>
    <definedName name="GTeeCopy" localSheetId="4">[1]SHELL!#REF!</definedName>
    <definedName name="GTeeCopy">[2]SHELL!#REF!</definedName>
    <definedName name="GTEEPASTE" localSheetId="4">[1]SHELL!#REF!</definedName>
    <definedName name="GTEEPASTE">[2]SHELL!#REF!</definedName>
    <definedName name="gts_adm_vts">[27]PROFORMA!$C$190:$BI$190</definedName>
    <definedName name="Gts_Constitución">'[27]FLUJO DEL ACTIVO'!$AC$69</definedName>
    <definedName name="Gts_Mant_Adm">[27]PROFORMA!$C$192:$BI$192</definedName>
    <definedName name="GVALUE" localSheetId="4">#REF!</definedName>
    <definedName name="GVALUE">#REF!</definedName>
    <definedName name="H_INCOME" localSheetId="4">#REF!</definedName>
    <definedName name="H_INCOME">#REF!</definedName>
    <definedName name="HBALANCE" localSheetId="4">#REF!</definedName>
    <definedName name="HBALANCE">#REF!</definedName>
    <definedName name="HCAP_INVEST" localSheetId="4">#REF!</definedName>
    <definedName name="HCAP_INVEST">#REF!</definedName>
    <definedName name="Header_Row">ROW(#REF!)</definedName>
    <definedName name="Header_Row_Back">ROW(#REF!)</definedName>
    <definedName name="Header1">MAX(!$A$5:$A65536)+1</definedName>
    <definedName name="Header2">MAX(!$A$5:$A65536)&amp;"."&amp;COUNTA(INDEX(!$B$5:$B65536,MATCH(MAX(!$A$5:$A65536),!$A$5:$A65536)):!$B65536)</definedName>
    <definedName name="HEAT_RATE" localSheetId="4">#REF!</definedName>
    <definedName name="HEAT_RATE">#REF!</definedName>
    <definedName name="heatoutput" localSheetId="4">#REF!</definedName>
    <definedName name="heatoutput">#REF!</definedName>
    <definedName name="heatrates" localSheetId="4">#REF!</definedName>
    <definedName name="heatrates">#REF!</definedName>
    <definedName name="HFINANCE" localSheetId="4">#REF!</definedName>
    <definedName name="HFINANCE">#REF!</definedName>
    <definedName name="HFREE_CASH" localSheetId="4">#REF!</definedName>
    <definedName name="HFREE_CASH">#REF!</definedName>
    <definedName name="hh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 localSheetId="4">#REF!</definedName>
    <definedName name="HIGH_CASE_REDUCTIONS">#REF!</definedName>
    <definedName name="HIGH_CASE_SALES_MIX" localSheetId="4">#REF!</definedName>
    <definedName name="HIGH_CASE_SALES_MIX">#REF!</definedName>
    <definedName name="HIST_ALL" localSheetId="4">#REF!</definedName>
    <definedName name="HIST_ALL">#REF!</definedName>
    <definedName name="Historico" localSheetId="4">#REF!</definedName>
    <definedName name="Historico">#REF!</definedName>
    <definedName name="HK_RESULT" localSheetId="4">#REF!</definedName>
    <definedName name="HK_RESULT">#REF!</definedName>
    <definedName name="HNOPLAT" localSheetId="4">#REF!</definedName>
    <definedName name="HNOPLAT">#REF!</definedName>
    <definedName name="HOPERATING" localSheetId="4">#REF!</definedName>
    <definedName name="HOPERATING">#REF!</definedName>
    <definedName name="Horizonte">'[87]Planilla para exportación'!$B$125</definedName>
    <definedName name="hours" localSheetId="4">#REF!</definedName>
    <definedName name="hours">#REF!</definedName>
    <definedName name="HOY" localSheetId="4">#REF!</definedName>
    <definedName name="HOY">#REF!</definedName>
    <definedName name="HOYY" localSheetId="4">#REF!</definedName>
    <definedName name="HOYY">#REF!</definedName>
    <definedName name="hqwe2" hidden="1">IF(COUNTA([88]KCC!$A$4:$A1048576)=0,0,INDEX([88]KCC!$A$4:$A1048576,MATCH(ROW([88]KCC!$A1048576),[88]KCC!$A$4:$A1048576,TRUE)))+1</definedName>
    <definedName name="HR" localSheetId="4">'[89]SCR O&amp;M'!#REF!</definedName>
    <definedName name="HR">'[89]SCR O&amp;M'!#REF!</definedName>
    <definedName name="HSUP_CALC" localSheetId="4">#REF!</definedName>
    <definedName name="HSUP_CALC">#REF!</definedName>
    <definedName name="i" hidden="1">[17]Calc!$AD$10:$AD$33</definedName>
    <definedName name="i_c1">[27]PROFORMA!$C$459:$BI$459</definedName>
    <definedName name="i_c2">[27]PROFORMA!$C$482:$BI$482</definedName>
    <definedName name="i_depositos">[27]PROFORMA!$C$280:$BI$280</definedName>
    <definedName name="i_der_int">[27]PROFORMA!$C$512:$BI$512</definedName>
    <definedName name="i_fin_caja">[27]PROFORMA!$C$423:$BI$423</definedName>
    <definedName name="IC" localSheetId="4">#REF!</definedName>
    <definedName name="IC">#REF!</definedName>
    <definedName name="IC_Revenue" localSheetId="4">#REF!</definedName>
    <definedName name="IC_Revenue">#REF!</definedName>
    <definedName name="IDC" localSheetId="4">[1]Summary!$F$28</definedName>
    <definedName name="IDC">[2]Summary!$F$28</definedName>
    <definedName name="igpm_ccc" localSheetId="4">#REF!</definedName>
    <definedName name="igpm_ccc">#REF!</definedName>
    <definedName name="igpm_ecf" localSheetId="4">#REF!</definedName>
    <definedName name="igpm_ecf">#REF!</definedName>
    <definedName name="igpm_ecf1" localSheetId="4">#REF!</definedName>
    <definedName name="igpm_ecf1">#REF!</definedName>
    <definedName name="igpm_furnas" localSheetId="4">#REF!</definedName>
    <definedName name="igpm_furnas">#REF!</definedName>
    <definedName name="igpm_sd" localSheetId="4">#REF!</definedName>
    <definedName name="igpm_sd">#REF!</definedName>
    <definedName name="IKMCashCoal" localSheetId="4">#REF!</definedName>
    <definedName name="IKMCashCoal">#REF!</definedName>
    <definedName name="IKMCashOther" localSheetId="4">#REF!</definedName>
    <definedName name="IKMCashOther">#REF!</definedName>
    <definedName name="IKMCashPeregon" localSheetId="4">#REF!</definedName>
    <definedName name="IKMCashPeregon">#REF!</definedName>
    <definedName name="IKMCashRailroad" localSheetId="4">#REF!</definedName>
    <definedName name="IKMCashRailroad">#REF!</definedName>
    <definedName name="IKMPriceCoal" localSheetId="4">#REF!</definedName>
    <definedName name="IKMPriceCoal">#REF!</definedName>
    <definedName name="IKMPriceOther" localSheetId="4">#REF!</definedName>
    <definedName name="IKMPriceOther">#REF!</definedName>
    <definedName name="IKMPricePeregon" localSheetId="4">#REF!</definedName>
    <definedName name="IKMPricePeregon">#REF!</definedName>
    <definedName name="IKMPriceRailroad" localSheetId="4">#REF!</definedName>
    <definedName name="IKMPriceRailroad">#REF!</definedName>
    <definedName name="IKMPrices" localSheetId="4">#REF!</definedName>
    <definedName name="IKMPrices">#REF!</definedName>
    <definedName name="IKMShipment" localSheetId="4">#REF!</definedName>
    <definedName name="IKMShipment">#REF!</definedName>
    <definedName name="IKMWagons" localSheetId="4">#REF!</definedName>
    <definedName name="IKMWagons">#REF!</definedName>
    <definedName name="ILrate" localSheetId="4">'[90]Tax Rates'!#REF!</definedName>
    <definedName name="ILrate">'[90]Tax Rates'!#REF!</definedName>
    <definedName name="impto">[27]PROFORMA!$C$245:$BI$245</definedName>
    <definedName name="impto_pag">[27]PROFORMA!$C$259:$BI$259</definedName>
    <definedName name="inc" localSheetId="4">#REF!</definedName>
    <definedName name="inc">#REF!</definedName>
    <definedName name="INCOME">#N/A</definedName>
    <definedName name="income2" localSheetId="4">#REF!</definedName>
    <definedName name="income2">#REF!</definedName>
    <definedName name="IncomeStatement_29" localSheetId="4">#REF!</definedName>
    <definedName name="IncomeStatement_29" localSheetId="2">'[45]31'!#REF!</definedName>
    <definedName name="IncomeStatement_29">#REF!</definedName>
    <definedName name="IncomeStatement_3" localSheetId="4">#REF!</definedName>
    <definedName name="IncomeStatement_3">#REF!</definedName>
    <definedName name="IncomeStatement_4" localSheetId="4">#REF!</definedName>
    <definedName name="IncomeStatement_4" localSheetId="2">ОИК!#REF!</definedName>
    <definedName name="IncomeStatement_4">#REF!</definedName>
    <definedName name="Incorp_oa">[27]PROFORMA!$C$400:$BI$400</definedName>
    <definedName name="INCREASED" localSheetId="4">#REF!</definedName>
    <definedName name="INCREASED">#REF!</definedName>
    <definedName name="IND_COST" localSheetId="4">#REF!</definedName>
    <definedName name="IND_COST">#REF!</definedName>
    <definedName name="IND_ESC" localSheetId="4">#REF!</definedName>
    <definedName name="IND_ESC">#REF!</definedName>
    <definedName name="Indicadores_Financieros">[27]PROFORMA!$B$157:$BI$167</definedName>
    <definedName name="índice" localSheetId="4">[70]Índices!$B$5:$D$84</definedName>
    <definedName name="índice">[71]Índices!$B$5:$D$84</definedName>
    <definedName name="Indice_de_Macros" localSheetId="4">#REF!</definedName>
    <definedName name="Indice_de_Macros">#REF!</definedName>
    <definedName name="indice_tpo">[27]PARÁMETROS!$D$39:$BG$39</definedName>
    <definedName name="indice1" localSheetId="4">#REF!</definedName>
    <definedName name="indice1">#REF!</definedName>
    <definedName name="indice2" localSheetId="4">#REF!</definedName>
    <definedName name="indice2">#REF!</definedName>
    <definedName name="indice3" localSheetId="4">#REF!</definedName>
    <definedName name="indice3">#REF!</definedName>
    <definedName name="Indirecto">[69]flujo_caja!$A$72:$D$116</definedName>
    <definedName name="indisp" localSheetId="4">#REF!</definedName>
    <definedName name="indisp">#REF!</definedName>
    <definedName name="INETOTHER" localSheetId="4">#REF!</definedName>
    <definedName name="INETOTHER">#REF!</definedName>
    <definedName name="INETPPE" localSheetId="4">#REF!</definedName>
    <definedName name="INETPPE">#REF!</definedName>
    <definedName name="Inflac_CH">[27]PARÁMETROS!$B$25</definedName>
    <definedName name="Inflac_JPN">[27]PARÁMETROS!$B$24</definedName>
    <definedName name="Inflac_mens_1">[27]PARÁMETROS!$B$35:$BG$35</definedName>
    <definedName name="Inflac_mens_2">[27]PARÁMETROS!$B$36:$BG$36</definedName>
    <definedName name="Inflac_mens_CH">[27]PARÁMETROS!$B$34:$BG$34</definedName>
    <definedName name="Inflac_mens_US">[27]PARÁMETROS!$B$33:$BG$33</definedName>
    <definedName name="Inflac_país_1">[27]PARÁMETROS!$B$26</definedName>
    <definedName name="Inflac_país_2">[27]PARÁMETROS!$B$27</definedName>
    <definedName name="Inflac_US">[27]PARÁMETROS!$B$23</definedName>
    <definedName name="INFLACIÓN" localSheetId="4">[7]PARAMETROS!#REF!</definedName>
    <definedName name="INFLACIÓN">[7]PARAMETROS!#REF!</definedName>
    <definedName name="Inflación_00" localSheetId="4">[7]PARAMETROS!#REF!</definedName>
    <definedName name="Inflación_00">[7]PARAMETROS!#REF!</definedName>
    <definedName name="Inflación_01" localSheetId="4">[7]PARAMETROS!#REF!</definedName>
    <definedName name="Inflación_01">[7]PARAMETROS!#REF!</definedName>
    <definedName name="INFLATION">'[91]Major Maint'!$B$14</definedName>
    <definedName name="informe">[27]PROFORMA!$C$10:$BI$162</definedName>
    <definedName name="ingr" localSheetId="4">#REF!</definedName>
    <definedName name="ingr">#REF!</definedName>
    <definedName name="INGRDET" localSheetId="4">#REF!</definedName>
    <definedName name="INGRDET">#REF!</definedName>
    <definedName name="ingresos_explo">[27]PROFORMA!$C$178:$BI$178</definedName>
    <definedName name="input1" localSheetId="4">#REF!</definedName>
    <definedName name="input1">#REF!</definedName>
    <definedName name="input10" localSheetId="4">#REF!</definedName>
    <definedName name="input10">#REF!</definedName>
    <definedName name="input11" localSheetId="4">#REF!</definedName>
    <definedName name="input11">#REF!</definedName>
    <definedName name="input12" localSheetId="4">#REF!</definedName>
    <definedName name="input12">#REF!</definedName>
    <definedName name="input13" localSheetId="4">#REF!</definedName>
    <definedName name="input13">#REF!</definedName>
    <definedName name="input14" localSheetId="4">#REF!</definedName>
    <definedName name="input14">#REF!</definedName>
    <definedName name="input15" localSheetId="4">#REF!</definedName>
    <definedName name="input15">#REF!</definedName>
    <definedName name="input16" localSheetId="4">#REF!</definedName>
    <definedName name="input16">#REF!</definedName>
    <definedName name="input17" localSheetId="4">#REF!</definedName>
    <definedName name="input17">#REF!</definedName>
    <definedName name="input2" localSheetId="4">#REF!</definedName>
    <definedName name="input2">#REF!</definedName>
    <definedName name="input3" localSheetId="4">#REF!</definedName>
    <definedName name="input3">#REF!</definedName>
    <definedName name="input4" localSheetId="4">#REF!</definedName>
    <definedName name="input4">#REF!</definedName>
    <definedName name="input5" localSheetId="4">#REF!</definedName>
    <definedName name="input5">#REF!</definedName>
    <definedName name="input6" localSheetId="4">#REF!</definedName>
    <definedName name="input6">#REF!</definedName>
    <definedName name="input7" localSheetId="4">#REF!</definedName>
    <definedName name="input7">#REF!</definedName>
    <definedName name="input8" localSheetId="4">#REF!</definedName>
    <definedName name="input8">#REF!</definedName>
    <definedName name="input9" localSheetId="4">#REF!</definedName>
    <definedName name="input9">#REF!</definedName>
    <definedName name="inputs" localSheetId="4" hidden="1">{"Inputs 1","Base",FALSE,"INPUTS";"Inputs 2","Base",FALSE,"INPUTS";"Inputs 3","Base",FALSE,"INPUTS";"Inputs 4","Base",FALSE,"INPUTS";"Inputs 5","Base",FALSE,"INPUTS"}</definedName>
    <definedName name="inputs" localSheetId="2" hidden="1">{"Inputs 1","Base",FALSE,"INPUTS";"Inputs 2","Base",FALSE,"INPUTS";"Inputs 3","Base",FALSE,"INPUTS";"Inputs 4","Base",FALSE,"INPUTS";"Inputs 5","Base",FALSE,"INPUTS"}</definedName>
    <definedName name="inputs" localSheetId="0" hidden="1">{"Inputs 1","Base",FALSE,"INPUTS";"Inputs 2","Base",FALSE,"INPUTS";"Inputs 3","Base",FALSE,"INPUTS";"Inputs 4","Base",FALSE,"INPUTS";"Inputs 5","Base",FALSE,"INPUTS"}</definedName>
    <definedName name="inputs" hidden="1">{"Inputs 1","Base",FALSE,"INPUTS";"Inputs 2","Base",FALSE,"INPUTS";"Inputs 3","Base",FALSE,"INPUTS";"Inputs 4","Base",FALSE,"INPUTS";"Inputs 5","Base",FALSE,"INPUTS"}</definedName>
    <definedName name="INS_COST" localSheetId="4">#REF!</definedName>
    <definedName name="INS_COST">#REF!</definedName>
    <definedName name="Ins_Cost_Esc">'[32]#REF'!$G$28</definedName>
    <definedName name="INS_ESCALATOR" localSheetId="4">#REF!</definedName>
    <definedName name="INS_ESCALATOR">#REF!</definedName>
    <definedName name="inss" localSheetId="4">#REF!</definedName>
    <definedName name="inss">#REF!</definedName>
    <definedName name="Insurance">'[29]Operating Insurance'!$C$22</definedName>
    <definedName name="IntangibleFixedAssetsKzt" localSheetId="4">[30]Assumption!#REF!</definedName>
    <definedName name="IntangibleFixedAssetsKzt">[31]Assumption!#REF!</definedName>
    <definedName name="IntEarned" localSheetId="4">'[1]Cash Flow &amp; Coverages'!$A$19:$IV$19</definedName>
    <definedName name="IntEarned">'[2]Cash Flow &amp; Coverages'!$A$19:$IV$19</definedName>
    <definedName name="InterconStudy" localSheetId="4">'[1]DEVELOPMENT COST'!#REF!</definedName>
    <definedName name="InterconStudy">'[2]DEVELOPMENT COST'!#REF!</definedName>
    <definedName name="Interest">#N/A</definedName>
    <definedName name="Interest_check" localSheetId="4">#REF!</definedName>
    <definedName name="Interest_check">#REF!</definedName>
    <definedName name="Interest_Rate" localSheetId="4">#REF!</definedName>
    <definedName name="Interest_Rate">#REF!</definedName>
    <definedName name="Interest_rolled_A_calculated" localSheetId="4">#REF!</definedName>
    <definedName name="Interest_rolled_A_calculated">#REF!</definedName>
    <definedName name="Interest_rolled_A_estimated" localSheetId="4">#REF!</definedName>
    <definedName name="Interest_rolled_A_estimated">#REF!</definedName>
    <definedName name="Interest_rolled_B_calculated" localSheetId="4">#REF!</definedName>
    <definedName name="Interest_rolled_B_calculated">#REF!</definedName>
    <definedName name="Interest_rolled_B_estimated" localSheetId="4">#REF!</definedName>
    <definedName name="Interest_rolled_B_estimated">#REF!</definedName>
    <definedName name="InterestAccuredKzt" localSheetId="4">#REF!</definedName>
    <definedName name="InterestAccuredKzt">#REF!</definedName>
    <definedName name="InterestAccuredUSD" localSheetId="4">#REF!</definedName>
    <definedName name="InterestAccuredUSD">#REF!</definedName>
    <definedName name="InterestRateAenP" localSheetId="4">[74]IRR!#REF!</definedName>
    <definedName name="InterestRateAenP">[74]IRR!#REF!</definedName>
    <definedName name="InterestRateHermes" localSheetId="4">[74]IRR!#REF!</definedName>
    <definedName name="InterestRateHermes">[74]IRR!#REF!</definedName>
    <definedName name="InterestRateTrust" localSheetId="4">[74]IRR!#REF!</definedName>
    <definedName name="InterestRateTrust">[74]IRR!#REF!</definedName>
    <definedName name="InterestSen">'[32]#REF'!$A$35:$IV$35</definedName>
    <definedName name="InterestSub">'[32]#REF'!$A$49:$IV$49</definedName>
    <definedName name="interm_level" localSheetId="4">#REF!</definedName>
    <definedName name="interm_level">#REF!</definedName>
    <definedName name="Intrate">'[32]#REF'!$B$3</definedName>
    <definedName name="intro1" localSheetId="4">#REF!</definedName>
    <definedName name="intro1">#REF!</definedName>
    <definedName name="Inv_Edificios">[27]PROFORMA!$C$21:$BI$21</definedName>
    <definedName name="Inv_Electromec">[27]PROFORMA!$C$22:$BI$22</definedName>
    <definedName name="Inv_Obras_Civiles">[27]PROFORMA!$C$20:$BI$20</definedName>
    <definedName name="Inv_Obras_Progreso">[27]PROFORMA!$C$317:$BI$317</definedName>
    <definedName name="Inv_Ofic_Vehic">[27]PROFORMA!$C$23:$BI$23</definedName>
    <definedName name="INVEST" localSheetId="4">#REF!</definedName>
    <definedName name="INVEST">#REF!</definedName>
    <definedName name="ip_c1">[27]PROFORMA!$C$461:$BI$461</definedName>
    <definedName name="ip_c2">[27]PROFORMA!$C$484:$BI$484</definedName>
    <definedName name="ip_der_int">[27]PROFORMA!$C$514:$BI$514</definedName>
    <definedName name="ipc">[27]PROFORMA!$C$11:$BI$11</definedName>
    <definedName name="IPC00">[9]Gastos!$C$41</definedName>
    <definedName name="IPP00">[9]Gastos!$C$42</definedName>
    <definedName name="ippoptprice" localSheetId="4">[1]Inputs!#REF!</definedName>
    <definedName name="ippoptprice">[2]Inputs!#REF!</definedName>
    <definedName name="IREAL" localSheetId="4">#REF!</definedName>
    <definedName name="IREAL">#REF!</definedName>
    <definedName name="IREMM">'[32]#REF'!$A$1:$H$2110</definedName>
    <definedName name="IRNTot">'[12]P&amp;L CCI Detail'!$T$213</definedName>
    <definedName name="irr" localSheetId="4">#REF!</definedName>
    <definedName name="irr">#REF!</definedName>
    <definedName name="IRTot">'[12]P&amp;L CCI Detail'!$T$177</definedName>
    <definedName name="ISFIRST14">#N/A</definedName>
    <definedName name="ITC_RATE">#N/A</definedName>
    <definedName name="ITREE" localSheetId="4">#REF!</definedName>
    <definedName name="ITREE">#REF!</definedName>
    <definedName name="iva">[27]PROFORMA!$C$305:$BI$305</definedName>
    <definedName name="iva_comp">[27]PROFORMA!$C$302:$BI$302</definedName>
    <definedName name="iva_vts">[27]PROFORMA!$C$303:$BI$303</definedName>
    <definedName name="IWORKING" localSheetId="4">#REF!</definedName>
    <definedName name="IWORKING">#REF!</definedName>
    <definedName name="j" hidden="1">[17]Calc!$D$38:$D$83</definedName>
    <definedName name="jan" localSheetId="4">#REF!</definedName>
    <definedName name="jan">#REF!</definedName>
    <definedName name="jan_97" localSheetId="4">'[23]Câmbio - 97'!$C$8</definedName>
    <definedName name="jan_97">'[24]Câmbio - 97'!$C$8</definedName>
    <definedName name="JAN_98" localSheetId="4">'[77]Câmbio - 97'!$C$7</definedName>
    <definedName name="JAN_98">'[78]Câmbio - 97'!$C$7</definedName>
    <definedName name="Jan_Close" localSheetId="4">#REF!</definedName>
    <definedName name="Jan_Close">#REF!</definedName>
    <definedName name="Jan_Cr" localSheetId="4">[39]DATA!$H$5:$H$297</definedName>
    <definedName name="Jan_Cr">[40]DATA!$H$5:$H$297</definedName>
    <definedName name="Jan_Cr_Adj" localSheetId="4">[39]DATA!$J$5:$J$297</definedName>
    <definedName name="Jan_Cr_Adj">[40]DATA!$J$5:$J$297</definedName>
    <definedName name="Jan_Dr" localSheetId="4">[39]DATA!$G$5:$G$297</definedName>
    <definedName name="Jan_Dr">[40]DATA!$G$5:$G$297</definedName>
    <definedName name="Jan_Dr_Adj" localSheetId="4">[39]DATA!$I$5:$I$297</definedName>
    <definedName name="Jan_Dr_Adj">[40]DATA!$I$5:$I$297</definedName>
    <definedName name="Janaury_Days" localSheetId="4">#REF!</definedName>
    <definedName name="Janaury_Days">#REF!</definedName>
    <definedName name="JANCFACT" localSheetId="4">'[3]Cashflow Forecast Port'!$C$71:$C$71</definedName>
    <definedName name="JANCFACT">'[4]Cashflow Forecast Port'!$C$71:$C$71</definedName>
    <definedName name="JANFC" localSheetId="4">#REF!</definedName>
    <definedName name="JANFC">#REF!</definedName>
    <definedName name="JANGOI" localSheetId="4">#REF!</definedName>
    <definedName name="JANGOI">#REF!</definedName>
    <definedName name="JANIBIT" localSheetId="4">#REF!</definedName>
    <definedName name="JANIBIT">#REF!</definedName>
    <definedName name="JanL3" localSheetId="4">#REF!</definedName>
    <definedName name="JanL3">#REF!</definedName>
    <definedName name="JanL4" localSheetId="4">#REF!</definedName>
    <definedName name="JanL4">#REF!</definedName>
    <definedName name="JanL5" localSheetId="4">#REF!</definedName>
    <definedName name="JanL5">#REF!</definedName>
    <definedName name="JanNI1" localSheetId="4">#REF!</definedName>
    <definedName name="JanNI1">#REF!</definedName>
    <definedName name="JanNI2" localSheetId="4">#REF!</definedName>
    <definedName name="JanNI2">#REF!</definedName>
    <definedName name="JanNI3" localSheetId="4">#REF!</definedName>
    <definedName name="JanNI3">#REF!</definedName>
    <definedName name="JanNI4" localSheetId="4">#REF!</definedName>
    <definedName name="JanNI4">#REF!</definedName>
    <definedName name="JanNI5" localSheetId="4">#REF!</definedName>
    <definedName name="JanNI5">#REF!</definedName>
    <definedName name="JANOR" localSheetId="4">#REF!</definedName>
    <definedName name="JANOR">#REF!</definedName>
    <definedName name="JANVAR" localSheetId="4">#REF!</definedName>
    <definedName name="JANVAR">#REF!</definedName>
    <definedName name="JANYTD" localSheetId="4">#REF!</definedName>
    <definedName name="JANYTD">#REF!</definedName>
    <definedName name="jjj" localSheetId="4">#REF!</definedName>
    <definedName name="jjj">#REF!</definedName>
    <definedName name="JUL" localSheetId="4">#REF!</definedName>
    <definedName name="JUL">#REF!</definedName>
    <definedName name="jul_97" localSheetId="4">'[23]Câmbio - 97'!$C$14</definedName>
    <definedName name="jul_97">'[24]Câmbio - 97'!$C$14</definedName>
    <definedName name="JUL_98" localSheetId="4">'[33]Câmbio - 97'!$C$14</definedName>
    <definedName name="JUL_98">'[34]Câmbio - 97'!$C$14</definedName>
    <definedName name="jul_bal" localSheetId="4">[38]Data!#REF!</definedName>
    <definedName name="jul_bal">[38]Data!#REF!</definedName>
    <definedName name="Jul_Cr" localSheetId="4">[39]DATA!$AF$5:$AF$297</definedName>
    <definedName name="Jul_Cr">[40]DATA!$AF$5:$AF$297</definedName>
    <definedName name="Jul_Cr_Adj" localSheetId="4">[39]DATA!$AH$5:$AH$297</definedName>
    <definedName name="Jul_Cr_Adj">[40]DATA!$AH$5:$AH$297</definedName>
    <definedName name="Jul_Dr" localSheetId="4">[39]DATA!$AE$5:$AE$297</definedName>
    <definedName name="Jul_Dr">[40]DATA!$AE$5:$AE$297</definedName>
    <definedName name="Jul_Dr_Adj" localSheetId="4">[39]DATA!$AG$5:$AG$297</definedName>
    <definedName name="Jul_Dr_Adj">[40]DATA!$AG$5:$AG$297</definedName>
    <definedName name="JULFC" localSheetId="4">#REF!</definedName>
    <definedName name="JULFC">#REF!</definedName>
    <definedName name="JULGOI" localSheetId="4">#REF!</definedName>
    <definedName name="JULGOI">#REF!</definedName>
    <definedName name="JULIBIT" localSheetId="4">#REF!</definedName>
    <definedName name="JULIBIT">#REF!</definedName>
    <definedName name="JulL3" localSheetId="4">#REF!</definedName>
    <definedName name="JulL3">#REF!</definedName>
    <definedName name="JulL4" localSheetId="4">#REF!</definedName>
    <definedName name="JulL4">#REF!</definedName>
    <definedName name="JulL5" localSheetId="4">#REF!</definedName>
    <definedName name="JulL5">#REF!</definedName>
    <definedName name="JulNI1" localSheetId="4">#REF!</definedName>
    <definedName name="JulNI1">#REF!</definedName>
    <definedName name="JulNI2" localSheetId="4">#REF!</definedName>
    <definedName name="JulNI2">#REF!</definedName>
    <definedName name="JulNI3" localSheetId="4">#REF!</definedName>
    <definedName name="JulNI3">#REF!</definedName>
    <definedName name="JulNI4" localSheetId="4">#REF!</definedName>
    <definedName name="JulNI4">#REF!</definedName>
    <definedName name="JulNI5" localSheetId="4">#REF!</definedName>
    <definedName name="JulNI5">#REF!</definedName>
    <definedName name="JULOR" localSheetId="4">#REF!</definedName>
    <definedName name="JULOR">#REF!</definedName>
    <definedName name="JULVAR" localSheetId="4">#REF!</definedName>
    <definedName name="JULVAR">#REF!</definedName>
    <definedName name="July_Close" localSheetId="4">#REF!</definedName>
    <definedName name="July_Close">#REF!</definedName>
    <definedName name="July_Days" localSheetId="4">#REF!</definedName>
    <definedName name="July_Days">#REF!</definedName>
    <definedName name="JULYTD" localSheetId="4">#REF!</definedName>
    <definedName name="JULYTD">#REF!</definedName>
    <definedName name="JUN" localSheetId="4">#REF!</definedName>
    <definedName name="JUN">#REF!</definedName>
    <definedName name="jun_97" localSheetId="4">'[23]Câmbio - 97'!$C$13</definedName>
    <definedName name="jun_97">'[24]Câmbio - 97'!$C$13</definedName>
    <definedName name="jun_98" localSheetId="4">#REF!</definedName>
    <definedName name="jun_98">#REF!</definedName>
    <definedName name="jun_bal" localSheetId="4">[38]Data!#REF!</definedName>
    <definedName name="jun_bal">[38]Data!#REF!</definedName>
    <definedName name="Jun_Close" localSheetId="4">#REF!</definedName>
    <definedName name="Jun_Close">#REF!</definedName>
    <definedName name="Jun_Cr" localSheetId="4">[39]DATA!$AB$5:$AB$297</definedName>
    <definedName name="Jun_Cr">[40]DATA!$AB$5:$AB$297</definedName>
    <definedName name="Jun_Cr_Adj" localSheetId="4">[39]DATA!$AD$5:$AD$297</definedName>
    <definedName name="Jun_Cr_Adj">[40]DATA!$AD$5:$AD$297</definedName>
    <definedName name="Jun_Dr" localSheetId="4">[39]DATA!$AA$5:$AA$297</definedName>
    <definedName name="Jun_Dr">[40]DATA!$AA$5:$AA$297</definedName>
    <definedName name="Jun_Dr_Adj" localSheetId="4">[39]DATA!$AC$5:$AC$297</definedName>
    <definedName name="Jun_Dr_Adj">[40]DATA!$AC$5:$AC$297</definedName>
    <definedName name="June_Days" localSheetId="4">#REF!</definedName>
    <definedName name="June_Days">#REF!</definedName>
    <definedName name="JUNFC" localSheetId="4">#REF!</definedName>
    <definedName name="JUNFC">#REF!</definedName>
    <definedName name="JUNGOI" localSheetId="4">#REF!</definedName>
    <definedName name="JUNGOI">#REF!</definedName>
    <definedName name="JUNIBIT" localSheetId="4">#REF!</definedName>
    <definedName name="JUNIBIT">#REF!</definedName>
    <definedName name="JunL3" localSheetId="4">#REF!</definedName>
    <definedName name="JunL3">#REF!</definedName>
    <definedName name="JunL4" localSheetId="4">#REF!</definedName>
    <definedName name="JunL4">#REF!</definedName>
    <definedName name="JunL5" localSheetId="4">#REF!</definedName>
    <definedName name="JunL5">#REF!</definedName>
    <definedName name="JunNI1" localSheetId="4">#REF!</definedName>
    <definedName name="JunNI1">#REF!</definedName>
    <definedName name="JunNI2" localSheetId="4">#REF!</definedName>
    <definedName name="JunNI2">#REF!</definedName>
    <definedName name="JunNI3" localSheetId="4">#REF!</definedName>
    <definedName name="JunNI3">#REF!</definedName>
    <definedName name="JunNI4" localSheetId="4">#REF!</definedName>
    <definedName name="JunNI4">#REF!</definedName>
    <definedName name="JunNI5" localSheetId="4">#REF!</definedName>
    <definedName name="JunNI5">#REF!</definedName>
    <definedName name="JUNOR" localSheetId="4">#REF!</definedName>
    <definedName name="JUNOR">#REF!</definedName>
    <definedName name="JUNVAR" localSheetId="4">#REF!</definedName>
    <definedName name="JUNVAR">#REF!</definedName>
    <definedName name="JUNYTD" localSheetId="4">#REF!</definedName>
    <definedName name="JUNYTD">#REF!</definedName>
    <definedName name="KazCustomersTariffIncreasePercent" localSheetId="4">[30]Assumption!#REF!</definedName>
    <definedName name="KazCustomersTariffIncreasePercent">[31]Assumption!#REF!</definedName>
    <definedName name="kcc_inp" localSheetId="4">#REF!</definedName>
    <definedName name="kcc_inp">#REF!</definedName>
    <definedName name="keyfirst14">#N/A</definedName>
    <definedName name="keylast14">#N/A</definedName>
    <definedName name="kg_usd" localSheetId="4">#REF!</definedName>
    <definedName name="kg_usd">#REF!</definedName>
    <definedName name="KintCapRev">'[32]#REF'!$C$15:$V$15</definedName>
    <definedName name="KintFuelCost">'[32]#REF'!T1:XFC1</definedName>
    <definedName name="KintGen">'[32]#REF'!$C$88:$V$88</definedName>
    <definedName name="Kintigh_Fuel_Cost" localSheetId="4">'[32]#REF'!#REF!</definedName>
    <definedName name="Kintigh_Fuel_Cost">'[32]#REF'!#REF!</definedName>
    <definedName name="Kintigh_People">'[32]#REF'!$A$76:$IV$76</definedName>
    <definedName name="kp_usd" localSheetId="4">#REF!</definedName>
    <definedName name="kp_usd">#REF!</definedName>
    <definedName name="KzCashCoal" localSheetId="4">#REF!</definedName>
    <definedName name="KzCashCoal">#REF!</definedName>
    <definedName name="KzCashCol" localSheetId="4">#REF!</definedName>
    <definedName name="KzCashCol">#REF!</definedName>
    <definedName name="KzCashOther" localSheetId="4">#REF!</definedName>
    <definedName name="KzCashOther">#REF!</definedName>
    <definedName name="KzCashPeregon" localSheetId="4">#REF!</definedName>
    <definedName name="KzCashPeregon">#REF!</definedName>
    <definedName name="KzCashRailroad" localSheetId="4">#REF!</definedName>
    <definedName name="KzCashRailroad">#REF!</definedName>
    <definedName name="kzcdc" localSheetId="4">#REF!</definedName>
    <definedName name="kzcdc">#REF!</definedName>
    <definedName name="kzexpl" localSheetId="4">#REF!</definedName>
    <definedName name="kzexpl">#REF!</definedName>
    <definedName name="kzpower" localSheetId="4">#REF!</definedName>
    <definedName name="kzpower">#REF!</definedName>
    <definedName name="KzPriceCoal" localSheetId="4">#REF!</definedName>
    <definedName name="KzPriceCoal">#REF!</definedName>
    <definedName name="KzPriceOther" localSheetId="4">#REF!</definedName>
    <definedName name="KzPriceOther">#REF!</definedName>
    <definedName name="KzPricePeregon" localSheetId="4">#REF!</definedName>
    <definedName name="KzPricePeregon">#REF!</definedName>
    <definedName name="KzPriceRailroad" localSheetId="4">#REF!</definedName>
    <definedName name="KzPriceRailroad">#REF!</definedName>
    <definedName name="KzPrices" localSheetId="4">#REF!</definedName>
    <definedName name="KzPrices">#REF!</definedName>
    <definedName name="kzproject" localSheetId="4">#REF!</definedName>
    <definedName name="kzproject">#REF!</definedName>
    <definedName name="KzShipment" localSheetId="4">#REF!</definedName>
    <definedName name="KzShipment">#REF!</definedName>
    <definedName name="KZT" localSheetId="4">#REF!</definedName>
    <definedName name="KZT">#REF!</definedName>
    <definedName name="KZT_10M.2006">'[92]X-rates'!$D$9</definedName>
    <definedName name="KZT_30.06.06">'[75]X-rates'!$D$4</definedName>
    <definedName name="KZT_8M2006">'[75]X-rates'!$D$5</definedName>
    <definedName name="KZT_av">'[93]X-rates'!$N$5</definedName>
    <definedName name="KZT_beg">'[93]X-rates'!$B$6</definedName>
    <definedName name="KZT_end">'[93]X-rates'!$N$6</definedName>
    <definedName name="KzWagons" localSheetId="4">#REF!</definedName>
    <definedName name="KzWagons">#REF!</definedName>
    <definedName name="L_Adjust">[94]Links!$H$1:$H$65536</definedName>
    <definedName name="L_AJE_Tot">[94]Links!$G$1:$G$65536</definedName>
    <definedName name="L_CY_Beg">[94]Links!$F$1:$F$65536</definedName>
    <definedName name="L_CY_End">[94]Links!$J$1:$J$65536</definedName>
    <definedName name="L_PY_End">[94]Links!$K$1:$K$65536</definedName>
    <definedName name="L_RJE_Tot">[94]Links!$I$1:$I$65536</definedName>
    <definedName name="LakeSurfaceWaterEvaporationKzt" localSheetId="4">#REF!</definedName>
    <definedName name="LakeSurfaceWaterEvaporationKzt">#REF!</definedName>
    <definedName name="Last_Row">#N/A</definedName>
    <definedName name="last14">#N/A</definedName>
    <definedName name="last16">#N/A</definedName>
    <definedName name="LCInt">'[83]Cash Flow &amp; Coverages'!$A$14:$IV$14</definedName>
    <definedName name="Lcoption" localSheetId="4">'[1]Finance data'!#REF!</definedName>
    <definedName name="Lcoption">'[2]Finance data'!#REF!</definedName>
    <definedName name="LECP6" localSheetId="4">#REF!</definedName>
    <definedName name="LECP6">#REF!</definedName>
    <definedName name="LECPW12" localSheetId="4">#REF!</definedName>
    <definedName name="LECPW12">#REF!</definedName>
    <definedName name="LECPW6" localSheetId="4">#REF!</definedName>
    <definedName name="LECPW6">#REF!</definedName>
    <definedName name="LECW6" localSheetId="4">#REF!</definedName>
    <definedName name="LECW6">#REF!</definedName>
    <definedName name="leverage" localSheetId="4">[1]Inputs!#REF!</definedName>
    <definedName name="leverage">[2]Inputs!#REF!</definedName>
    <definedName name="levtariff" localSheetId="4">#REF!</definedName>
    <definedName name="levtariff">#REF!</definedName>
    <definedName name="LIAB_PEN" localSheetId="4">#REF!</definedName>
    <definedName name="LIAB_PEN">#REF!</definedName>
    <definedName name="LIGHT" localSheetId="4">#REF!</definedName>
    <definedName name="LIGHT">#REF!</definedName>
    <definedName name="Lime_Price_Esc">'[32]#REF'!$G$23</definedName>
    <definedName name="Lime_Transp_Esc">'[32]#REF'!$G$24</definedName>
    <definedName name="LINE_ITEMS" localSheetId="4">[57]Details!$A$9:$A$91</definedName>
    <definedName name="LINE_ITEMS">[58]Details!$A$9:$A$91</definedName>
    <definedName name="LINELOSS">#N/A</definedName>
    <definedName name="Loan_Amount" localSheetId="4">#REF!</definedName>
    <definedName name="Loan_Amount">#REF!</definedName>
    <definedName name="Loan_Not_Paid">#N/A</definedName>
    <definedName name="Loan_Start" localSheetId="4">#REF!</definedName>
    <definedName name="Loan_Start">#REF!</definedName>
    <definedName name="Loan_Years" localSheetId="4">#REF!</definedName>
    <definedName name="Loan_Years">#REF!</definedName>
    <definedName name="loanA" localSheetId="4">[1]Inputs!#REF!</definedName>
    <definedName name="loanA">[2]Inputs!#REF!</definedName>
    <definedName name="loanB" localSheetId="4">[1]Inputs!#REF!</definedName>
    <definedName name="loanB">[2]Inputs!#REF!</definedName>
    <definedName name="LocalBankInterestAmountKzt" localSheetId="4">#REF!</definedName>
    <definedName name="LocalBankInterestAmountKzt">#REF!</definedName>
    <definedName name="LocalBanksInterestKzt" localSheetId="4">#REF!</definedName>
    <definedName name="LocalBanksInterestKzt">#REF!</definedName>
    <definedName name="LOW_CASE_REDUCTIONS" localSheetId="4">#REF!</definedName>
    <definedName name="LOW_CASE_REDUCTIONS">#REF!</definedName>
    <definedName name="LOW_CASE_SALES_MIX" localSheetId="4">#REF!</definedName>
    <definedName name="LOW_CASE_SALES_MIX">#REF!</definedName>
    <definedName name="lp_c1">[27]PROFORMA!$C$454:$BI$454</definedName>
    <definedName name="lp_c2">[27]PROFORMA!$C$477:$BI$477</definedName>
    <definedName name="lp_der_int">[27]PROFORMA!$C$500:$BI$500</definedName>
    <definedName name="LTILrate" localSheetId="4">'[90]Tax Rates'!#REF!</definedName>
    <definedName name="LTILrate">'[90]Tax Rates'!#REF!</definedName>
    <definedName name="LTNHrate" localSheetId="4">'[90]Tax Rates'!#REF!</definedName>
    <definedName name="LTNHrate">'[90]Tax Rates'!#REF!</definedName>
    <definedName name="MAAPRCAP" localSheetId="4">'[3]Cashflow Forecast Port'!#REF!</definedName>
    <definedName name="MAAPRCAP">'[4]Cashflow Forecast Port'!#REF!</definedName>
    <definedName name="MAAPRCO" localSheetId="4">'[3]Cashflow Forecast Port'!#REF!</definedName>
    <definedName name="MAAPRCO">'[4]Cashflow Forecast Port'!#REF!</definedName>
    <definedName name="MAAPRCOAL" localSheetId="4">'[3]Cashflow Forecast Port'!#REF!</definedName>
    <definedName name="MAAPRCOAL">'[4]Cashflow Forecast Port'!#REF!</definedName>
    <definedName name="MAAPRDA" localSheetId="4">'[3]Cashflow Forecast Port'!$I$43:$I$43</definedName>
    <definedName name="MAAPRDA">'[4]Cashflow Forecast Port'!$I$43:$I$43</definedName>
    <definedName name="MAAPRDEP" localSheetId="4">'[3]Cashflow Forecast Port'!$I$59:$I$59</definedName>
    <definedName name="MAAPRDEP">'[4]Cashflow Forecast Port'!$I$59:$I$59</definedName>
    <definedName name="MAAPREOS" localSheetId="4">'[3]Cashflow Forecast Port'!#REF!</definedName>
    <definedName name="MAAPREOS">'[4]Cashflow Forecast Port'!#REF!</definedName>
    <definedName name="MAAPREQ" localSheetId="4">'[3]Cashflow Forecast Port'!$I$53:$I$53</definedName>
    <definedName name="MAAPREQ">'[4]Cashflow Forecast Port'!$I$53:$I$53</definedName>
    <definedName name="MAAPRIAT" localSheetId="4">'[3]Cashflow Forecast Port'!$I$48:$I$48</definedName>
    <definedName name="MAAPRIAT">'[4]Cashflow Forecast Port'!$I$48:$I$48</definedName>
    <definedName name="MAAPRIBIT" localSheetId="4">'[3]Cashflow Forecast Port'!$I$47:$I$47</definedName>
    <definedName name="MAAPRIBIT">'[4]Cashflow Forecast Port'!$I$47:$I$47</definedName>
    <definedName name="MAAPRINT" localSheetId="4">'[3]Cashflow Forecast Port'!$I$44:$I$44</definedName>
    <definedName name="MAAPRINT">'[4]Cashflow Forecast Port'!$I$44:$I$44</definedName>
    <definedName name="MAAPRISN" localSheetId="4">'[3]Cashflow Forecast Port'!$I$54:$I$54</definedName>
    <definedName name="MAAPRISN">'[4]Cashflow Forecast Port'!$I$54:$I$54</definedName>
    <definedName name="MAAPRNETCONT" localSheetId="4">'[3]Cashflow Forecast Port'!$I$67:$I$67</definedName>
    <definedName name="MAAPRNETCONT">'[4]Cashflow Forecast Port'!$I$67:$I$67</definedName>
    <definedName name="MAAPRSTEAM" localSheetId="4">'[3]Cashflow Forecast Port'!#REF!</definedName>
    <definedName name="MAAPRSTEAM">'[4]Cashflow Forecast Port'!#REF!</definedName>
    <definedName name="MAAPRTAX" localSheetId="4">'[3]Cashflow Forecast Port'!$I$65:$I$65</definedName>
    <definedName name="MAAPRTAX">'[4]Cashflow Forecast Port'!$I$65:$I$65</definedName>
    <definedName name="MAAPRTO" localSheetId="4">'[3]Cashflow Forecast Port'!$I$45:$I$45</definedName>
    <definedName name="MAAPRTO">'[4]Cashflow Forecast Port'!$I$45:$I$45</definedName>
    <definedName name="MAAPRWHEEL" localSheetId="4">'[3]Cashflow Forecast Port'!#REF!</definedName>
    <definedName name="MAAPRWHEEL">'[4]Cashflow Forecast Port'!#REF!</definedName>
    <definedName name="MAAUGCAP" localSheetId="4">'[3]Cashflow Forecast Port'!#REF!</definedName>
    <definedName name="MAAUGCAP">'[4]Cashflow Forecast Port'!#REF!</definedName>
    <definedName name="MAAUGCO" localSheetId="4">'[3]Cashflow Forecast Port'!#REF!</definedName>
    <definedName name="MAAUGCO">'[4]Cashflow Forecast Port'!#REF!</definedName>
    <definedName name="MAAUGCOAL" localSheetId="4">'[3]Cashflow Forecast Port'!#REF!</definedName>
    <definedName name="MAAUGCOAL">'[4]Cashflow Forecast Port'!#REF!</definedName>
    <definedName name="MAAUGDA" localSheetId="4">'[3]Cashflow Forecast Port'!$Q$43:$Q$43</definedName>
    <definedName name="MAAUGDA">'[4]Cashflow Forecast Port'!$Q$43:$Q$43</definedName>
    <definedName name="MAAUGDEP" localSheetId="4">'[3]Cashflow Forecast Port'!$Q$59:$Q$59</definedName>
    <definedName name="MAAUGDEP">'[4]Cashflow Forecast Port'!$Q$59:$Q$59</definedName>
    <definedName name="MAAUGEOS" localSheetId="4">'[3]Cashflow Forecast Port'!#REF!</definedName>
    <definedName name="MAAUGEOS">'[4]Cashflow Forecast Port'!#REF!</definedName>
    <definedName name="MAAUGEQ" localSheetId="4">'[3]Cashflow Forecast Port'!$Q$53:$Q$53</definedName>
    <definedName name="MAAUGEQ">'[4]Cashflow Forecast Port'!$Q$53:$Q$53</definedName>
    <definedName name="MAAUGIAT" localSheetId="4">'[3]Cashflow Forecast Port'!$Q$48:$Q$48</definedName>
    <definedName name="MAAUGIAT">'[4]Cashflow Forecast Port'!$Q$48:$Q$48</definedName>
    <definedName name="MAAUGIBIT" localSheetId="4">'[3]Cashflow Forecast Port'!$Q$47:$Q$47</definedName>
    <definedName name="MAAUGIBIT">'[4]Cashflow Forecast Port'!$Q$47:$Q$47</definedName>
    <definedName name="MAAUGINT" localSheetId="4">'[3]Cashflow Forecast Port'!$Q$44:$Q$44</definedName>
    <definedName name="MAAUGINT">'[4]Cashflow Forecast Port'!$Q$44:$Q$44</definedName>
    <definedName name="MAAUGISN" localSheetId="4">'[3]Cashflow Forecast Port'!$Q$54:$Q$54</definedName>
    <definedName name="MAAUGISN">'[4]Cashflow Forecast Port'!$Q$54:$Q$54</definedName>
    <definedName name="MAAUGNETCONT" localSheetId="4">'[3]Cashflow Forecast Port'!$Q$67:$Q$67</definedName>
    <definedName name="MAAUGNETCONT">'[4]Cashflow Forecast Port'!$Q$67:$Q$67</definedName>
    <definedName name="MAAUGSTEAM" localSheetId="4">'[3]Cashflow Forecast Port'!#REF!</definedName>
    <definedName name="MAAUGSTEAM">'[4]Cashflow Forecast Port'!#REF!</definedName>
    <definedName name="MAAUGTAX" localSheetId="4">'[3]Cashflow Forecast Port'!$Q$65:$Q$65</definedName>
    <definedName name="MAAUGTAX">'[4]Cashflow Forecast Port'!$Q$65:$Q$65</definedName>
    <definedName name="MAAUGTO" localSheetId="4">'[3]Cashflow Forecast Port'!$Q$45:$Q$45</definedName>
    <definedName name="MAAUGTO">'[4]Cashflow Forecast Port'!$Q$45:$Q$45</definedName>
    <definedName name="MAAUGWHEEL" localSheetId="4">'[3]Cashflow Forecast Port'!#REF!</definedName>
    <definedName name="MAAUGWHEEL">'[4]Cashflow Forecast Port'!#REF!</definedName>
    <definedName name="MAAUTIAT" localSheetId="4">'[3]Cashflow Forecast Port'!$Q$48:$Q$48</definedName>
    <definedName name="MAAUTIAT">'[4]Cashflow Forecast Port'!$Q$48:$Q$48</definedName>
    <definedName name="MACROS" localSheetId="4">#REF!</definedName>
    <definedName name="MACROS">#REF!</definedName>
    <definedName name="MACRS" localSheetId="4">[1]MACRS!$A$5:$C$34</definedName>
    <definedName name="MACRS">[2]MACRS!$A$5:$C$34</definedName>
    <definedName name="MADECCAP" localSheetId="4">'[3]Cashflow Forecast Port'!#REF!</definedName>
    <definedName name="MADECCAP">'[4]Cashflow Forecast Port'!#REF!</definedName>
    <definedName name="MADECCO" localSheetId="4">'[3]Cashflow Forecast Port'!#REF!</definedName>
    <definedName name="MADECCO">'[4]Cashflow Forecast Port'!#REF!</definedName>
    <definedName name="MADECCOAL" localSheetId="4">'[3]Cashflow Forecast Port'!#REF!</definedName>
    <definedName name="MADECCOAL">'[4]Cashflow Forecast Port'!#REF!</definedName>
    <definedName name="MADECDA" localSheetId="4">'[3]Cashflow Forecast Port'!$Y$43:$Y$43</definedName>
    <definedName name="MADECDA">'[4]Cashflow Forecast Port'!$Y$43:$Y$43</definedName>
    <definedName name="MADECDEP" localSheetId="4">'[3]Cashflow Forecast Port'!$Y$59:$Y$59</definedName>
    <definedName name="MADECDEP">'[4]Cashflow Forecast Port'!$Y$59:$Y$59</definedName>
    <definedName name="MADECEOS" localSheetId="4">'[3]Cashflow Forecast Port'!#REF!</definedName>
    <definedName name="MADECEOS">'[4]Cashflow Forecast Port'!#REF!</definedName>
    <definedName name="MADECEQ" localSheetId="4">'[3]Cashflow Forecast Port'!$Y$53:$Y$53</definedName>
    <definedName name="MADECEQ">'[4]Cashflow Forecast Port'!$Y$53:$Y$53</definedName>
    <definedName name="MADECIAT" localSheetId="4">'[3]Cashflow Forecast Port'!$Y$48:$Y$48</definedName>
    <definedName name="MADECIAT">'[4]Cashflow Forecast Port'!$Y$48:$Y$48</definedName>
    <definedName name="MADECIBIT" localSheetId="4">'[3]Cashflow Forecast Port'!$Y$47:$Y$47</definedName>
    <definedName name="MADECIBIT">'[4]Cashflow Forecast Port'!$Y$47:$Y$47</definedName>
    <definedName name="MADECINT" localSheetId="4">'[3]Cashflow Forecast Port'!$Y$44:$Y$44</definedName>
    <definedName name="MADECINT">'[4]Cashflow Forecast Port'!$Y$44:$Y$44</definedName>
    <definedName name="MADECISN" localSheetId="4">'[3]Cashflow Forecast Port'!$Y$54:$Y$54</definedName>
    <definedName name="MADECISN">'[4]Cashflow Forecast Port'!$Y$54:$Y$54</definedName>
    <definedName name="MADECNETCONT" localSheetId="4">'[3]Cashflow Forecast Port'!$Y$67:$Y$67</definedName>
    <definedName name="MADECNETCONT">'[4]Cashflow Forecast Port'!$Y$67:$Y$67</definedName>
    <definedName name="MADECSTEAM" localSheetId="4">'[3]Cashflow Forecast Port'!#REF!</definedName>
    <definedName name="MADECSTEAM">'[4]Cashflow Forecast Port'!#REF!</definedName>
    <definedName name="MADECTAX" localSheetId="4">'[3]Cashflow Forecast Port'!$Y$65:$Y$65</definedName>
    <definedName name="MADECTAX">'[4]Cashflow Forecast Port'!$Y$65:$Y$65</definedName>
    <definedName name="MADECTO" localSheetId="4">'[3]Cashflow Forecast Port'!$Y$45:$Y$45</definedName>
    <definedName name="MADECTO">'[4]Cashflow Forecast Port'!$Y$45:$Y$45</definedName>
    <definedName name="MADECWHEEL" localSheetId="4">'[3]Cashflow Forecast Port'!#REF!</definedName>
    <definedName name="MADECWHEEL">'[4]Cashflow Forecast Port'!#REF!</definedName>
    <definedName name="MAFEBCAP" localSheetId="4">'[3]Cashflow Forecast Port'!#REF!</definedName>
    <definedName name="MAFEBCAP">'[4]Cashflow Forecast Port'!#REF!</definedName>
    <definedName name="MAFEBCO" localSheetId="4">'[3]Cashflow Forecast Port'!#REF!</definedName>
    <definedName name="MAFEBCO">'[4]Cashflow Forecast Port'!#REF!</definedName>
    <definedName name="MAFEBCOAL" localSheetId="4">'[3]Cashflow Forecast Port'!#REF!</definedName>
    <definedName name="MAFEBCOAL">'[4]Cashflow Forecast Port'!#REF!</definedName>
    <definedName name="MAFEBDA" localSheetId="4">'[3]Cashflow Forecast Port'!$E$43:$E$43</definedName>
    <definedName name="MAFEBDA">'[4]Cashflow Forecast Port'!$E$43:$E$43</definedName>
    <definedName name="MAFEBDEP" localSheetId="4">'[3]Cashflow Forecast Port'!$E$59:$E$59</definedName>
    <definedName name="MAFEBDEP">'[4]Cashflow Forecast Port'!$E$59:$E$59</definedName>
    <definedName name="MAFEBEOS" localSheetId="4">'[3]Cashflow Forecast Port'!#REF!</definedName>
    <definedName name="MAFEBEOS">'[4]Cashflow Forecast Port'!#REF!</definedName>
    <definedName name="MAFEBEQ" localSheetId="4">'[3]Cashflow Forecast Port'!$E$53:$E$53</definedName>
    <definedName name="MAFEBEQ">'[4]Cashflow Forecast Port'!$E$53:$E$53</definedName>
    <definedName name="MAFEBIAT" localSheetId="4">'[3]Cashflow Forecast Port'!$E$48:$E$48</definedName>
    <definedName name="MAFEBIAT">'[4]Cashflow Forecast Port'!$E$48:$E$48</definedName>
    <definedName name="MAFEBIBIT" localSheetId="4">'[3]Cashflow Forecast Port'!$E$47:$E$47</definedName>
    <definedName name="MAFEBIBIT">'[4]Cashflow Forecast Port'!$E$47:$E$47</definedName>
    <definedName name="MAFEBINT" localSheetId="4">'[3]Cashflow Forecast Port'!$E$44:$E$44</definedName>
    <definedName name="MAFEBINT">'[4]Cashflow Forecast Port'!$E$44:$E$44</definedName>
    <definedName name="MAFEBISN" localSheetId="4">'[3]Cashflow Forecast Port'!$E$54:$E$54</definedName>
    <definedName name="MAFEBISN">'[4]Cashflow Forecast Port'!$E$54:$E$54</definedName>
    <definedName name="MAFEBNETCONT" localSheetId="4">'[3]Cashflow Forecast Port'!$E$67:$E$67</definedName>
    <definedName name="MAFEBNETCONT">'[4]Cashflow Forecast Port'!$E$67:$E$67</definedName>
    <definedName name="MAFEBSTEAM" localSheetId="4">'[3]Cashflow Forecast Port'!#REF!</definedName>
    <definedName name="MAFEBSTEAM">'[4]Cashflow Forecast Port'!#REF!</definedName>
    <definedName name="MAFEBTAX" localSheetId="4">'[3]Cashflow Forecast Port'!$E$65:$E$65</definedName>
    <definedName name="MAFEBTAX">'[4]Cashflow Forecast Port'!$E$65:$E$65</definedName>
    <definedName name="MAFEBTO" localSheetId="4">'[3]Cashflow Forecast Port'!$E$45:$E$45</definedName>
    <definedName name="MAFEBTO">'[4]Cashflow Forecast Port'!$E$45:$E$45</definedName>
    <definedName name="MAFEBWHEEL" localSheetId="4">'[3]Cashflow Forecast Port'!#REF!</definedName>
    <definedName name="MAFEBWHEEL">'[4]Cashflow Forecast Port'!#REF!</definedName>
    <definedName name="MAGWAPR" localSheetId="4">'[3]Cashflow Forecast Port'!$I$49:$I$49</definedName>
    <definedName name="MAGWAPR">'[4]Cashflow Forecast Port'!$I$49:$I$49</definedName>
    <definedName name="MAGWAUG" localSheetId="4">'[3]Cashflow Forecast Port'!$Q$49:$Q$49</definedName>
    <definedName name="MAGWAUG">'[4]Cashflow Forecast Port'!$Q$49:$Q$49</definedName>
    <definedName name="MAGWFEB" localSheetId="4">'[3]Cashflow Forecast Port'!$E$49:$E$49</definedName>
    <definedName name="MAGWFEB">'[4]Cashflow Forecast Port'!$E$49:$E$49</definedName>
    <definedName name="MAGWJAN" localSheetId="4">'[3]Cashflow Forecast Port'!$C$49:$C$49</definedName>
    <definedName name="MAGWJAN">'[4]Cashflow Forecast Port'!$C$49:$C$49</definedName>
    <definedName name="MAGWJUL" localSheetId="4">'[3]Cashflow Forecast Port'!$O$49:$O$49</definedName>
    <definedName name="MAGWJUL">'[4]Cashflow Forecast Port'!$O$49:$O$49</definedName>
    <definedName name="MAGWJUN" localSheetId="4">'[3]Cashflow Forecast Port'!$M$49:$M$49</definedName>
    <definedName name="MAGWJUN">'[4]Cashflow Forecast Port'!$M$49:$M$49</definedName>
    <definedName name="MAGWMAR" localSheetId="4">'[3]Cashflow Forecast Port'!$G$49:$G$49</definedName>
    <definedName name="MAGWMAR">'[4]Cashflow Forecast Port'!$G$49:$G$49</definedName>
    <definedName name="MAGWMAY" localSheetId="4">'[3]Cashflow Forecast Port'!$K$49:$K$49</definedName>
    <definedName name="MAGWMAY">'[4]Cashflow Forecast Port'!$K$49:$K$49</definedName>
    <definedName name="mai_97" localSheetId="4">'[23]Câmbio - 97'!$C$12</definedName>
    <definedName name="mai_97">'[24]Câmbio - 97'!$C$12</definedName>
    <definedName name="MAI_98" localSheetId="4">'[33]Câmbio - 97'!$C$12</definedName>
    <definedName name="MAI_98">'[34]Câmbio - 97'!$C$12</definedName>
    <definedName name="MAIBITJUL" localSheetId="4">'[3]Cashflow Forecast Port'!$O$47:$O$47</definedName>
    <definedName name="MAIBITJUL">'[4]Cashflow Forecast Port'!$O$47:$O$47</definedName>
    <definedName name="MAIBITJUN" localSheetId="4">'[3]Cashflow Forecast Port'!$M$47:$M$47</definedName>
    <definedName name="MAIBITJUN">'[4]Cashflow Forecast Port'!$M$47:$M$47</definedName>
    <definedName name="MAIBITMAY" localSheetId="4">'[3]Cashflow Forecast Port'!$K$47:$K$47</definedName>
    <definedName name="MAIBITMAY">'[4]Cashflow Forecast Port'!$K$47:$K$47</definedName>
    <definedName name="MaikPortionOn1UnitPercent" localSheetId="4">#REF!</definedName>
    <definedName name="MaikPortionOn1UnitPercent">#REF!</definedName>
    <definedName name="MaikPortionOn2UnitPercent" localSheetId="4">#REF!</definedName>
    <definedName name="MaikPortionOn2UnitPercent">#REF!</definedName>
    <definedName name="MaikPortionOn3UnitPercent" localSheetId="4">#REF!</definedName>
    <definedName name="MaikPortionOn3UnitPercent">#REF!</definedName>
    <definedName name="MaikPortionOn4UnitPercent" localSheetId="4">#REF!</definedName>
    <definedName name="MaikPortionOn4UnitPercent">#REF!</definedName>
    <definedName name="MAIN" localSheetId="4">#REF!</definedName>
    <definedName name="MAIN">#REF!</definedName>
    <definedName name="MAINT_COST" localSheetId="4">#REF!</definedName>
    <definedName name="MAINT_COST">#REF!</definedName>
    <definedName name="MAINT_ESC" localSheetId="4">#REF!</definedName>
    <definedName name="MAINT_ESC">#REF!</definedName>
    <definedName name="MAINTDEPR" localSheetId="4">#REF!</definedName>
    <definedName name="MAINTDEPR">#REF!</definedName>
    <definedName name="MAINTDEPRLEFT" localSheetId="4">#REF!</definedName>
    <definedName name="MAINTDEPRLEFT">#REF!</definedName>
    <definedName name="MAINTDEPRTOP" localSheetId="4">#REF!</definedName>
    <definedName name="MAINTDEPRTOP">#REF!</definedName>
    <definedName name="MAISNAPR" localSheetId="4">'[3]Cashflow Forecast Port'!$I$51:$I$51</definedName>
    <definedName name="MAISNAPR">'[4]Cashflow Forecast Port'!$I$51:$I$51</definedName>
    <definedName name="MAISNFEB" localSheetId="4">'[3]Cashflow Forecast Port'!$E$51:$E$51</definedName>
    <definedName name="MAISNFEB">'[4]Cashflow Forecast Port'!$E$51:$E$51</definedName>
    <definedName name="MAISNJAN" localSheetId="4">'[3]Cashflow Forecast Port'!$C$51:$C$51</definedName>
    <definedName name="MAISNJAN">'[4]Cashflow Forecast Port'!$C$51:$C$51</definedName>
    <definedName name="MAISNJUL" localSheetId="4">'[3]Cashflow Forecast Port'!$O$51:$O$51</definedName>
    <definedName name="MAISNJUL">'[4]Cashflow Forecast Port'!$O$51:$O$51</definedName>
    <definedName name="MAISNJUN" localSheetId="4">'[3]Cashflow Forecast Port'!$M$51:$M$51</definedName>
    <definedName name="MAISNJUN">'[4]Cashflow Forecast Port'!$M$51:$M$51</definedName>
    <definedName name="MAISNMAR" localSheetId="4">'[3]Cashflow Forecast Port'!$G$51:$G$51</definedName>
    <definedName name="MAISNMAR">'[4]Cashflow Forecast Port'!$G$51:$G$51</definedName>
    <definedName name="MAISNMAY" localSheetId="4">'[3]Cashflow Forecast Port'!$K$51:$K$51</definedName>
    <definedName name="MAISNMAY">'[4]Cashflow Forecast Port'!$K$51:$K$51</definedName>
    <definedName name="MAJANCAP" localSheetId="4">'[3]Cashflow Forecast Port'!#REF!</definedName>
    <definedName name="MAJANCAP">'[4]Cashflow Forecast Port'!#REF!</definedName>
    <definedName name="MAJANCO" localSheetId="4">'[3]Cashflow Forecast Port'!#REF!</definedName>
    <definedName name="MAJANCO">'[4]Cashflow Forecast Port'!#REF!</definedName>
    <definedName name="MAJANCOAL" localSheetId="4">'[3]Cashflow Forecast Port'!#REF!</definedName>
    <definedName name="MAJANCOAL">'[4]Cashflow Forecast Port'!#REF!</definedName>
    <definedName name="MAJANDA" localSheetId="4">'[3]Cashflow Forecast Port'!$C$43:$C$43</definedName>
    <definedName name="MAJANDA">'[4]Cashflow Forecast Port'!$C$43:$C$43</definedName>
    <definedName name="MAJANDEP" localSheetId="4">'[3]Cashflow Forecast Port'!$C$59:$C$59</definedName>
    <definedName name="MAJANDEP">'[4]Cashflow Forecast Port'!$C$59:$C$59</definedName>
    <definedName name="MAJANEOS" localSheetId="4">'[3]Cashflow Forecast Port'!#REF!</definedName>
    <definedName name="MAJANEOS">'[4]Cashflow Forecast Port'!#REF!</definedName>
    <definedName name="MAJANEQ" localSheetId="4">'[3]Cashflow Forecast Port'!$C$53:$C$53</definedName>
    <definedName name="MAJANEQ">'[4]Cashflow Forecast Port'!$C$53:$C$53</definedName>
    <definedName name="MAJANIAT" localSheetId="4">'[3]Cashflow Forecast Port'!$C$48:$C$48</definedName>
    <definedName name="MAJANIAT">'[4]Cashflow Forecast Port'!$C$48:$C$48</definedName>
    <definedName name="MAJANIBIT" localSheetId="4">'[3]Cashflow Forecast Port'!$C$47:$C$47</definedName>
    <definedName name="MAJANIBIT">'[4]Cashflow Forecast Port'!$C$47:$C$47</definedName>
    <definedName name="MAJANINT" localSheetId="4">'[3]Cashflow Forecast Port'!$C$44:$C$44</definedName>
    <definedName name="MAJANINT">'[4]Cashflow Forecast Port'!$C$44:$C$44</definedName>
    <definedName name="MAJANISN" localSheetId="4">'[3]Cashflow Forecast Port'!$C$54:$C$54</definedName>
    <definedName name="MAJANISN">'[4]Cashflow Forecast Port'!$C$54:$C$54</definedName>
    <definedName name="MAJANNETCONT" localSheetId="4">'[3]Cashflow Forecast Port'!$C$67:$C$67</definedName>
    <definedName name="MAJANNETCONT">'[4]Cashflow Forecast Port'!$C$67:$C$67</definedName>
    <definedName name="MAJANSTEAM" localSheetId="4">'[3]Cashflow Forecast Port'!#REF!</definedName>
    <definedName name="MAJANSTEAM">'[4]Cashflow Forecast Port'!#REF!</definedName>
    <definedName name="MAJANTAX" localSheetId="4">'[3]Cashflow Forecast Port'!$C$65:$C$65</definedName>
    <definedName name="MAJANTAX">'[4]Cashflow Forecast Port'!$C$65:$C$65</definedName>
    <definedName name="MAJANTO" localSheetId="4">'[3]Cashflow Forecast Port'!$C$45:$C$45</definedName>
    <definedName name="MAJANTO">'[4]Cashflow Forecast Port'!$C$45:$C$45</definedName>
    <definedName name="MAJANWHEEL" localSheetId="4">'[3]Cashflow Forecast Port'!#REF!</definedName>
    <definedName name="MAJANWHEEL">'[4]Cashflow Forecast Port'!#REF!</definedName>
    <definedName name="MAJULCAP" localSheetId="4">'[3]Cashflow Forecast Port'!#REF!</definedName>
    <definedName name="MAJULCAP">'[4]Cashflow Forecast Port'!#REF!</definedName>
    <definedName name="MAJULCO" localSheetId="4">'[3]Cashflow Forecast Port'!#REF!</definedName>
    <definedName name="MAJULCO">'[4]Cashflow Forecast Port'!#REF!</definedName>
    <definedName name="MAJULCOAL" localSheetId="4">'[3]Cashflow Forecast Port'!#REF!</definedName>
    <definedName name="MAJULCOAL">'[4]Cashflow Forecast Port'!#REF!</definedName>
    <definedName name="MAJULDA" localSheetId="4">'[3]Cashflow Forecast Port'!$O$43:$O$43</definedName>
    <definedName name="MAJULDA">'[4]Cashflow Forecast Port'!$O$43:$O$43</definedName>
    <definedName name="MAJULDEP" localSheetId="4">'[3]Cashflow Forecast Port'!$O$59:$O$59</definedName>
    <definedName name="MAJULDEP">'[4]Cashflow Forecast Port'!$O$59:$O$59</definedName>
    <definedName name="MAJULEOS" localSheetId="4">'[3]Cashflow Forecast Port'!#REF!</definedName>
    <definedName name="MAJULEOS">'[4]Cashflow Forecast Port'!#REF!</definedName>
    <definedName name="MAJULEQ" localSheetId="4">'[3]Cashflow Forecast Port'!$O$53:$O$53</definedName>
    <definedName name="MAJULEQ">'[4]Cashflow Forecast Port'!$O$53:$O$53</definedName>
    <definedName name="MAJULIAT" localSheetId="4">'[3]Cashflow Forecast Port'!$O$48:$O$48</definedName>
    <definedName name="MAJULIAT">'[4]Cashflow Forecast Port'!$O$48:$O$48</definedName>
    <definedName name="MAJULINT" localSheetId="4">'[3]Cashflow Forecast Port'!$O$44:$O$44</definedName>
    <definedName name="MAJULINT">'[4]Cashflow Forecast Port'!$O$44:$O$44</definedName>
    <definedName name="MAJULISN" localSheetId="4">'[3]Cashflow Forecast Port'!$O$54:$O$54</definedName>
    <definedName name="MAJULISN">'[4]Cashflow Forecast Port'!$O$54:$O$54</definedName>
    <definedName name="MAJULNETCONT" localSheetId="4">'[3]Cashflow Forecast Port'!$O$67:$O$67</definedName>
    <definedName name="MAJULNETCONT">'[4]Cashflow Forecast Port'!$O$67:$O$67</definedName>
    <definedName name="MAJULSTEAM" localSheetId="4">'[3]Cashflow Forecast Port'!#REF!</definedName>
    <definedName name="MAJULSTEAM">'[4]Cashflow Forecast Port'!#REF!</definedName>
    <definedName name="MAJULTAX" localSheetId="4">'[3]Cashflow Forecast Port'!$O$65:$O$65</definedName>
    <definedName name="MAJULTAX">'[4]Cashflow Forecast Port'!$O$65:$O$65</definedName>
    <definedName name="MAJULTO" localSheetId="4">'[3]Cashflow Forecast Port'!$O$45:$O$45</definedName>
    <definedName name="MAJULTO">'[4]Cashflow Forecast Port'!$O$45:$O$45</definedName>
    <definedName name="MAJULWHEEL" localSheetId="4">'[3]Cashflow Forecast Port'!#REF!</definedName>
    <definedName name="MAJULWHEEL">'[4]Cashflow Forecast Port'!#REF!</definedName>
    <definedName name="MAJUNCAP" localSheetId="4">'[3]Cashflow Forecast Port'!#REF!</definedName>
    <definedName name="MAJUNCAP">'[4]Cashflow Forecast Port'!#REF!</definedName>
    <definedName name="MAJUNCO" localSheetId="4">'[3]Cashflow Forecast Port'!#REF!</definedName>
    <definedName name="MAJUNCO">'[4]Cashflow Forecast Port'!#REF!</definedName>
    <definedName name="MAJUNCOAL" localSheetId="4">'[3]Cashflow Forecast Port'!#REF!</definedName>
    <definedName name="MAJUNCOAL">'[4]Cashflow Forecast Port'!#REF!</definedName>
    <definedName name="MAJUNDA" localSheetId="4">'[3]Cashflow Forecast Port'!$M$43:$M$43</definedName>
    <definedName name="MAJUNDA">'[4]Cashflow Forecast Port'!$M$43:$M$43</definedName>
    <definedName name="MAJUNDEP" localSheetId="4">'[3]Cashflow Forecast Port'!$M$59:$M$59</definedName>
    <definedName name="MAJUNDEP">'[4]Cashflow Forecast Port'!$M$59:$M$59</definedName>
    <definedName name="MAJUNEOS" localSheetId="4">'[3]Cashflow Forecast Port'!#REF!</definedName>
    <definedName name="MAJUNEOS">'[4]Cashflow Forecast Port'!#REF!</definedName>
    <definedName name="MAJUNEQ" localSheetId="4">'[3]Cashflow Forecast Port'!$M$53:$M$53</definedName>
    <definedName name="MAJUNEQ">'[4]Cashflow Forecast Port'!$M$53:$M$53</definedName>
    <definedName name="MAJUNIAT" localSheetId="4">'[3]Cashflow Forecast Port'!$M$48:$M$48</definedName>
    <definedName name="MAJUNIAT">'[4]Cashflow Forecast Port'!$M$48:$M$48</definedName>
    <definedName name="MAJUNIBIT" localSheetId="4">'[3]Cashflow Forecast Port'!$M$47:$M$47</definedName>
    <definedName name="MAJUNIBIT">'[4]Cashflow Forecast Port'!$M$47:$M$47</definedName>
    <definedName name="MAJUNINT" localSheetId="4">'[3]Cashflow Forecast Port'!$M$44:$M$44</definedName>
    <definedName name="MAJUNINT">'[4]Cashflow Forecast Port'!$M$44:$M$44</definedName>
    <definedName name="MAJUNISN" localSheetId="4">'[3]Cashflow Forecast Port'!$M$54:$M$54</definedName>
    <definedName name="MAJUNISN">'[4]Cashflow Forecast Port'!$M$54:$M$54</definedName>
    <definedName name="MAJUNNETCONT" localSheetId="4">'[3]Cashflow Forecast Port'!$M$67:$M$67</definedName>
    <definedName name="MAJUNNETCONT">'[4]Cashflow Forecast Port'!$M$67:$M$67</definedName>
    <definedName name="MAJUNSTEAM" localSheetId="4">'[3]Cashflow Forecast Port'!#REF!</definedName>
    <definedName name="MAJUNSTEAM">'[4]Cashflow Forecast Port'!#REF!</definedName>
    <definedName name="MAJUNTAX" localSheetId="4">'[3]Cashflow Forecast Port'!$M$65:$M$65</definedName>
    <definedName name="MAJUNTAX">'[4]Cashflow Forecast Port'!$M$65:$M$65</definedName>
    <definedName name="MAJUNTO" localSheetId="4">'[3]Cashflow Forecast Port'!$M$45:$M$45</definedName>
    <definedName name="MAJUNTO">'[4]Cashflow Forecast Port'!$M$45:$M$45</definedName>
    <definedName name="MAJUNWHEEL" localSheetId="4">'[3]Cashflow Forecast Port'!#REF!</definedName>
    <definedName name="MAJUNWHEEL">'[4]Cashflow Forecast Port'!#REF!</definedName>
    <definedName name="MAL" localSheetId="4">#REF!</definedName>
    <definedName name="MAL">#REF!</definedName>
    <definedName name="MAMARCAP" localSheetId="4">'[3]Cashflow Forecast Port'!#REF!</definedName>
    <definedName name="MAMARCAP">'[4]Cashflow Forecast Port'!#REF!</definedName>
    <definedName name="MAMARCO" localSheetId="4">'[3]Cashflow Forecast Port'!#REF!</definedName>
    <definedName name="MAMARCO">'[4]Cashflow Forecast Port'!#REF!</definedName>
    <definedName name="MAMARCOAL" localSheetId="4">'[3]Cashflow Forecast Port'!#REF!</definedName>
    <definedName name="MAMARCOAL">'[4]Cashflow Forecast Port'!#REF!</definedName>
    <definedName name="MAMARDA" localSheetId="4">'[3]Cashflow Forecast Port'!$G$43:$G$43</definedName>
    <definedName name="MAMARDA">'[4]Cashflow Forecast Port'!$G$43:$G$43</definedName>
    <definedName name="MAMARDEP" localSheetId="4">'[3]Cashflow Forecast Port'!$G$59:$G$59</definedName>
    <definedName name="MAMARDEP">'[4]Cashflow Forecast Port'!$G$59:$G$59</definedName>
    <definedName name="MAMAREOS" localSheetId="4">'[3]Cashflow Forecast Port'!#REF!</definedName>
    <definedName name="MAMAREOS">'[4]Cashflow Forecast Port'!#REF!</definedName>
    <definedName name="MAMAREQ" localSheetId="4">'[3]Cashflow Forecast Port'!$G$53:$G$53</definedName>
    <definedName name="MAMAREQ">'[4]Cashflow Forecast Port'!$G$53:$G$53</definedName>
    <definedName name="MAMARIAT" localSheetId="4">'[3]Cashflow Forecast Port'!$G$48:$G$48</definedName>
    <definedName name="MAMARIAT">'[4]Cashflow Forecast Port'!$G$48:$G$48</definedName>
    <definedName name="MAMARIBIT" localSheetId="4">'[3]Cashflow Forecast Port'!$G$47:$G$47</definedName>
    <definedName name="MAMARIBIT">'[4]Cashflow Forecast Port'!$G$47:$G$47</definedName>
    <definedName name="MAMARINT" localSheetId="4">'[3]Cashflow Forecast Port'!$G$44:$G$44</definedName>
    <definedName name="MAMARINT">'[4]Cashflow Forecast Port'!$G$44:$G$44</definedName>
    <definedName name="MAMARISN" localSheetId="4">'[3]Cashflow Forecast Port'!$G$54:$G$54</definedName>
    <definedName name="MAMARISN">'[4]Cashflow Forecast Port'!$G$54:$G$54</definedName>
    <definedName name="MAMARNETCONT" localSheetId="4">'[3]Cashflow Forecast Port'!$G$67:$G$67</definedName>
    <definedName name="MAMARNETCONT">'[4]Cashflow Forecast Port'!$G$67:$G$67</definedName>
    <definedName name="MAMARSTEAM" localSheetId="4">'[3]Cashflow Forecast Port'!#REF!</definedName>
    <definedName name="MAMARSTEAM">'[4]Cashflow Forecast Port'!#REF!</definedName>
    <definedName name="MAMARTAX" localSheetId="4">'[3]Cashflow Forecast Port'!$G$65:$G$65</definedName>
    <definedName name="MAMARTAX">'[4]Cashflow Forecast Port'!$G$65:$G$65</definedName>
    <definedName name="MAMARTO" localSheetId="4">'[3]Cashflow Forecast Port'!$G$45:$G$45</definedName>
    <definedName name="MAMARTO">'[4]Cashflow Forecast Port'!$G$45:$G$45</definedName>
    <definedName name="MAMARWHEEL" localSheetId="4">'[3]Cashflow Forecast Port'!#REF!</definedName>
    <definedName name="MAMARWHEEL">'[4]Cashflow Forecast Port'!#REF!</definedName>
    <definedName name="MAMAYCAP" localSheetId="4">'[3]Cashflow Forecast Port'!#REF!</definedName>
    <definedName name="MAMAYCAP">'[4]Cashflow Forecast Port'!#REF!</definedName>
    <definedName name="MAMAYCO" localSheetId="4">'[3]Cashflow Forecast Port'!#REF!</definedName>
    <definedName name="MAMAYCO">'[4]Cashflow Forecast Port'!#REF!</definedName>
    <definedName name="MAMAYCOAL" localSheetId="4">'[3]Cashflow Forecast Port'!#REF!</definedName>
    <definedName name="MAMAYCOAL">'[4]Cashflow Forecast Port'!#REF!</definedName>
    <definedName name="MAMAYDA" localSheetId="4">'[3]Cashflow Forecast Port'!$K$43:$K$43</definedName>
    <definedName name="MAMAYDA">'[4]Cashflow Forecast Port'!$K$43:$K$43</definedName>
    <definedName name="MAMAYDEP" localSheetId="4">'[3]Cashflow Forecast Port'!$K$59:$K$59</definedName>
    <definedName name="MAMAYDEP">'[4]Cashflow Forecast Port'!$K$59:$K$59</definedName>
    <definedName name="MAMAYEOS" localSheetId="4">'[3]Cashflow Forecast Port'!#REF!</definedName>
    <definedName name="MAMAYEOS">'[4]Cashflow Forecast Port'!#REF!</definedName>
    <definedName name="MAMAYEQ" localSheetId="4">'[3]Cashflow Forecast Port'!$K$53:$K$53</definedName>
    <definedName name="MAMAYEQ">'[4]Cashflow Forecast Port'!$K$53:$K$53</definedName>
    <definedName name="MAMAYIAT" localSheetId="4">'[3]Cashflow Forecast Port'!$K$48:$K$48</definedName>
    <definedName name="MAMAYIAT">'[4]Cashflow Forecast Port'!$K$48:$K$48</definedName>
    <definedName name="MAMAYIBIT" localSheetId="4">'[3]Cashflow Forecast Port'!$K$47:$K$47</definedName>
    <definedName name="MAMAYIBIT">'[4]Cashflow Forecast Port'!$K$47:$K$47</definedName>
    <definedName name="MAMAYINT" localSheetId="4">'[3]Cashflow Forecast Port'!$K$44:$K$44</definedName>
    <definedName name="MAMAYINT">'[4]Cashflow Forecast Port'!$K$44:$K$44</definedName>
    <definedName name="MAMAYISN" localSheetId="4">'[3]Cashflow Forecast Port'!$K$54:$K$54</definedName>
    <definedName name="MAMAYISN">'[4]Cashflow Forecast Port'!$K$54:$K$54</definedName>
    <definedName name="MAMAYNETCONT" localSheetId="4">'[3]Cashflow Forecast Port'!$K$67:$K$67</definedName>
    <definedName name="MAMAYNETCONT">'[4]Cashflow Forecast Port'!$K$67:$K$67</definedName>
    <definedName name="MAMAYSTEAM" localSheetId="4">'[3]Cashflow Forecast Port'!#REF!</definedName>
    <definedName name="MAMAYSTEAM">'[4]Cashflow Forecast Port'!#REF!</definedName>
    <definedName name="MAMAYTAX" localSheetId="4">'[3]Cashflow Forecast Port'!$K$65:$K$65</definedName>
    <definedName name="MAMAYTAX">'[4]Cashflow Forecast Port'!$K$65:$K$65</definedName>
    <definedName name="MAMAYTO" localSheetId="4">'[3]Cashflow Forecast Port'!$K$45:$K$45</definedName>
    <definedName name="MAMAYTO">'[4]Cashflow Forecast Port'!$K$45:$K$45</definedName>
    <definedName name="MAMAYWHEEL" localSheetId="4">'[3]Cashflow Forecast Port'!#REF!</definedName>
    <definedName name="MAMAYWHEEL">'[4]Cashflow Forecast Port'!#REF!</definedName>
    <definedName name="MAMIAPR" localSheetId="4">'[3]Cashflow Forecast Port'!$I$61:$I$61</definedName>
    <definedName name="MAMIAPR">'[4]Cashflow Forecast Port'!$I$61:$I$61</definedName>
    <definedName name="MAMIAUG" localSheetId="4">'[3]Cashflow Forecast Port'!$Q$61:$Q$61</definedName>
    <definedName name="MAMIAUG">'[4]Cashflow Forecast Port'!$Q$61:$Q$61</definedName>
    <definedName name="MAMIDEC" localSheetId="4">'[3]Cashflow Forecast Port'!$Y$61:$Y$61</definedName>
    <definedName name="MAMIDEC">'[4]Cashflow Forecast Port'!$Y$61:$Y$61</definedName>
    <definedName name="MAMIFEB" localSheetId="4">'[3]Cashflow Forecast Port'!$E$61:$E$61</definedName>
    <definedName name="MAMIFEB">'[4]Cashflow Forecast Port'!$E$61:$E$61</definedName>
    <definedName name="MAMIJAN" localSheetId="4">'[3]Cashflow Forecast Port'!$C$61:$C$61</definedName>
    <definedName name="MAMIJAN">'[4]Cashflow Forecast Port'!$C$61:$C$61</definedName>
    <definedName name="MAMIJUL" localSheetId="4">'[3]Cashflow Forecast Port'!$O$61:$O$61</definedName>
    <definedName name="MAMIJUL">'[4]Cashflow Forecast Port'!$O$61:$O$61</definedName>
    <definedName name="MAMIJUN" localSheetId="4">'[3]Cashflow Forecast Port'!$M$61:$M$61</definedName>
    <definedName name="MAMIJUN">'[4]Cashflow Forecast Port'!$M$61:$M$61</definedName>
    <definedName name="MAMIMAR" localSheetId="4">'[3]Cashflow Forecast Port'!$G$61:$G$61</definedName>
    <definedName name="MAMIMAR">'[4]Cashflow Forecast Port'!$G$61:$G$61</definedName>
    <definedName name="MAMIMAY" localSheetId="4">'[3]Cashflow Forecast Port'!$K$61:$K$61</definedName>
    <definedName name="MAMIMAY">'[4]Cashflow Forecast Port'!$K$61:$K$61</definedName>
    <definedName name="MAMINOV" localSheetId="4">'[3]Cashflow Forecast Port'!$W$61:$W$61</definedName>
    <definedName name="MAMINOV">'[4]Cashflow Forecast Port'!$W$61:$W$61</definedName>
    <definedName name="MAMIOCT" localSheetId="4">'[3]Cashflow Forecast Port'!$U$61:$U$61</definedName>
    <definedName name="MAMIOCT">'[4]Cashflow Forecast Port'!$U$61:$U$61</definedName>
    <definedName name="MAMISEP" localSheetId="4">'[3]Cashflow Forecast Port'!$S$61:$S$61</definedName>
    <definedName name="MAMISEP">'[4]Cashflow Forecast Port'!$S$61:$S$61</definedName>
    <definedName name="MANOVCAP" localSheetId="4">'[3]Cashflow Forecast Port'!#REF!</definedName>
    <definedName name="MANOVCAP">'[4]Cashflow Forecast Port'!#REF!</definedName>
    <definedName name="MANOVCO" localSheetId="4">'[3]Cashflow Forecast Port'!#REF!</definedName>
    <definedName name="MANOVCO">'[4]Cashflow Forecast Port'!#REF!</definedName>
    <definedName name="MANOVCOAL" localSheetId="4">'[3]Cashflow Forecast Port'!#REF!</definedName>
    <definedName name="MANOVCOAL">'[4]Cashflow Forecast Port'!#REF!</definedName>
    <definedName name="MANOVDA" localSheetId="4">'[3]Cashflow Forecast Port'!$W$43:$W$43</definedName>
    <definedName name="MANOVDA">'[4]Cashflow Forecast Port'!$W$43:$W$43</definedName>
    <definedName name="MANOVDEP" localSheetId="4">'[3]Cashflow Forecast Port'!$W$59:$W$59</definedName>
    <definedName name="MANOVDEP">'[4]Cashflow Forecast Port'!$W$59:$W$59</definedName>
    <definedName name="MANOVEOS" localSheetId="4">'[3]Cashflow Forecast Port'!#REF!</definedName>
    <definedName name="MANOVEOS">'[4]Cashflow Forecast Port'!#REF!</definedName>
    <definedName name="MANOVEQ" localSheetId="4">'[3]Cashflow Forecast Port'!$W$53:$W$53</definedName>
    <definedName name="MANOVEQ">'[4]Cashflow Forecast Port'!$W$53:$W$53</definedName>
    <definedName name="MANOVIAT" localSheetId="4">'[3]Cashflow Forecast Port'!$W$48:$W$48</definedName>
    <definedName name="MANOVIAT">'[4]Cashflow Forecast Port'!$W$48:$W$48</definedName>
    <definedName name="MANOVIBIT" localSheetId="4">'[3]Cashflow Forecast Port'!$W$47:$W$47</definedName>
    <definedName name="MANOVIBIT">'[4]Cashflow Forecast Port'!$W$47:$W$47</definedName>
    <definedName name="MANOVINT" localSheetId="4">'[3]Cashflow Forecast Port'!$W$44:$W$44</definedName>
    <definedName name="MANOVINT">'[4]Cashflow Forecast Port'!$W$44:$W$44</definedName>
    <definedName name="MANOVISN" localSheetId="4">'[3]Cashflow Forecast Port'!$W$54:$W$54</definedName>
    <definedName name="MANOVISN">'[4]Cashflow Forecast Port'!$W$54:$W$54</definedName>
    <definedName name="MANOVNETCONT" localSheetId="4">'[3]Cashflow Forecast Port'!$W$67:$W$67</definedName>
    <definedName name="MANOVNETCONT">'[4]Cashflow Forecast Port'!$W$67:$W$67</definedName>
    <definedName name="MANOVSTEAM" localSheetId="4">'[3]Cashflow Forecast Port'!#REF!</definedName>
    <definedName name="MANOVSTEAM">'[4]Cashflow Forecast Port'!#REF!</definedName>
    <definedName name="MANOVTAX" localSheetId="4">'[3]Cashflow Forecast Port'!$W$65:$W$65</definedName>
    <definedName name="MANOVTAX">'[4]Cashflow Forecast Port'!$W$65:$W$65</definedName>
    <definedName name="MANOVTO" localSheetId="4">'[3]Cashflow Forecast Port'!$W$45:$W$45</definedName>
    <definedName name="MANOVTO">'[4]Cashflow Forecast Port'!$W$45:$W$45</definedName>
    <definedName name="MANOVWHEEL" localSheetId="4">'[3]Cashflow Forecast Port'!#REF!</definedName>
    <definedName name="MANOVWHEEL">'[4]Cashflow Forecast Port'!#REF!</definedName>
    <definedName name="MANUAL" localSheetId="4">#REF!</definedName>
    <definedName name="MANUAL">#REF!</definedName>
    <definedName name="MAOCTCAP" localSheetId="4">'[3]Cashflow Forecast Port'!#REF!</definedName>
    <definedName name="MAOCTCAP">'[4]Cashflow Forecast Port'!#REF!</definedName>
    <definedName name="MAOCTCO" localSheetId="4">'[3]Cashflow Forecast Port'!#REF!</definedName>
    <definedName name="MAOCTCO">'[4]Cashflow Forecast Port'!#REF!</definedName>
    <definedName name="MAOCTCOAL" localSheetId="4">'[3]Cashflow Forecast Port'!#REF!</definedName>
    <definedName name="MAOCTCOAL">'[4]Cashflow Forecast Port'!#REF!</definedName>
    <definedName name="MAOCTDA" localSheetId="4">'[3]Cashflow Forecast Port'!$U$43:$U$43</definedName>
    <definedName name="MAOCTDA">'[4]Cashflow Forecast Port'!$U$43:$U$43</definedName>
    <definedName name="MAOCTDEP" localSheetId="4">'[3]Cashflow Forecast Port'!$U$59:$U$59</definedName>
    <definedName name="MAOCTDEP">'[4]Cashflow Forecast Port'!$U$59:$U$59</definedName>
    <definedName name="MAOCTEOS" localSheetId="4">'[3]Cashflow Forecast Port'!#REF!</definedName>
    <definedName name="MAOCTEOS">'[4]Cashflow Forecast Port'!#REF!</definedName>
    <definedName name="MAOCTEQ" localSheetId="4">'[3]Cashflow Forecast Port'!$U$53:$U$53</definedName>
    <definedName name="MAOCTEQ">'[4]Cashflow Forecast Port'!$U$53:$U$53</definedName>
    <definedName name="MAOCTIAT" localSheetId="4">'[3]Cashflow Forecast Port'!$U$48:$U$48</definedName>
    <definedName name="MAOCTIAT">'[4]Cashflow Forecast Port'!$U$48:$U$48</definedName>
    <definedName name="MAOCTIBIT" localSheetId="4">'[3]Cashflow Forecast Port'!$U$47:$U$47</definedName>
    <definedName name="MAOCTIBIT">'[4]Cashflow Forecast Port'!$U$47:$U$47</definedName>
    <definedName name="MAOCTINT" localSheetId="4">'[3]Cashflow Forecast Port'!$U$44:$U$44</definedName>
    <definedName name="MAOCTINT">'[4]Cashflow Forecast Port'!$U$44:$U$44</definedName>
    <definedName name="MAOCTISN" localSheetId="4">'[3]Cashflow Forecast Port'!$U$54:$U$54</definedName>
    <definedName name="MAOCTISN">'[4]Cashflow Forecast Port'!$U$54:$U$54</definedName>
    <definedName name="MAOCTNETCONT" localSheetId="4">'[3]Cashflow Forecast Port'!$U$67:$U$67</definedName>
    <definedName name="MAOCTNETCONT">'[4]Cashflow Forecast Port'!$U$67:$U$67</definedName>
    <definedName name="MAOCTSTEAM" localSheetId="4">'[3]Cashflow Forecast Port'!#REF!</definedName>
    <definedName name="MAOCTSTEAM">'[4]Cashflow Forecast Port'!#REF!</definedName>
    <definedName name="MAOCTTAX" localSheetId="4">'[3]Cashflow Forecast Port'!$U$65:$U$65</definedName>
    <definedName name="MAOCTTAX">'[4]Cashflow Forecast Port'!$U$65:$U$65</definedName>
    <definedName name="MAOCTTO" localSheetId="4">'[3]Cashflow Forecast Port'!$U$45:$U$45</definedName>
    <definedName name="MAOCTTO">'[4]Cashflow Forecast Port'!$U$45:$U$45</definedName>
    <definedName name="MAOCTWHEEL" localSheetId="4">'[3]Cashflow Forecast Port'!#REF!</definedName>
    <definedName name="MAOCTWHEEL">'[4]Cashflow Forecast Port'!#REF!</definedName>
    <definedName name="maq" localSheetId="4">#REF!</definedName>
    <definedName name="maq">#REF!</definedName>
    <definedName name="MAR" localSheetId="4">#REF!</definedName>
    <definedName name="MAR">#REF!</definedName>
    <definedName name="mar_97" localSheetId="4">'[23]Câmbio - 97'!$C$10</definedName>
    <definedName name="mar_97">'[24]Câmbio - 97'!$C$10</definedName>
    <definedName name="MAR_98" localSheetId="4">'[33]Câmbio - 97'!$C$10</definedName>
    <definedName name="MAR_98">'[34]Câmbio - 97'!$C$10</definedName>
    <definedName name="mar_bal" localSheetId="4">[38]Data!#REF!</definedName>
    <definedName name="mar_bal">[38]Data!#REF!</definedName>
    <definedName name="Mar_Close" localSheetId="4">#REF!</definedName>
    <definedName name="Mar_Close">#REF!</definedName>
    <definedName name="Mar_Cr" localSheetId="4">[39]DATA!$P$5:$P$297</definedName>
    <definedName name="Mar_Cr">[40]DATA!$P$5:$P$297</definedName>
    <definedName name="Mar_Cr_Adj" localSheetId="4">[39]DATA!$R$5:$R$297</definedName>
    <definedName name="Mar_Cr_Adj">[40]DATA!$R$5:$R$297</definedName>
    <definedName name="Mar_Dr" localSheetId="4">[39]DATA!$O$5:$O$297</definedName>
    <definedName name="Mar_Dr">[40]DATA!$O$5:$O$297</definedName>
    <definedName name="Mar_Dr_Adj" localSheetId="4">[39]DATA!$Q$5:$Q$297</definedName>
    <definedName name="Mar_Dr_Adj">[40]DATA!$Q$5:$Q$297</definedName>
    <definedName name="March_Days" localSheetId="4">#REF!</definedName>
    <definedName name="March_Days">#REF!</definedName>
    <definedName name="MARFC" localSheetId="4">#REF!</definedName>
    <definedName name="MARFC">#REF!</definedName>
    <definedName name="MARGIN" localSheetId="4">#REF!</definedName>
    <definedName name="MARGIN">#REF!</definedName>
    <definedName name="MARGOI" localSheetId="4">#REF!</definedName>
    <definedName name="MARGOI">#REF!</definedName>
    <definedName name="MARIBIT" localSheetId="4">#REF!</definedName>
    <definedName name="MARIBIT">#REF!</definedName>
    <definedName name="MarL3" localSheetId="4">#REF!</definedName>
    <definedName name="MarL3">#REF!</definedName>
    <definedName name="MarL4" localSheetId="4">#REF!</definedName>
    <definedName name="MarL4">#REF!</definedName>
    <definedName name="MarL5" localSheetId="4">#REF!</definedName>
    <definedName name="MarL5">#REF!</definedName>
    <definedName name="MarNI1" localSheetId="4">#REF!</definedName>
    <definedName name="MarNI1">#REF!</definedName>
    <definedName name="MarNI2" localSheetId="4">#REF!</definedName>
    <definedName name="MarNI2">#REF!</definedName>
    <definedName name="MarNI3" localSheetId="4">#REF!</definedName>
    <definedName name="MarNI3">#REF!</definedName>
    <definedName name="MarNI4" localSheetId="4">#REF!</definedName>
    <definedName name="MarNI4">#REF!</definedName>
    <definedName name="MarNI5" localSheetId="4">#REF!</definedName>
    <definedName name="MarNI5">#REF!</definedName>
    <definedName name="MAROR" localSheetId="4">#REF!</definedName>
    <definedName name="MAROR">#REF!</definedName>
    <definedName name="MARVAR" localSheetId="4">#REF!</definedName>
    <definedName name="MARVAR">#REF!</definedName>
    <definedName name="MARYTD" localSheetId="4">#REF!</definedName>
    <definedName name="MARYTD">#REF!</definedName>
    <definedName name="MASEPCAP" localSheetId="4">'[3]Cashflow Forecast Port'!#REF!</definedName>
    <definedName name="MASEPCAP">'[4]Cashflow Forecast Port'!#REF!</definedName>
    <definedName name="MASEPCO" localSheetId="4">'[3]Cashflow Forecast Port'!#REF!</definedName>
    <definedName name="MASEPCO">'[4]Cashflow Forecast Port'!#REF!</definedName>
    <definedName name="MASEPCOAL" localSheetId="4">'[3]Cashflow Forecast Port'!#REF!</definedName>
    <definedName name="MASEPCOAL">'[4]Cashflow Forecast Port'!#REF!</definedName>
    <definedName name="MASEPDA" localSheetId="4">'[3]Cashflow Forecast Port'!$S$43:$S$43</definedName>
    <definedName name="MASEPDA">'[4]Cashflow Forecast Port'!$S$43:$S$43</definedName>
    <definedName name="MASEPDEP" localSheetId="4">'[3]Cashflow Forecast Port'!$S$59:$S$59</definedName>
    <definedName name="MASEPDEP">'[4]Cashflow Forecast Port'!$S$59:$S$59</definedName>
    <definedName name="MASEPEOS" localSheetId="4">'[3]Cashflow Forecast Port'!#REF!</definedName>
    <definedName name="MASEPEOS">'[4]Cashflow Forecast Port'!#REF!</definedName>
    <definedName name="MASEPEQ" localSheetId="4">'[3]Cashflow Forecast Port'!$S$53:$S$53</definedName>
    <definedName name="MASEPEQ">'[4]Cashflow Forecast Port'!$S$53:$S$53</definedName>
    <definedName name="MASEPIAT" localSheetId="4">'[3]Cashflow Forecast Port'!$S$48:$S$48</definedName>
    <definedName name="MASEPIAT">'[4]Cashflow Forecast Port'!$S$48:$S$48</definedName>
    <definedName name="MASEPIBIT" localSheetId="4">'[3]Cashflow Forecast Port'!$S$47:$S$47</definedName>
    <definedName name="MASEPIBIT">'[4]Cashflow Forecast Port'!$S$47:$S$47</definedName>
    <definedName name="MASEPINT" localSheetId="4">'[3]Cashflow Forecast Port'!$S$44:$S$44</definedName>
    <definedName name="MASEPINT">'[4]Cashflow Forecast Port'!$S$44:$S$44</definedName>
    <definedName name="MASEPISN" localSheetId="4">'[3]Cashflow Forecast Port'!$S$54:$S$54</definedName>
    <definedName name="MASEPISN">'[4]Cashflow Forecast Port'!$S$54:$S$54</definedName>
    <definedName name="MASEPNETCONT" localSheetId="4">'[3]Cashflow Forecast Port'!$S$67:$S$67</definedName>
    <definedName name="MASEPNETCONT">'[4]Cashflow Forecast Port'!$S$67:$S$67</definedName>
    <definedName name="MASEPSTEAM" localSheetId="4">'[3]Cashflow Forecast Port'!#REF!</definedName>
    <definedName name="MASEPSTEAM">'[4]Cashflow Forecast Port'!#REF!</definedName>
    <definedName name="MASEPTAX" localSheetId="4">'[3]Cashflow Forecast Port'!$S$65:$S$65</definedName>
    <definedName name="MASEPTAX">'[4]Cashflow Forecast Port'!$S$65:$S$65</definedName>
    <definedName name="MASEPTO" localSheetId="4">'[3]Cashflow Forecast Port'!$S$45:$S$45</definedName>
    <definedName name="MASEPTO">'[4]Cashflow Forecast Port'!$S$45:$S$45</definedName>
    <definedName name="MASEPWHEEL" localSheetId="4">'[3]Cashflow Forecast Port'!#REF!</definedName>
    <definedName name="MASEPWHEEL">'[4]Cashflow Forecast Port'!#REF!</definedName>
    <definedName name="MathDropdown" localSheetId="4">#REF!</definedName>
    <definedName name="MathDropdown">#REF!</definedName>
    <definedName name="Matriz" localSheetId="4">#REF!</definedName>
    <definedName name="Matriz">#REF!</definedName>
    <definedName name="max" localSheetId="4">[1]SHELL!$I$140</definedName>
    <definedName name="max">[2]SHELL!$I$140</definedName>
    <definedName name="Max_DSCR" localSheetId="4">#REF!</definedName>
    <definedName name="Max_DSCR">#REF!</definedName>
    <definedName name="maxtariff" localSheetId="4">#REF!</definedName>
    <definedName name="maxtariff">#REF!</definedName>
    <definedName name="MAY" localSheetId="4">#REF!</definedName>
    <definedName name="MAY">#REF!</definedName>
    <definedName name="may_bal" localSheetId="4">[38]Data!#REF!</definedName>
    <definedName name="may_bal">[38]Data!#REF!</definedName>
    <definedName name="May_Close" localSheetId="4">#REF!</definedName>
    <definedName name="May_Close">#REF!</definedName>
    <definedName name="May_Cr" localSheetId="4">[39]DATA!$X$5:$X$297</definedName>
    <definedName name="May_Cr">[40]DATA!$X$5:$X$297</definedName>
    <definedName name="May_Cr_Adj" localSheetId="4">[39]DATA!$Z$5:$Z$297</definedName>
    <definedName name="May_Cr_Adj">[40]DATA!$Z$5:$Z$297</definedName>
    <definedName name="May_Days" localSheetId="4">#REF!</definedName>
    <definedName name="May_Days">#REF!</definedName>
    <definedName name="May_Dr" localSheetId="4">[39]DATA!$W$5:$W$297</definedName>
    <definedName name="May_Dr">[40]DATA!$W$5:$W$297</definedName>
    <definedName name="May_Dr_Adj" localSheetId="4">[39]DATA!$Y$5:$Y$297</definedName>
    <definedName name="May_Dr_Adj">[40]DATA!$Y$5:$Y$297</definedName>
    <definedName name="MAYFC" localSheetId="4">#REF!</definedName>
    <definedName name="MAYFC">#REF!</definedName>
    <definedName name="MAYGOI" localSheetId="4">#REF!</definedName>
    <definedName name="MAYGOI">#REF!</definedName>
    <definedName name="MAYIBIT" localSheetId="4">#REF!</definedName>
    <definedName name="MAYIBIT">#REF!</definedName>
    <definedName name="MayL3" localSheetId="4">#REF!</definedName>
    <definedName name="MayL3">#REF!</definedName>
    <definedName name="MayL4" localSheetId="4">#REF!</definedName>
    <definedName name="MayL4">#REF!</definedName>
    <definedName name="MayL5" localSheetId="4">#REF!</definedName>
    <definedName name="MayL5">#REF!</definedName>
    <definedName name="MayNI1" localSheetId="4">#REF!</definedName>
    <definedName name="MayNI1">#REF!</definedName>
    <definedName name="MayNI2" localSheetId="4">#REF!</definedName>
    <definedName name="MayNI2">#REF!</definedName>
    <definedName name="MayNI3" localSheetId="4">#REF!</definedName>
    <definedName name="MayNI3">#REF!</definedName>
    <definedName name="MayNI4" localSheetId="4">#REF!</definedName>
    <definedName name="MayNI4">#REF!</definedName>
    <definedName name="MayNI5" localSheetId="4">#REF!</definedName>
    <definedName name="MayNI5">#REF!</definedName>
    <definedName name="MAYOR" localSheetId="4">#REF!</definedName>
    <definedName name="MAYOR">#REF!</definedName>
    <definedName name="MAYREVBUD" localSheetId="4">'[3]Cashflow Forecast Port'!#REF!</definedName>
    <definedName name="MAYREVBUD">'[4]Cashflow Forecast Port'!#REF!</definedName>
    <definedName name="MAYVAR" localSheetId="4">#REF!</definedName>
    <definedName name="MAYVAR">#REF!</definedName>
    <definedName name="MAYYTD" localSheetId="4">#REF!</definedName>
    <definedName name="MAYYTD">#REF!</definedName>
    <definedName name="MBAPRBANKINT" localSheetId="4">'[3]Cashflow Forecast Port'!#REF!</definedName>
    <definedName name="MBAPRBANKINT">'[4]Cashflow Forecast Port'!#REF!</definedName>
    <definedName name="MBAPRCAP" localSheetId="4">'[3]Cashflow Forecast Port'!$I$8:$I$8</definedName>
    <definedName name="MBAPRCAP">'[4]Cashflow Forecast Port'!$I$8:$I$8</definedName>
    <definedName name="MBAPRCO" localSheetId="4">'[3]Cashflow Forecast Port'!$I$21:$I$21</definedName>
    <definedName name="MBAPRCO">'[4]Cashflow Forecast Port'!$I$21:$I$21</definedName>
    <definedName name="MBAPRCOAL" localSheetId="4">'[3]Cashflow Forecast Port'!$I$15:$I$15</definedName>
    <definedName name="MBAPRCOAL">'[4]Cashflow Forecast Port'!$I$15:$I$15</definedName>
    <definedName name="MBAPRDA" localSheetId="4">'[3]Cashflow Forecast Port'!$I$26:$I$26</definedName>
    <definedName name="MBAPRDA">'[4]Cashflow Forecast Port'!$I$26:$I$26</definedName>
    <definedName name="MBAPRDEP" localSheetId="4">'[3]Cashflow Forecast Port'!#REF!</definedName>
    <definedName name="MBAPRDEP">'[4]Cashflow Forecast Port'!#REF!</definedName>
    <definedName name="MBAPREOS" localSheetId="4">'[3]Cashflow Forecast Port'!#REF!</definedName>
    <definedName name="MBAPREOS">'[4]Cashflow Forecast Port'!#REF!</definedName>
    <definedName name="MBAPREQ" localSheetId="4">'[3]Cashflow Forecast Port'!#REF!</definedName>
    <definedName name="MBAPREQ">'[4]Cashflow Forecast Port'!#REF!</definedName>
    <definedName name="MBAPRIAT" localSheetId="4">'[3]Cashflow Forecast Port'!#REF!</definedName>
    <definedName name="MBAPRIAT">'[4]Cashflow Forecast Port'!#REF!</definedName>
    <definedName name="MBAPRIBIT" localSheetId="4">'[3]Cashflow Forecast Port'!$I$33:$I$33</definedName>
    <definedName name="MBAPRIBIT">'[4]Cashflow Forecast Port'!$I$33:$I$33</definedName>
    <definedName name="MBAPRINT" localSheetId="4">'[3]Cashflow Forecast Port'!$I$31:$I$31</definedName>
    <definedName name="MBAPRINT">'[4]Cashflow Forecast Port'!$I$31:$I$31</definedName>
    <definedName name="MBAPRNETCONT" localSheetId="4">'[3]Cashflow Forecast Port'!#REF!</definedName>
    <definedName name="MBAPRNETCONT">'[4]Cashflow Forecast Port'!#REF!</definedName>
    <definedName name="MBAPRSTEAM" localSheetId="4">'[3]Cashflow Forecast Port'!#REF!</definedName>
    <definedName name="MBAPRSTEAM">'[4]Cashflow Forecast Port'!#REF!</definedName>
    <definedName name="MBAPRTAX" localSheetId="4">'[3]Cashflow Forecast Port'!#REF!</definedName>
    <definedName name="MBAPRTAX">'[4]Cashflow Forecast Port'!#REF!</definedName>
    <definedName name="MBAPRTO" localSheetId="4">'[3]Cashflow Forecast Port'!$I$20:$I$20</definedName>
    <definedName name="MBAPRTO">'[4]Cashflow Forecast Port'!$I$20:$I$20</definedName>
    <definedName name="MBAPRWHEEL" localSheetId="4">'[3]Cashflow Forecast Port'!$I$18:$I$18</definedName>
    <definedName name="MBAPRWHEEL">'[4]Cashflow Forecast Port'!$I$18:$I$18</definedName>
    <definedName name="MBASE" localSheetId="4">#REF!</definedName>
    <definedName name="MBASE">#REF!</definedName>
    <definedName name="MBAUGBANKINT" localSheetId="4">'[3]Cashflow Forecast Port'!#REF!</definedName>
    <definedName name="MBAUGBANKINT">'[4]Cashflow Forecast Port'!#REF!</definedName>
    <definedName name="MBAUGCAP" localSheetId="4">'[3]Cashflow Forecast Port'!$Q$8:$Q$8</definedName>
    <definedName name="MBAUGCAP">'[4]Cashflow Forecast Port'!$Q$8:$Q$8</definedName>
    <definedName name="MBAUGCO" localSheetId="4">'[3]Cashflow Forecast Port'!$Q$21:$Q$21</definedName>
    <definedName name="MBAUGCO">'[4]Cashflow Forecast Port'!$Q$21:$Q$21</definedName>
    <definedName name="MBAUGCOAL" localSheetId="4">'[3]Cashflow Forecast Port'!$Q$15:$Q$15</definedName>
    <definedName name="MBAUGCOAL">'[4]Cashflow Forecast Port'!$Q$15:$Q$15</definedName>
    <definedName name="MBAUGDA" localSheetId="4">'[3]Cashflow Forecast Port'!$Q$26:$Q$26</definedName>
    <definedName name="MBAUGDA">'[4]Cashflow Forecast Port'!$Q$26:$Q$26</definedName>
    <definedName name="MBAUGDEP" localSheetId="4">'[3]Cashflow Forecast Port'!#REF!</definedName>
    <definedName name="MBAUGDEP">'[4]Cashflow Forecast Port'!#REF!</definedName>
    <definedName name="MBAUGEOS" localSheetId="4">'[3]Cashflow Forecast Port'!#REF!</definedName>
    <definedName name="MBAUGEOS">'[4]Cashflow Forecast Port'!#REF!</definedName>
    <definedName name="MBAUGEQ" localSheetId="4">'[3]Cashflow Forecast Port'!#REF!</definedName>
    <definedName name="MBAUGEQ">'[4]Cashflow Forecast Port'!#REF!</definedName>
    <definedName name="MBAUGIAT" localSheetId="4">'[3]Cashflow Forecast Port'!#REF!</definedName>
    <definedName name="MBAUGIAT">'[4]Cashflow Forecast Port'!#REF!</definedName>
    <definedName name="MBAUGIBIT" localSheetId="4">'[3]Cashflow Forecast Port'!$Q$33:$Q$33</definedName>
    <definedName name="MBAUGIBIT">'[4]Cashflow Forecast Port'!$Q$33:$Q$33</definedName>
    <definedName name="MBAUGINT" localSheetId="4">'[3]Cashflow Forecast Port'!$Q$31:$Q$31</definedName>
    <definedName name="MBAUGINT">'[4]Cashflow Forecast Port'!$Q$31:$Q$31</definedName>
    <definedName name="MBAUGNETCONT" localSheetId="4">'[3]Cashflow Forecast Port'!#REF!</definedName>
    <definedName name="MBAUGNETCONT">'[4]Cashflow Forecast Port'!#REF!</definedName>
    <definedName name="MBAUGSTEAM" localSheetId="4">'[3]Cashflow Forecast Port'!#REF!</definedName>
    <definedName name="MBAUGSTEAM">'[4]Cashflow Forecast Port'!#REF!</definedName>
    <definedName name="MBAUGTAX" localSheetId="4">'[3]Cashflow Forecast Port'!#REF!</definedName>
    <definedName name="MBAUGTAX">'[4]Cashflow Forecast Port'!#REF!</definedName>
    <definedName name="MBAUGTO" localSheetId="4">'[3]Cashflow Forecast Port'!$Q$20:$Q$20</definedName>
    <definedName name="MBAUGTO">'[4]Cashflow Forecast Port'!$Q$20:$Q$20</definedName>
    <definedName name="MBAUGWHEEL" localSheetId="4">'[3]Cashflow Forecast Port'!$Q$18:$Q$18</definedName>
    <definedName name="MBAUGWHEEL">'[4]Cashflow Forecast Port'!$Q$18:$Q$18</definedName>
    <definedName name="MBDECBANKINT" localSheetId="4">'[3]Cashflow Forecast Port'!#REF!</definedName>
    <definedName name="MBDECBANKINT">'[4]Cashflow Forecast Port'!#REF!</definedName>
    <definedName name="MBDECCAP" localSheetId="4">'[3]Cashflow Forecast Port'!$Y$8:$Y$8</definedName>
    <definedName name="MBDECCAP">'[4]Cashflow Forecast Port'!$Y$8:$Y$8</definedName>
    <definedName name="MBDECCO" localSheetId="4">'[3]Cashflow Forecast Port'!$Y$21:$Y$21</definedName>
    <definedName name="MBDECCO">'[4]Cashflow Forecast Port'!$Y$21:$Y$21</definedName>
    <definedName name="MBDECCOAL" localSheetId="4">'[3]Cashflow Forecast Port'!$Y$15:$Y$15</definedName>
    <definedName name="MBDECCOAL">'[4]Cashflow Forecast Port'!$Y$15:$Y$15</definedName>
    <definedName name="MBDECDA" localSheetId="4">#REF!</definedName>
    <definedName name="MBDECDA">#REF!</definedName>
    <definedName name="MBDECDEP" localSheetId="4">'[3]Cashflow Forecast Port'!#REF!</definedName>
    <definedName name="MBDECDEP">'[4]Cashflow Forecast Port'!#REF!</definedName>
    <definedName name="MBDECEOS" localSheetId="4">'[3]Cashflow Forecast Port'!#REF!</definedName>
    <definedName name="MBDECEOS">'[4]Cashflow Forecast Port'!#REF!</definedName>
    <definedName name="MBDECEQ" localSheetId="4">'[3]Cashflow Forecast Port'!#REF!</definedName>
    <definedName name="MBDECEQ">'[4]Cashflow Forecast Port'!#REF!</definedName>
    <definedName name="MBDECIAT" localSheetId="4">'[3]Cashflow Forecast Port'!#REF!</definedName>
    <definedName name="MBDECIAT">'[4]Cashflow Forecast Port'!#REF!</definedName>
    <definedName name="MBDECIBIT" localSheetId="4">'[3]Cashflow Forecast Port'!$Y$33:$Y$33</definedName>
    <definedName name="MBDECIBIT">'[4]Cashflow Forecast Port'!$Y$33:$Y$33</definedName>
    <definedName name="MBDECINT" localSheetId="4">'[3]Cashflow Forecast Port'!$Y$31:$Y$31</definedName>
    <definedName name="MBDECINT">'[4]Cashflow Forecast Port'!$Y$31:$Y$31</definedName>
    <definedName name="MBDECNETCONT" localSheetId="4">'[3]Cashflow Forecast Port'!#REF!</definedName>
    <definedName name="MBDECNETCONT">'[4]Cashflow Forecast Port'!#REF!</definedName>
    <definedName name="MBDECSTEAM" localSheetId="4">'[3]Cashflow Forecast Port'!#REF!</definedName>
    <definedName name="MBDECSTEAM">'[4]Cashflow Forecast Port'!#REF!</definedName>
    <definedName name="MBDECTAX" localSheetId="4">'[3]Cashflow Forecast Port'!#REF!</definedName>
    <definedName name="MBDECTAX">'[4]Cashflow Forecast Port'!#REF!</definedName>
    <definedName name="MBDECTO" localSheetId="4">'[3]Cashflow Forecast Port'!$Y$20:$Y$20</definedName>
    <definedName name="MBDECTO">'[4]Cashflow Forecast Port'!$Y$20:$Y$20</definedName>
    <definedName name="MBDECWHEEL" localSheetId="4">'[3]Cashflow Forecast Port'!$Y$18:$Y$18</definedName>
    <definedName name="MBDECWHEEL">'[4]Cashflow Forecast Port'!$Y$18:$Y$18</definedName>
    <definedName name="MBFEBBANKINT" localSheetId="4">'[3]Cashflow Forecast Port'!#REF!</definedName>
    <definedName name="MBFEBBANKINT">'[4]Cashflow Forecast Port'!#REF!</definedName>
    <definedName name="MBFEBCAP" localSheetId="4">'[3]Cashflow Forecast Port'!$E$8:$E$8</definedName>
    <definedName name="MBFEBCAP">'[4]Cashflow Forecast Port'!$E$8:$E$8</definedName>
    <definedName name="MBFEBCO" localSheetId="4">'[3]Cashflow Forecast Port'!$E$21:$E$21</definedName>
    <definedName name="MBFEBCO">'[4]Cashflow Forecast Port'!$E$21:$E$21</definedName>
    <definedName name="MBFEBCOAL" localSheetId="4">'[3]Cashflow Forecast Port'!$E$15:$E$15</definedName>
    <definedName name="MBFEBCOAL">'[4]Cashflow Forecast Port'!$E$15:$E$15</definedName>
    <definedName name="MBFEBDA" localSheetId="4">'[3]Cashflow Forecast Port'!$E$26:$E$26</definedName>
    <definedName name="MBFEBDA">'[4]Cashflow Forecast Port'!$E$26:$E$26</definedName>
    <definedName name="MBFEBDEP" localSheetId="4">'[3]Cashflow Forecast Port'!#REF!</definedName>
    <definedName name="MBFEBDEP">'[4]Cashflow Forecast Port'!#REF!</definedName>
    <definedName name="MBFEBEOS" localSheetId="4">'[3]Cashflow Forecast Port'!#REF!</definedName>
    <definedName name="MBFEBEOS">'[4]Cashflow Forecast Port'!#REF!</definedName>
    <definedName name="MBFEBEQ" localSheetId="4">'[3]Cashflow Forecast Port'!#REF!</definedName>
    <definedName name="MBFEBEQ">'[4]Cashflow Forecast Port'!#REF!</definedName>
    <definedName name="MBFEBIAT" localSheetId="4">'[3]Cashflow Forecast Port'!#REF!</definedName>
    <definedName name="MBFEBIAT">'[4]Cashflow Forecast Port'!#REF!</definedName>
    <definedName name="MBFEBIBIT" localSheetId="4">'[3]Cashflow Forecast Port'!$E$33:$E$33</definedName>
    <definedName name="MBFEBIBIT">'[4]Cashflow Forecast Port'!$E$33:$E$33</definedName>
    <definedName name="MBFEBINT" localSheetId="4">'[3]Cashflow Forecast Port'!$E$31:$E$31</definedName>
    <definedName name="MBFEBINT">'[4]Cashflow Forecast Port'!$E$31:$E$31</definedName>
    <definedName name="MBFEBNETCONT" localSheetId="4">'[3]Cashflow Forecast Port'!#REF!</definedName>
    <definedName name="MBFEBNETCONT">'[4]Cashflow Forecast Port'!#REF!</definedName>
    <definedName name="MBFEBSTEAM" localSheetId="4">'[3]Cashflow Forecast Port'!#REF!</definedName>
    <definedName name="MBFEBSTEAM">'[4]Cashflow Forecast Port'!#REF!</definedName>
    <definedName name="MBFEBTAX" localSheetId="4">'[3]Cashflow Forecast Port'!#REF!</definedName>
    <definedName name="MBFEBTAX">'[4]Cashflow Forecast Port'!#REF!</definedName>
    <definedName name="MBFEBTO" localSheetId="4">'[3]Cashflow Forecast Port'!$E$20:$E$20</definedName>
    <definedName name="MBFEBTO">'[4]Cashflow Forecast Port'!$E$20:$E$20</definedName>
    <definedName name="MBFEBWHEEL" localSheetId="4">'[3]Cashflow Forecast Port'!$E$18:$E$18</definedName>
    <definedName name="MBFEBWHEEL">'[4]Cashflow Forecast Port'!$E$18:$E$18</definedName>
    <definedName name="MBISNAPR" localSheetId="4">'[3]Cashflow Forecast Port'!#REF!</definedName>
    <definedName name="MBISNAPR">'[4]Cashflow Forecast Port'!#REF!</definedName>
    <definedName name="MBISNAUG" localSheetId="4">'[3]Cashflow Forecast Port'!#REF!</definedName>
    <definedName name="MBISNAUG">'[4]Cashflow Forecast Port'!#REF!</definedName>
    <definedName name="MBISNDEC" localSheetId="4">'[3]Cashflow Forecast Port'!#REF!</definedName>
    <definedName name="MBISNDEC">'[4]Cashflow Forecast Port'!#REF!</definedName>
    <definedName name="MBISNFEB" localSheetId="4">'[3]Cashflow Forecast Port'!#REF!</definedName>
    <definedName name="MBISNFEB">'[4]Cashflow Forecast Port'!#REF!</definedName>
    <definedName name="MBISNJAN" localSheetId="4">'[3]Cashflow Forecast Port'!#REF!</definedName>
    <definedName name="MBISNJAN">'[4]Cashflow Forecast Port'!#REF!</definedName>
    <definedName name="MBISNJUL" localSheetId="4">'[3]Cashflow Forecast Port'!#REF!</definedName>
    <definedName name="MBISNJUL">'[4]Cashflow Forecast Port'!#REF!</definedName>
    <definedName name="MBISNJUN" localSheetId="4">'[3]Cashflow Forecast Port'!#REF!</definedName>
    <definedName name="MBISNJUN">'[4]Cashflow Forecast Port'!#REF!</definedName>
    <definedName name="MBISNMAR" localSheetId="4">'[3]Cashflow Forecast Port'!#REF!</definedName>
    <definedName name="MBISNMAR">'[4]Cashflow Forecast Port'!#REF!</definedName>
    <definedName name="MBISNMAY" localSheetId="4">'[3]Cashflow Forecast Port'!#REF!</definedName>
    <definedName name="MBISNMAY">'[4]Cashflow Forecast Port'!#REF!</definedName>
    <definedName name="MBISNNOV" localSheetId="4">'[3]Cashflow Forecast Port'!#REF!</definedName>
    <definedName name="MBISNNOV">'[4]Cashflow Forecast Port'!#REF!</definedName>
    <definedName name="MBISNOCT" localSheetId="4">'[3]Cashflow Forecast Port'!#REF!</definedName>
    <definedName name="MBISNOCT">'[4]Cashflow Forecast Port'!#REF!</definedName>
    <definedName name="MBISNSEP" localSheetId="4">'[3]Cashflow Forecast Port'!#REF!</definedName>
    <definedName name="MBISNSEP">'[4]Cashflow Forecast Port'!#REF!</definedName>
    <definedName name="MBJANBANKINT" localSheetId="4">'[3]Cashflow Forecast Port'!#REF!</definedName>
    <definedName name="MBJANBANKINT">'[4]Cashflow Forecast Port'!#REF!</definedName>
    <definedName name="MBJANCAP" localSheetId="4">'[3]Cashflow Forecast Port'!$C$8:$C$8</definedName>
    <definedName name="MBJANCAP">'[4]Cashflow Forecast Port'!$C$8:$C$8</definedName>
    <definedName name="MBJANCO" localSheetId="4">'[3]Cashflow Forecast Port'!$C$21:$C$21</definedName>
    <definedName name="MBJANCO">'[4]Cashflow Forecast Port'!$C$21:$C$21</definedName>
    <definedName name="MBJANCOAL" localSheetId="4">'[3]Cashflow Forecast Port'!$C$15:$C$15</definedName>
    <definedName name="MBJANCOAL">'[4]Cashflow Forecast Port'!$C$15:$C$15</definedName>
    <definedName name="MBJANDA" localSheetId="4">'[3]Cashflow Forecast Port'!$C$26:$C$26</definedName>
    <definedName name="MBJANDA">'[4]Cashflow Forecast Port'!$C$26:$C$26</definedName>
    <definedName name="MBJANDEP" localSheetId="4">'[3]Cashflow Forecast Port'!#REF!</definedName>
    <definedName name="MBJANDEP">'[4]Cashflow Forecast Port'!#REF!</definedName>
    <definedName name="MBJANEOS" localSheetId="4">'[3]Cashflow Forecast Port'!#REF!</definedName>
    <definedName name="MBJANEOS">'[4]Cashflow Forecast Port'!#REF!</definedName>
    <definedName name="MBJANEQ" localSheetId="4">'[3]Cashflow Forecast Port'!#REF!</definedName>
    <definedName name="MBJANEQ">'[4]Cashflow Forecast Port'!#REF!</definedName>
    <definedName name="MBJANIAT" localSheetId="4">'[3]Cashflow Forecast Port'!#REF!</definedName>
    <definedName name="MBJANIAT">'[4]Cashflow Forecast Port'!#REF!</definedName>
    <definedName name="MBJANIBIT" localSheetId="4">'[3]Cashflow Forecast Port'!$C$33:$C$33</definedName>
    <definedName name="MBJANIBIT">'[4]Cashflow Forecast Port'!$C$33:$C$33</definedName>
    <definedName name="MBJANINT" localSheetId="4">'[3]Cashflow Forecast Port'!$C$31:$C$31</definedName>
    <definedName name="MBJANINT">'[4]Cashflow Forecast Port'!$C$31:$C$31</definedName>
    <definedName name="MBJANNETCONT" localSheetId="4">'[3]Cashflow Forecast Port'!#REF!</definedName>
    <definedName name="MBJANNETCONT">'[4]Cashflow Forecast Port'!#REF!</definedName>
    <definedName name="MBJANSTEAM" localSheetId="4">'[3]Cashflow Forecast Port'!#REF!</definedName>
    <definedName name="MBJANSTEAM">'[4]Cashflow Forecast Port'!#REF!</definedName>
    <definedName name="MBJANTAX" localSheetId="4">'[3]Cashflow Forecast Port'!#REF!</definedName>
    <definedName name="MBJANTAX">'[4]Cashflow Forecast Port'!#REF!</definedName>
    <definedName name="MBJANWHEEL" localSheetId="4">'[3]Cashflow Forecast Port'!$C$18:$C$18</definedName>
    <definedName name="MBJANWHEEL">'[4]Cashflow Forecast Port'!$C$18:$C$18</definedName>
    <definedName name="MBJULBANKINT" localSheetId="4">'[3]Cashflow Forecast Port'!#REF!</definedName>
    <definedName name="MBJULBANKINT">'[4]Cashflow Forecast Port'!#REF!</definedName>
    <definedName name="MBJULCAP" localSheetId="4">'[3]Cashflow Forecast Port'!$O$8:$O$8</definedName>
    <definedName name="MBJULCAP">'[4]Cashflow Forecast Port'!$O$8:$O$8</definedName>
    <definedName name="MBJULCO" localSheetId="4">'[3]Cashflow Forecast Port'!$O$21:$O$21</definedName>
    <definedName name="MBJULCO">'[4]Cashflow Forecast Port'!$O$21:$O$21</definedName>
    <definedName name="MBJULCOAL" localSheetId="4">'[3]Cashflow Forecast Port'!$O$15:$O$15</definedName>
    <definedName name="MBJULCOAL">'[4]Cashflow Forecast Port'!$O$15:$O$15</definedName>
    <definedName name="MBJULDA" localSheetId="4">'[3]Cashflow Forecast Port'!$O$26:$O$26</definedName>
    <definedName name="MBJULDA">'[4]Cashflow Forecast Port'!$O$26:$O$26</definedName>
    <definedName name="MBJULDEP" localSheetId="4">'[3]Cashflow Forecast Port'!#REF!</definedName>
    <definedName name="MBJULDEP">'[4]Cashflow Forecast Port'!#REF!</definedName>
    <definedName name="MBJULEOS" localSheetId="4">'[3]Cashflow Forecast Port'!#REF!</definedName>
    <definedName name="MBJULEOS">'[4]Cashflow Forecast Port'!#REF!</definedName>
    <definedName name="MBJULEQ" localSheetId="4">'[3]Cashflow Forecast Port'!#REF!</definedName>
    <definedName name="MBJULEQ">'[4]Cashflow Forecast Port'!#REF!</definedName>
    <definedName name="MBJULIAT" localSheetId="4">'[3]Cashflow Forecast Port'!#REF!</definedName>
    <definedName name="MBJULIAT">'[4]Cashflow Forecast Port'!#REF!</definedName>
    <definedName name="MBJULIBIT" localSheetId="4">'[3]Cashflow Forecast Port'!$O$33:$O$33</definedName>
    <definedName name="MBJULIBIT">'[4]Cashflow Forecast Port'!$O$33:$O$33</definedName>
    <definedName name="MBJULINT" localSheetId="4">'[3]Cashflow Forecast Port'!$O$31:$O$31</definedName>
    <definedName name="MBJULINT">'[4]Cashflow Forecast Port'!$O$31:$O$31</definedName>
    <definedName name="MBJULNETCONT" localSheetId="4">'[3]Cashflow Forecast Port'!#REF!</definedName>
    <definedName name="MBJULNETCONT">'[4]Cashflow Forecast Port'!#REF!</definedName>
    <definedName name="MBJULSTEAM" localSheetId="4">'[3]Cashflow Forecast Port'!#REF!</definedName>
    <definedName name="MBJULSTEAM">'[4]Cashflow Forecast Port'!#REF!</definedName>
    <definedName name="MBJULTAX" localSheetId="4">'[3]Cashflow Forecast Port'!#REF!</definedName>
    <definedName name="MBJULTAX">'[4]Cashflow Forecast Port'!#REF!</definedName>
    <definedName name="MBJULTO" localSheetId="4">'[3]Cashflow Forecast Port'!$O$20:$O$20</definedName>
    <definedName name="MBJULTO">'[4]Cashflow Forecast Port'!$O$20:$O$20</definedName>
    <definedName name="MBJULWHEEL" localSheetId="4">'[3]Cashflow Forecast Port'!$O$18:$O$18</definedName>
    <definedName name="MBJULWHEEL">'[4]Cashflow Forecast Port'!$O$18:$O$18</definedName>
    <definedName name="MBJUNBANKINT" localSheetId="4">'[3]Cashflow Forecast Port'!#REF!</definedName>
    <definedName name="MBJUNBANKINT">'[4]Cashflow Forecast Port'!#REF!</definedName>
    <definedName name="MBJUNCAP" localSheetId="4">'[3]Cashflow Forecast Port'!$M$8:$M$8</definedName>
    <definedName name="MBJUNCAP">'[4]Cashflow Forecast Port'!$M$8:$M$8</definedName>
    <definedName name="MBJUNCO" localSheetId="4">'[3]Cashflow Forecast Port'!$M$21:$M$21</definedName>
    <definedName name="MBJUNCO">'[4]Cashflow Forecast Port'!$M$21:$M$21</definedName>
    <definedName name="MBJUNCOAL" localSheetId="4">'[3]Cashflow Forecast Port'!$M$15:$M$15</definedName>
    <definedName name="MBJUNCOAL">'[4]Cashflow Forecast Port'!$M$15:$M$15</definedName>
    <definedName name="MBJUNDA" localSheetId="4">'[3]Cashflow Forecast Port'!$M$26:$M$26</definedName>
    <definedName name="MBJUNDA">'[4]Cashflow Forecast Port'!$M$26:$M$26</definedName>
    <definedName name="MBJUNDEP" localSheetId="4">'[3]Cashflow Forecast Port'!#REF!</definedName>
    <definedName name="MBJUNDEP">'[4]Cashflow Forecast Port'!#REF!</definedName>
    <definedName name="MBJUNEOS" localSheetId="4">'[3]Cashflow Forecast Port'!#REF!</definedName>
    <definedName name="MBJUNEOS">'[4]Cashflow Forecast Port'!#REF!</definedName>
    <definedName name="MBJUNEQ" localSheetId="4">'[3]Cashflow Forecast Port'!#REF!</definedName>
    <definedName name="MBJUNEQ">'[4]Cashflow Forecast Port'!#REF!</definedName>
    <definedName name="MBJUNIAT" localSheetId="4">'[3]Cashflow Forecast Port'!#REF!</definedName>
    <definedName name="MBJUNIAT">'[4]Cashflow Forecast Port'!#REF!</definedName>
    <definedName name="MBJUNIBIT" localSheetId="4">'[3]Cashflow Forecast Port'!$M$33:$M$33</definedName>
    <definedName name="MBJUNIBIT">'[4]Cashflow Forecast Port'!$M$33:$M$33</definedName>
    <definedName name="MBJUNINT" localSheetId="4">'[3]Cashflow Forecast Port'!$M$31:$M$31</definedName>
    <definedName name="MBJUNINT">'[4]Cashflow Forecast Port'!$M$31:$M$31</definedName>
    <definedName name="MBJUNNETCONT" localSheetId="4">'[3]Cashflow Forecast Port'!#REF!</definedName>
    <definedName name="MBJUNNETCONT">'[4]Cashflow Forecast Port'!#REF!</definedName>
    <definedName name="MBJUNSTEAM" localSheetId="4">'[3]Cashflow Forecast Port'!#REF!</definedName>
    <definedName name="MBJUNSTEAM">'[4]Cashflow Forecast Port'!#REF!</definedName>
    <definedName name="MBJUNTAX" localSheetId="4">'[3]Cashflow Forecast Port'!#REF!</definedName>
    <definedName name="MBJUNTAX">'[4]Cashflow Forecast Port'!#REF!</definedName>
    <definedName name="MBJUNTO" localSheetId="4">'[3]Cashflow Forecast Port'!$M$20:$M$20</definedName>
    <definedName name="MBJUNTO">'[4]Cashflow Forecast Port'!$M$20:$M$20</definedName>
    <definedName name="MBJUNWHEEL" localSheetId="4">'[3]Cashflow Forecast Port'!$M$18:$M$18</definedName>
    <definedName name="MBJUNWHEEL">'[4]Cashflow Forecast Port'!$M$18:$M$18</definedName>
    <definedName name="MBMARBANKINT" localSheetId="4">'[3]Cashflow Forecast Port'!#REF!</definedName>
    <definedName name="MBMARBANKINT">'[4]Cashflow Forecast Port'!#REF!</definedName>
    <definedName name="MBMARCAP" localSheetId="4">'[3]Cashflow Forecast Port'!$G$8:$G$8</definedName>
    <definedName name="MBMARCAP">'[4]Cashflow Forecast Port'!$G$8:$G$8</definedName>
    <definedName name="MBMARCO" localSheetId="4">'[3]Cashflow Forecast Port'!$G$21:$G$21</definedName>
    <definedName name="MBMARCO">'[4]Cashflow Forecast Port'!$G$21:$G$21</definedName>
    <definedName name="MBMARCOAL" localSheetId="4">'[3]Cashflow Forecast Port'!$G$15:$G$15</definedName>
    <definedName name="MBMARCOAL">'[4]Cashflow Forecast Port'!$G$15:$G$15</definedName>
    <definedName name="MBMARDA" localSheetId="4">'[3]Cashflow Forecast Port'!$G$26:$G$26</definedName>
    <definedName name="MBMARDA">'[4]Cashflow Forecast Port'!$G$26:$G$26</definedName>
    <definedName name="MBMARDEP" localSheetId="4">'[3]Cashflow Forecast Port'!#REF!</definedName>
    <definedName name="MBMARDEP">'[4]Cashflow Forecast Port'!#REF!</definedName>
    <definedName name="MBMAREOS" localSheetId="4">'[3]Cashflow Forecast Port'!#REF!</definedName>
    <definedName name="MBMAREOS">'[4]Cashflow Forecast Port'!#REF!</definedName>
    <definedName name="MBMAREQ" localSheetId="4">'[3]Cashflow Forecast Port'!#REF!</definedName>
    <definedName name="MBMAREQ">'[4]Cashflow Forecast Port'!#REF!</definedName>
    <definedName name="MBMARIAT" localSheetId="4">'[3]Cashflow Forecast Port'!#REF!</definedName>
    <definedName name="MBMARIAT">'[4]Cashflow Forecast Port'!#REF!</definedName>
    <definedName name="MBMARIBIT" localSheetId="4">'[3]Cashflow Forecast Port'!$G$33:$G$33</definedName>
    <definedName name="MBMARIBIT">'[4]Cashflow Forecast Port'!$G$33:$G$33</definedName>
    <definedName name="MBMARINT" localSheetId="4">'[3]Cashflow Forecast Port'!$G$31:$G$31</definedName>
    <definedName name="MBMARINT">'[4]Cashflow Forecast Port'!$G$31:$G$31</definedName>
    <definedName name="MBMARNETCONT" localSheetId="4">'[3]Cashflow Forecast Port'!#REF!</definedName>
    <definedName name="MBMARNETCONT">'[4]Cashflow Forecast Port'!#REF!</definedName>
    <definedName name="MBMARSTEAM" localSheetId="4">'[3]Cashflow Forecast Port'!#REF!</definedName>
    <definedName name="MBMARSTEAM">'[4]Cashflow Forecast Port'!#REF!</definedName>
    <definedName name="MBMARTAX" localSheetId="4">'[3]Cashflow Forecast Port'!#REF!</definedName>
    <definedName name="MBMARTAX">'[4]Cashflow Forecast Port'!#REF!</definedName>
    <definedName name="MBMARTO" localSheetId="4">'[3]Cashflow Forecast Port'!$G$20:$G$20</definedName>
    <definedName name="MBMARTO">'[4]Cashflow Forecast Port'!$G$20:$G$20</definedName>
    <definedName name="MBMARWHEEL" localSheetId="4">'[3]Cashflow Forecast Port'!$G$18:$G$18</definedName>
    <definedName name="MBMARWHEEL">'[4]Cashflow Forecast Port'!$G$18:$G$18</definedName>
    <definedName name="MBMAYBANKINT" localSheetId="4">'[3]Cashflow Forecast Port'!#REF!</definedName>
    <definedName name="MBMAYBANKINT">'[4]Cashflow Forecast Port'!#REF!</definedName>
    <definedName name="MBMAYCAP" localSheetId="4">'[3]Cashflow Forecast Port'!$K$8:$K$8</definedName>
    <definedName name="MBMAYCAP">'[4]Cashflow Forecast Port'!$K$8:$K$8</definedName>
    <definedName name="MBMAYCO" localSheetId="4">'[3]Cashflow Forecast Port'!$K$21:$K$21</definedName>
    <definedName name="MBMAYCO">'[4]Cashflow Forecast Port'!$K$21:$K$21</definedName>
    <definedName name="MBMAYCOAL" localSheetId="4">'[3]Cashflow Forecast Port'!$K$15:$K$15</definedName>
    <definedName name="MBMAYCOAL">'[4]Cashflow Forecast Port'!$K$15:$K$15</definedName>
    <definedName name="MBMAYDA" localSheetId="4">'[3]Cashflow Forecast Port'!$K$26:$K$26</definedName>
    <definedName name="MBMAYDA">'[4]Cashflow Forecast Port'!$K$26:$K$26</definedName>
    <definedName name="MBMAYDEP" localSheetId="4">'[3]Cashflow Forecast Port'!#REF!</definedName>
    <definedName name="MBMAYDEP">'[4]Cashflow Forecast Port'!#REF!</definedName>
    <definedName name="MBMAYEOS" localSheetId="4">'[3]Cashflow Forecast Port'!#REF!</definedName>
    <definedName name="MBMAYEOS">'[4]Cashflow Forecast Port'!#REF!</definedName>
    <definedName name="MBMAYEQ" localSheetId="4">'[3]Cashflow Forecast Port'!#REF!</definedName>
    <definedName name="MBMAYEQ">'[4]Cashflow Forecast Port'!#REF!</definedName>
    <definedName name="MBMAYIAT" localSheetId="4">'[3]Cashflow Forecast Port'!#REF!</definedName>
    <definedName name="MBMAYIAT">'[4]Cashflow Forecast Port'!#REF!</definedName>
    <definedName name="MBMAYIBIT" localSheetId="4">'[3]Cashflow Forecast Port'!$K$33:$K$33</definedName>
    <definedName name="MBMAYIBIT">'[4]Cashflow Forecast Port'!$K$33:$K$33</definedName>
    <definedName name="MBMAYINT" localSheetId="4">'[3]Cashflow Forecast Port'!$K$31:$K$31</definedName>
    <definedName name="MBMAYINT">'[4]Cashflow Forecast Port'!$K$31:$K$31</definedName>
    <definedName name="MBMAYNETCONT" localSheetId="4">'[3]Cashflow Forecast Port'!#REF!</definedName>
    <definedName name="MBMAYNETCONT">'[4]Cashflow Forecast Port'!#REF!</definedName>
    <definedName name="MBMAYSTEAM" localSheetId="4">'[3]Cashflow Forecast Port'!#REF!</definedName>
    <definedName name="MBMAYSTEAM">'[4]Cashflow Forecast Port'!#REF!</definedName>
    <definedName name="MBMAYTAX" localSheetId="4">'[3]Cashflow Forecast Port'!#REF!</definedName>
    <definedName name="MBMAYTAX">'[4]Cashflow Forecast Port'!#REF!</definedName>
    <definedName name="MBMAYTO" localSheetId="4">'[3]Cashflow Forecast Port'!$K$20:$K$20</definedName>
    <definedName name="MBMAYTO">'[4]Cashflow Forecast Port'!$K$20:$K$20</definedName>
    <definedName name="MBMAYWHEEL" localSheetId="4">'[3]Cashflow Forecast Port'!$K$18:$K$18</definedName>
    <definedName name="MBMAYWHEEL">'[4]Cashflow Forecast Port'!$K$18:$K$18</definedName>
    <definedName name="MBMIAPR" localSheetId="4">'[3]Cashflow Forecast Port'!#REF!</definedName>
    <definedName name="MBMIAPR">'[4]Cashflow Forecast Port'!#REF!</definedName>
    <definedName name="MBMIAUG" localSheetId="4">'[3]Cashflow Forecast Port'!#REF!</definedName>
    <definedName name="MBMIAUG">'[4]Cashflow Forecast Port'!#REF!</definedName>
    <definedName name="MBMIDEC" localSheetId="4">'[3]Cashflow Forecast Port'!#REF!</definedName>
    <definedName name="MBMIDEC">'[4]Cashflow Forecast Port'!#REF!</definedName>
    <definedName name="MBMIFEB" localSheetId="4">'[3]Cashflow Forecast Port'!#REF!</definedName>
    <definedName name="MBMIFEB">'[4]Cashflow Forecast Port'!#REF!</definedName>
    <definedName name="MBMIJAN" localSheetId="4">'[3]Cashflow Forecast Port'!#REF!</definedName>
    <definedName name="MBMIJAN">'[4]Cashflow Forecast Port'!#REF!</definedName>
    <definedName name="MBMIJUL" localSheetId="4">'[3]Cashflow Forecast Port'!#REF!</definedName>
    <definedName name="MBMIJUL">'[4]Cashflow Forecast Port'!#REF!</definedName>
    <definedName name="MBMIJUN" localSheetId="4">'[3]Cashflow Forecast Port'!#REF!</definedName>
    <definedName name="MBMIJUN">'[4]Cashflow Forecast Port'!#REF!</definedName>
    <definedName name="MBMIMAR" localSheetId="4">'[3]Cashflow Forecast Port'!#REF!</definedName>
    <definedName name="MBMIMAR">'[4]Cashflow Forecast Port'!#REF!</definedName>
    <definedName name="MBMIMAY" localSheetId="4">'[3]Cashflow Forecast Port'!#REF!</definedName>
    <definedName name="MBMIMAY">'[4]Cashflow Forecast Port'!#REF!</definedName>
    <definedName name="MBMINOV" localSheetId="4">'[3]Cashflow Forecast Port'!#REF!</definedName>
    <definedName name="MBMINOV">'[4]Cashflow Forecast Port'!#REF!</definedName>
    <definedName name="MBMIOCT" localSheetId="4">'[3]Cashflow Forecast Port'!#REF!</definedName>
    <definedName name="MBMIOCT">'[4]Cashflow Forecast Port'!#REF!</definedName>
    <definedName name="MBMISEP" localSheetId="4">'[3]Cashflow Forecast Port'!#REF!</definedName>
    <definedName name="MBMISEP">'[4]Cashflow Forecast Port'!#REF!</definedName>
    <definedName name="MBNOVBANKINT" localSheetId="4">'[3]Cashflow Forecast Port'!#REF!</definedName>
    <definedName name="MBNOVBANKINT">'[4]Cashflow Forecast Port'!#REF!</definedName>
    <definedName name="MBNOVCAP" localSheetId="4">'[3]Cashflow Forecast Port'!$W$8:$W$8</definedName>
    <definedName name="MBNOVCAP">'[4]Cashflow Forecast Port'!$W$8:$W$8</definedName>
    <definedName name="MBNOVCO" localSheetId="4">'[3]Cashflow Forecast Port'!$W$21:$W$21</definedName>
    <definedName name="MBNOVCO">'[4]Cashflow Forecast Port'!$W$21:$W$21</definedName>
    <definedName name="MBNOVCOAL" localSheetId="4">'[3]Cashflow Forecast Port'!$W$15:$W$15</definedName>
    <definedName name="MBNOVCOAL">'[4]Cashflow Forecast Port'!$W$15:$W$15</definedName>
    <definedName name="MBNOVDA" localSheetId="4">'[3]Cashflow Forecast Port'!$W$26:$W$26</definedName>
    <definedName name="MBNOVDA">'[4]Cashflow Forecast Port'!$W$26:$W$26</definedName>
    <definedName name="MBNOVDEP" localSheetId="4">'[3]Cashflow Forecast Port'!#REF!</definedName>
    <definedName name="MBNOVDEP">'[4]Cashflow Forecast Port'!#REF!</definedName>
    <definedName name="MBNOVEOS" localSheetId="4">'[3]Cashflow Forecast Port'!#REF!</definedName>
    <definedName name="MBNOVEOS">'[4]Cashflow Forecast Port'!#REF!</definedName>
    <definedName name="MBNOVEQ" localSheetId="4">'[3]Cashflow Forecast Port'!#REF!</definedName>
    <definedName name="MBNOVEQ">'[4]Cashflow Forecast Port'!#REF!</definedName>
    <definedName name="MBNOVIAT" localSheetId="4">'[3]Cashflow Forecast Port'!#REF!</definedName>
    <definedName name="MBNOVIAT">'[4]Cashflow Forecast Port'!#REF!</definedName>
    <definedName name="MBNOVIBIT" localSheetId="4">'[3]Cashflow Forecast Port'!$W$33:$W$33</definedName>
    <definedName name="MBNOVIBIT">'[4]Cashflow Forecast Port'!$W$33:$W$33</definedName>
    <definedName name="MBNOVINT" localSheetId="4">'[3]Cashflow Forecast Port'!$W$31:$W$31</definedName>
    <definedName name="MBNOVINT">'[4]Cashflow Forecast Port'!$W$31:$W$31</definedName>
    <definedName name="MBNOVNETCONT" localSheetId="4">'[3]Cashflow Forecast Port'!#REF!</definedName>
    <definedName name="MBNOVNETCONT">'[4]Cashflow Forecast Port'!#REF!</definedName>
    <definedName name="MBNOVSTEAM" localSheetId="4">'[3]Cashflow Forecast Port'!#REF!</definedName>
    <definedName name="MBNOVSTEAM">'[4]Cashflow Forecast Port'!#REF!</definedName>
    <definedName name="MBNOVTAX" localSheetId="4">'[3]Cashflow Forecast Port'!#REF!</definedName>
    <definedName name="MBNOVTAX">'[4]Cashflow Forecast Port'!#REF!</definedName>
    <definedName name="MBNOVTO" localSheetId="4">'[3]Cashflow Forecast Port'!$W$20:$W$20</definedName>
    <definedName name="MBNOVTO">'[4]Cashflow Forecast Port'!$W$20:$W$20</definedName>
    <definedName name="MBNOVWHEEL" localSheetId="4">'[3]Cashflow Forecast Port'!$W$18:$W$18</definedName>
    <definedName name="MBNOVWHEEL">'[4]Cashflow Forecast Port'!$W$18:$W$18</definedName>
    <definedName name="MBOCTBANKINT" localSheetId="4">'[3]Cashflow Forecast Port'!#REF!</definedName>
    <definedName name="MBOCTBANKINT">'[4]Cashflow Forecast Port'!#REF!</definedName>
    <definedName name="MBOCTCAP" localSheetId="4">'[3]Cashflow Forecast Port'!$U$8:$U$8</definedName>
    <definedName name="MBOCTCAP">'[4]Cashflow Forecast Port'!$U$8:$U$8</definedName>
    <definedName name="MBOCTCO" localSheetId="4">'[3]Cashflow Forecast Port'!$U$21:$U$21</definedName>
    <definedName name="MBOCTCO">'[4]Cashflow Forecast Port'!$U$21:$U$21</definedName>
    <definedName name="MBOCTCOAL" localSheetId="4">'[3]Cashflow Forecast Port'!$U$15:$U$15</definedName>
    <definedName name="MBOCTCOAL">'[4]Cashflow Forecast Port'!$U$15:$U$15</definedName>
    <definedName name="MBOCTDA" localSheetId="4">'[3]Cashflow Forecast Port'!$U$26:$U$26</definedName>
    <definedName name="MBOCTDA">'[4]Cashflow Forecast Port'!$U$26:$U$26</definedName>
    <definedName name="MBOCTDEP" localSheetId="4">'[3]Cashflow Forecast Port'!#REF!</definedName>
    <definedName name="MBOCTDEP">'[4]Cashflow Forecast Port'!#REF!</definedName>
    <definedName name="MBOCTEOS" localSheetId="4">'[3]Cashflow Forecast Port'!#REF!</definedName>
    <definedName name="MBOCTEOS">'[4]Cashflow Forecast Port'!#REF!</definedName>
    <definedName name="MBOCTEQ" localSheetId="4">'[3]Cashflow Forecast Port'!#REF!</definedName>
    <definedName name="MBOCTEQ">'[4]Cashflow Forecast Port'!#REF!</definedName>
    <definedName name="MBOCTIAT" localSheetId="4">'[3]Cashflow Forecast Port'!#REF!</definedName>
    <definedName name="MBOCTIAT">'[4]Cashflow Forecast Port'!#REF!</definedName>
    <definedName name="MBOCTIBIT" localSheetId="4">'[3]Cashflow Forecast Port'!$U$33:$U$33</definedName>
    <definedName name="MBOCTIBIT">'[4]Cashflow Forecast Port'!$U$33:$U$33</definedName>
    <definedName name="MBOCTINT" localSheetId="4">'[3]Cashflow Forecast Port'!$U$31:$U$31</definedName>
    <definedName name="MBOCTINT">'[4]Cashflow Forecast Port'!$U$31:$U$31</definedName>
    <definedName name="MBOCTNETCONT" localSheetId="4">'[3]Cashflow Forecast Port'!#REF!</definedName>
    <definedName name="MBOCTNETCONT">'[4]Cashflow Forecast Port'!#REF!</definedName>
    <definedName name="MBOCTSTEAM" localSheetId="4">'[3]Cashflow Forecast Port'!#REF!</definedName>
    <definedName name="MBOCTSTEAM">'[4]Cashflow Forecast Port'!#REF!</definedName>
    <definedName name="MBOCTTAX" localSheetId="4">'[3]Cashflow Forecast Port'!#REF!</definedName>
    <definedName name="MBOCTTAX">'[4]Cashflow Forecast Port'!#REF!</definedName>
    <definedName name="MBOCTTO" localSheetId="4">'[3]Cashflow Forecast Port'!$U$20:$U$20</definedName>
    <definedName name="MBOCTTO">'[4]Cashflow Forecast Port'!$U$20:$U$20</definedName>
    <definedName name="MBOCTWHEEL" localSheetId="4">'[3]Cashflow Forecast Port'!#REF!</definedName>
    <definedName name="MBOCTWHEEL">'[4]Cashflow Forecast Port'!#REF!</definedName>
    <definedName name="MBSEPBANKINT" localSheetId="4">'[3]Cashflow Forecast Port'!#REF!</definedName>
    <definedName name="MBSEPBANKINT">'[4]Cashflow Forecast Port'!#REF!</definedName>
    <definedName name="MBSEPCAP" localSheetId="4">'[3]Cashflow Forecast Port'!$S$8:$S$8</definedName>
    <definedName name="MBSEPCAP">'[4]Cashflow Forecast Port'!$S$8:$S$8</definedName>
    <definedName name="MBSEPCO" localSheetId="4">'[3]Cashflow Forecast Port'!$S$21:$S$21</definedName>
    <definedName name="MBSEPCO">'[4]Cashflow Forecast Port'!$S$21:$S$21</definedName>
    <definedName name="MBSEPCOAL" localSheetId="4">'[3]Cashflow Forecast Port'!$S$15:$S$15</definedName>
    <definedName name="MBSEPCOAL">'[4]Cashflow Forecast Port'!$S$15:$S$15</definedName>
    <definedName name="MBSEPDA" localSheetId="4">'[3]Cashflow Forecast Port'!$S$26:$S$26</definedName>
    <definedName name="MBSEPDA">'[4]Cashflow Forecast Port'!$S$26:$S$26</definedName>
    <definedName name="MBSEPDEP" localSheetId="4">'[3]Cashflow Forecast Port'!#REF!</definedName>
    <definedName name="MBSEPDEP">'[4]Cashflow Forecast Port'!#REF!</definedName>
    <definedName name="MBSEPEOS" localSheetId="4">'[3]Cashflow Forecast Port'!#REF!</definedName>
    <definedName name="MBSEPEOS">'[4]Cashflow Forecast Port'!#REF!</definedName>
    <definedName name="MBSEPEQ" localSheetId="4">'[3]Cashflow Forecast Port'!#REF!</definedName>
    <definedName name="MBSEPEQ">'[4]Cashflow Forecast Port'!#REF!</definedName>
    <definedName name="MBSEPIAT" localSheetId="4">'[3]Cashflow Forecast Port'!#REF!</definedName>
    <definedName name="MBSEPIAT">'[4]Cashflow Forecast Port'!#REF!</definedName>
    <definedName name="MBSEPIBIT" localSheetId="4">'[3]Cashflow Forecast Port'!$S$33:$S$33</definedName>
    <definedName name="MBSEPIBIT">'[4]Cashflow Forecast Port'!$S$33:$S$33</definedName>
    <definedName name="MBSEPINT" localSheetId="4">'[3]Cashflow Forecast Port'!$S$31:$S$31</definedName>
    <definedName name="MBSEPINT">'[4]Cashflow Forecast Port'!$S$31:$S$31</definedName>
    <definedName name="MBSEPNETCONT" localSheetId="4">'[3]Cashflow Forecast Port'!#REF!</definedName>
    <definedName name="MBSEPNETCONT">'[4]Cashflow Forecast Port'!#REF!</definedName>
    <definedName name="MBSEPSTEAM" localSheetId="4">'[3]Cashflow Forecast Port'!#REF!</definedName>
    <definedName name="MBSEPSTEAM">'[4]Cashflow Forecast Port'!#REF!</definedName>
    <definedName name="MBSEPTAX" localSheetId="4">'[3]Cashflow Forecast Port'!#REF!</definedName>
    <definedName name="MBSEPTAX">'[4]Cashflow Forecast Port'!#REF!</definedName>
    <definedName name="MBSEPTO" localSheetId="4">'[3]Cashflow Forecast Port'!$S$20:$S$20</definedName>
    <definedName name="MBSEPTO">'[4]Cashflow Forecast Port'!$S$20:$S$20</definedName>
    <definedName name="MBSEPWHEEL" localSheetId="4">'[3]Cashflow Forecast Port'!$S$18:$S$18</definedName>
    <definedName name="MBSEPWHEEL">'[4]Cashflow Forecast Port'!$S$18:$S$18</definedName>
    <definedName name="MCASHTAX" localSheetId="4">#REF!</definedName>
    <definedName name="MCASHTAX">#REF!</definedName>
    <definedName name="MCOGS" localSheetId="4">#REF!</definedName>
    <definedName name="MCOGS">#REF!</definedName>
    <definedName name="MCONSTANT" localSheetId="4">#REF!</definedName>
    <definedName name="MCONSTANT">#REF!</definedName>
    <definedName name="MCOST_CAP" localSheetId="4">#REF!</definedName>
    <definedName name="MCOST_CAP">#REF!</definedName>
    <definedName name="MDATA_FILE" localSheetId="4">#REF!</definedName>
    <definedName name="MDATA_FILE">#REF!</definedName>
    <definedName name="MDEPRECIATION" localSheetId="4">#REF!</definedName>
    <definedName name="MDEPRECIATION">#REF!</definedName>
    <definedName name="mercado1" localSheetId="4">#REF!</definedName>
    <definedName name="mercado1">#REF!</definedName>
    <definedName name="mercado10" localSheetId="4">#REF!</definedName>
    <definedName name="mercado10">#REF!</definedName>
    <definedName name="mercado11" localSheetId="4">#REF!</definedName>
    <definedName name="mercado11">#REF!</definedName>
    <definedName name="mercado12" localSheetId="4">#REF!</definedName>
    <definedName name="mercado12">#REF!</definedName>
    <definedName name="mercado2" localSheetId="4">#REF!</definedName>
    <definedName name="mercado2">#REF!</definedName>
    <definedName name="mercado3" localSheetId="4">#REF!</definedName>
    <definedName name="mercado3">#REF!</definedName>
    <definedName name="mercado4" localSheetId="4">#REF!</definedName>
    <definedName name="mercado4">#REF!</definedName>
    <definedName name="mercado5" localSheetId="4">#REF!</definedName>
    <definedName name="mercado5">#REF!</definedName>
    <definedName name="mercado6" localSheetId="4">#REF!</definedName>
    <definedName name="mercado6">#REF!</definedName>
    <definedName name="mercado7" localSheetId="4">#REF!</definedName>
    <definedName name="mercado7">#REF!</definedName>
    <definedName name="mercado8" localSheetId="4">#REF!</definedName>
    <definedName name="mercado8">#REF!</definedName>
    <definedName name="mercado9" localSheetId="4">#REF!</definedName>
    <definedName name="mercado9">#REF!</definedName>
    <definedName name="merchantmw" localSheetId="4">[1]Inputs!#REF!</definedName>
    <definedName name="merchantmw">[2]Inputs!#REF!</definedName>
    <definedName name="merchprice" localSheetId="4">[1]Inputs!#REF!</definedName>
    <definedName name="merchprice">[2]Inputs!#REF!</definedName>
    <definedName name="MESAJU" localSheetId="4">#REF!</definedName>
    <definedName name="MESAJU">#REF!</definedName>
    <definedName name="MFORECAST" localSheetId="4">#REF!</definedName>
    <definedName name="MFORECAST">#REF!</definedName>
    <definedName name="MGOTO" localSheetId="4">#REF!</definedName>
    <definedName name="MGOTO">#REF!</definedName>
    <definedName name="MGRATIOS" localSheetId="4">#REF!</definedName>
    <definedName name="MGRATIOS">#REF!</definedName>
    <definedName name="MGROWTH" localSheetId="4">#REF!</definedName>
    <definedName name="MGROWTH">#REF!</definedName>
    <definedName name="MHELP" localSheetId="4">#REF!</definedName>
    <definedName name="MHELP">#REF!</definedName>
    <definedName name="MHIST_RATIOS" localSheetId="4">#REF!</definedName>
    <definedName name="MHIST_RATIOS">#REF!</definedName>
    <definedName name="MHISTORICAL" localSheetId="4">#REF!</definedName>
    <definedName name="MHISTORICAL">#REF!</definedName>
    <definedName name="MIJITO">[95]BALANCE!$A$1:$E$10</definedName>
    <definedName name="mil" localSheetId="4">[3]Assumptions!#REF!</definedName>
    <definedName name="mil">[4]Assumptions!#REF!</definedName>
    <definedName name="mimtotoct" localSheetId="4">#REF!</definedName>
    <definedName name="mimtotoct">#REF!</definedName>
    <definedName name="Min_DSCR" localSheetId="4">#REF!</definedName>
    <definedName name="Min_DSCR">#REF!</definedName>
    <definedName name="MINCREASED" localSheetId="4">#REF!</definedName>
    <definedName name="MINCREASED">#REF!</definedName>
    <definedName name="MINETOTHER" localSheetId="4">#REF!</definedName>
    <definedName name="MINETOTHER">#REF!</definedName>
    <definedName name="MINETPPE" localSheetId="4">#REF!</definedName>
    <definedName name="MINETPPE">#REF!</definedName>
    <definedName name="MINIT" localSheetId="4">#REF!</definedName>
    <definedName name="MINIT">#REF!</definedName>
    <definedName name="MINPUT" localSheetId="4">#REF!</definedName>
    <definedName name="MINPUT">#REF!</definedName>
    <definedName name="MINTENSITY" localSheetId="4">#REF!</definedName>
    <definedName name="MINTENSITY">#REF!</definedName>
    <definedName name="mintitnov" localSheetId="4">#REF!</definedName>
    <definedName name="mintitnov">#REF!</definedName>
    <definedName name="mintotapr" localSheetId="4">#REF!</definedName>
    <definedName name="mintotapr">#REF!</definedName>
    <definedName name="mintotaug" localSheetId="4">#REF!</definedName>
    <definedName name="mintotaug">#REF!</definedName>
    <definedName name="mintotdec" localSheetId="4">#REF!</definedName>
    <definedName name="mintotdec">#REF!</definedName>
    <definedName name="mintotfeb" localSheetId="4">#REF!</definedName>
    <definedName name="mintotfeb">#REF!</definedName>
    <definedName name="mintotjan" localSheetId="4">#REF!</definedName>
    <definedName name="mintotjan">#REF!</definedName>
    <definedName name="mintotjul" localSheetId="4">#REF!</definedName>
    <definedName name="mintotjul">#REF!</definedName>
    <definedName name="mintotjun" localSheetId="4">#REF!</definedName>
    <definedName name="mintotjun">#REF!</definedName>
    <definedName name="mintotmar" localSheetId="4">#REF!</definedName>
    <definedName name="mintotmar">#REF!</definedName>
    <definedName name="mintotmay" localSheetId="4">#REF!</definedName>
    <definedName name="mintotmay">#REF!</definedName>
    <definedName name="mintotsep" localSheetId="4">#REF!</definedName>
    <definedName name="mintotsep">#REF!</definedName>
    <definedName name="mintottot">'[12]P&amp;L CCI Detail'!$T$245</definedName>
    <definedName name="MINVESTMENT" localSheetId="4">#REF!</definedName>
    <definedName name="MINVESTMENT">#REF!</definedName>
    <definedName name="MINVESTYEARS" localSheetId="4">#REF!</definedName>
    <definedName name="MINVESTYEARS">#REF!</definedName>
    <definedName name="Misc_OM_Cost_Esc">'[32]#REF'!$G$30</definedName>
    <definedName name="MIWORKING" localSheetId="4">#REF!</definedName>
    <definedName name="MIWORKING">#REF!</definedName>
    <definedName name="mkm_uas" localSheetId="4">#REF!</definedName>
    <definedName name="mkm_uas">#REF!</definedName>
    <definedName name="mkm_usd" localSheetId="4">#REF!</definedName>
    <definedName name="mkm_usd">#REF!</definedName>
    <definedName name="MKT_COMP" localSheetId="4">#REF!</definedName>
    <definedName name="MKT_COMP">#REF!</definedName>
    <definedName name="MKT_DEBT" localSheetId="4">#REF!</definedName>
    <definedName name="MKT_DEBT">#REF!</definedName>
    <definedName name="MMAIN" localSheetId="4">#REF!</definedName>
    <definedName name="MMAIN">#REF!</definedName>
    <definedName name="MMARGIN" localSheetId="4">#REF!</definedName>
    <definedName name="MMARGIN">#REF!</definedName>
    <definedName name="mmmbvb" localSheetId="4">#REF!</definedName>
    <definedName name="mmmbvb">#REF!</definedName>
    <definedName name="mmmm" localSheetId="4">#REF!</definedName>
    <definedName name="mmmm">#REF!</definedName>
    <definedName name="mmmz" localSheetId="4">#REF!</definedName>
    <definedName name="mmmz">#REF!</definedName>
    <definedName name="MMRAInterest" localSheetId="4">#REF!</definedName>
    <definedName name="MMRAInterest">#REF!</definedName>
    <definedName name="MMRInterest" localSheetId="4">#REF!</definedName>
    <definedName name="MMRInterest">#REF!</definedName>
    <definedName name="mmrinterest2" localSheetId="4">#REF!</definedName>
    <definedName name="mmrinterest2">#REF!</definedName>
    <definedName name="mmrinterest3" localSheetId="4">#REF!</definedName>
    <definedName name="mmrinterest3">#REF!</definedName>
    <definedName name="MNETPPE" localSheetId="4">#REF!</definedName>
    <definedName name="MNETPPE">#REF!</definedName>
    <definedName name="MNOPLAT" localSheetId="4">#REF!</definedName>
    <definedName name="MNOPLAT">#REF!</definedName>
    <definedName name="mob" localSheetId="4">#REF!</definedName>
    <definedName name="mob">#REF!</definedName>
    <definedName name="MOGOTO" localSheetId="4">#REF!</definedName>
    <definedName name="MOGOTO">#REF!</definedName>
    <definedName name="Monetary_Precision" localSheetId="4">#REF!</definedName>
    <definedName name="Monetary_Precision">#REF!</definedName>
    <definedName name="MONTH" localSheetId="4">#REF!</definedName>
    <definedName name="MONTH">#REF!</definedName>
    <definedName name="Monthly_Payment" localSheetId="4">-PMT(CF!Interest_Rate/12,CF!Number_of_Payments,CF!Loan_Amount)</definedName>
    <definedName name="Monthly_Payment" localSheetId="2">-PMT(Interest_Rate/12,[0]!Number_of_Payments,Loan_Amount)</definedName>
    <definedName name="Monthly_Payment" localSheetId="0">-PMT(Interest_Rate/12,[0]!Number_of_Payments,Loan_Amount)</definedName>
    <definedName name="Monthly_Payment">-PMT(Interest_Rate/12,[0]!Number_of_Payments,Loan_Amount)</definedName>
    <definedName name="MOTHER" localSheetId="4">#REF!</definedName>
    <definedName name="MOTHER">#REF!</definedName>
    <definedName name="Movimento_do_Mês" localSheetId="4">#REF!</definedName>
    <definedName name="Movimento_do_Mês">#REF!</definedName>
    <definedName name="MPNTot">'[12]P&amp;L CCI Detail'!$T$233</definedName>
    <definedName name="MPREROIC" localSheetId="4">#REF!</definedName>
    <definedName name="MPREROIC">#REF!</definedName>
    <definedName name="MPRINT" localSheetId="4">#REF!</definedName>
    <definedName name="MPRINT">#REF!</definedName>
    <definedName name="MPTot">'[12]P&amp;L CCI Detail'!$T$189</definedName>
    <definedName name="MROIC" localSheetId="4">#REF!</definedName>
    <definedName name="MROIC">#REF!</definedName>
    <definedName name="MROICYEARS" localSheetId="4">#REF!</definedName>
    <definedName name="MROICYEARS">#REF!</definedName>
    <definedName name="MRTREE" localSheetId="4">#REF!</definedName>
    <definedName name="MRTREE">#REF!</definedName>
    <definedName name="MS" localSheetId="4">#REF!</definedName>
    <definedName name="MS">#REF!</definedName>
    <definedName name="MSG_A" localSheetId="4">#REF!</definedName>
    <definedName name="MSG_A">#REF!</definedName>
    <definedName name="MTREE_INVEST" localSheetId="4">#REF!</definedName>
    <definedName name="MTREE_INVEST">#REF!</definedName>
    <definedName name="MTURNOVER" localSheetId="4">#REF!</definedName>
    <definedName name="MTURNOVER">#REF!</definedName>
    <definedName name="MVALUE" localSheetId="4">#REF!</definedName>
    <definedName name="MVALUE">#REF!</definedName>
    <definedName name="MWACC" localSheetId="4">#REF!</definedName>
    <definedName name="MWACC">#REF!</definedName>
    <definedName name="MWHeFactor" localSheetId="4">'[85]Reference #''s'!#REF!</definedName>
    <definedName name="MWHeFactor">'[86]Reference #''s'!#REF!</definedName>
    <definedName name="MWINDOW" localSheetId="4">#REF!</definedName>
    <definedName name="MWINDOW">#REF!</definedName>
    <definedName name="MWORKING" localSheetId="4">#REF!</definedName>
    <definedName name="MWORKING">#REF!</definedName>
    <definedName name="n" localSheetId="4">[1]Debt_Mkt_Value!$B$24</definedName>
    <definedName name="n">[2]Debt_Mkt_Value!$B$24</definedName>
    <definedName name="Name" localSheetId="4">#REF!</definedName>
    <definedName name="Name">#REF!</definedName>
    <definedName name="nApu" localSheetId="4">[96]Variables!$B$6</definedName>
    <definedName name="nApu">[97]Variables!$B$6</definedName>
    <definedName name="nCom" localSheetId="4">[96]Variables!$B$4</definedName>
    <definedName name="nCom">[97]Variables!$B$4</definedName>
    <definedName name="necesidades_caja">[27]PROFORMA!$C$68:$BI$68</definedName>
    <definedName name="NetMonthlyStationProductionkWh" localSheetId="4">[30]Calculations!#REF!</definedName>
    <definedName name="NetMonthlyStationProductionkWh">[31]Calculations!#REF!</definedName>
    <definedName name="Netout" localSheetId="4">'[89]SCR O&amp;M'!#REF!</definedName>
    <definedName name="Netout">'[89]SCR O&amp;M'!#REF!</definedName>
    <definedName name="NETPPE" localSheetId="4">#REF!</definedName>
    <definedName name="NETPPE">#REF!</definedName>
    <definedName name="NetVATPayableReceivableKzt">[28]Calculations!$D$489:$O$489</definedName>
    <definedName name="new" localSheetId="4">#REF!</definedName>
    <definedName name="new">#REF!</definedName>
    <definedName name="NEW_INVESTMENT" localSheetId="4">#REF!</definedName>
    <definedName name="NEW_INVESTMENT">#REF!</definedName>
    <definedName name="nInd" localSheetId="4">[96]Variables!$B$2</definedName>
    <definedName name="nInd">[97]Variables!$B$2</definedName>
    <definedName name="nivel6">[98]balancete!$F$1:$J$65536</definedName>
    <definedName name="NNOPLAT" localSheetId="4">#REF!</definedName>
    <definedName name="NNOPLAT">#REF!</definedName>
    <definedName name="No_depreciables">[27]PROFORMA!$C$29:$BI$29</definedName>
    <definedName name="No_depreciables_ob_prog">[27]PROFORMA!$C$28:$BI$28</definedName>
    <definedName name="No_depreciables_Terrenos">[27]PROFORMA!$C$29:$BI$29</definedName>
    <definedName name="NoA" localSheetId="4">#REF!</definedName>
    <definedName name="NoA">#REF!</definedName>
    <definedName name="nOfi" localSheetId="4">[96]Variables!$B$5</definedName>
    <definedName name="nOfi">[97]Variables!$B$5</definedName>
    <definedName name="Nombre" localSheetId="4">#REF!</definedName>
    <definedName name="Nombre">#REF!</definedName>
    <definedName name="nompaybk" localSheetId="4">#REF!</definedName>
    <definedName name="nompaybk">#REF!</definedName>
    <definedName name="nomTabla" localSheetId="4">[96]Variables!$A$22</definedName>
    <definedName name="nomTabla">[97]Variables!$A$22</definedName>
    <definedName name="NonIC">'[99]Non IC Input'!$B$4:$P$597</definedName>
    <definedName name="NoP" localSheetId="4">#REF!</definedName>
    <definedName name="NoP">#REF!</definedName>
    <definedName name="NOPLAT" localSheetId="4">#REF!</definedName>
    <definedName name="NOPLAT">#REF!</definedName>
    <definedName name="NOPLATP" localSheetId="4">#REF!</definedName>
    <definedName name="NOPLATP">#REF!</definedName>
    <definedName name="NOTICE">#N/A</definedName>
    <definedName name="NOV" localSheetId="4">#REF!</definedName>
    <definedName name="NOV">#REF!</definedName>
    <definedName name="NOV_1998" localSheetId="4">#REF!</definedName>
    <definedName name="NOV_1998">#REF!</definedName>
    <definedName name="nov_96" localSheetId="4">'[23]Câmbio - 97'!$C$6</definedName>
    <definedName name="nov_96">'[24]Câmbio - 97'!$C$6</definedName>
    <definedName name="nov_97" localSheetId="4">'[23]Câmbio - 97'!$C$18</definedName>
    <definedName name="nov_97">'[24]Câmbio - 97'!$C$18</definedName>
    <definedName name="NOV_98" localSheetId="4">'[33]Câmbio - 97'!$C$18</definedName>
    <definedName name="NOV_98">'[34]Câmbio - 97'!$C$18</definedName>
    <definedName name="nov_bal" localSheetId="4">[38]Data!#REF!</definedName>
    <definedName name="nov_bal">[38]Data!#REF!</definedName>
    <definedName name="Nov_Close" localSheetId="4">#REF!</definedName>
    <definedName name="Nov_Close">#REF!</definedName>
    <definedName name="nov_cr" localSheetId="4">[39]DATA!$AV$5:$AV$297</definedName>
    <definedName name="nov_cr">[40]DATA!$AV$5:$AV$297</definedName>
    <definedName name="nov_cr_adj" localSheetId="4">[39]DATA!$AX$5:$AX$297</definedName>
    <definedName name="nov_cr_adj">[40]DATA!$AX$5:$AX$297</definedName>
    <definedName name="nov_dr" localSheetId="4">[39]DATA!$AU$5:$AU$297</definedName>
    <definedName name="nov_dr">[40]DATA!$AU$5:$AU$297</definedName>
    <definedName name="nov_dr_adj" localSheetId="4">[39]DATA!$AW$5:$AW$297</definedName>
    <definedName name="nov_dr_adj">[40]DATA!$AW$5:$AW$297</definedName>
    <definedName name="November_Days" localSheetId="4">#REF!</definedName>
    <definedName name="November_Days">#REF!</definedName>
    <definedName name="NOVFC" localSheetId="4">#REF!</definedName>
    <definedName name="NOVFC">#REF!</definedName>
    <definedName name="NOVGOI" localSheetId="4">#REF!</definedName>
    <definedName name="NOVGOI">#REF!</definedName>
    <definedName name="NOVIBIT" localSheetId="4">#REF!</definedName>
    <definedName name="NOVIBIT">#REF!</definedName>
    <definedName name="NovL3" localSheetId="4">#REF!</definedName>
    <definedName name="NovL3">#REF!</definedName>
    <definedName name="NovL4" localSheetId="4">#REF!</definedName>
    <definedName name="NovL4">#REF!</definedName>
    <definedName name="NovL5" localSheetId="4">#REF!</definedName>
    <definedName name="NovL5">#REF!</definedName>
    <definedName name="NovNI1" localSheetId="4">#REF!</definedName>
    <definedName name="NovNI1">#REF!</definedName>
    <definedName name="NovNI2" localSheetId="4">#REF!</definedName>
    <definedName name="NovNI2">#REF!</definedName>
    <definedName name="NovNI3" localSheetId="4">#REF!</definedName>
    <definedName name="NovNI3">#REF!</definedName>
    <definedName name="NovNI4" localSheetId="4">#REF!</definedName>
    <definedName name="NovNI4">#REF!</definedName>
    <definedName name="NovNI5" localSheetId="4">#REF!</definedName>
    <definedName name="NovNI5">#REF!</definedName>
    <definedName name="NOVOR" localSheetId="4">#REF!</definedName>
    <definedName name="NOVOR">#REF!</definedName>
    <definedName name="NOVVAR" localSheetId="4">#REF!</definedName>
    <definedName name="NOVVAR">#REF!</definedName>
    <definedName name="NOVYTD" localSheetId="4">#REF!</definedName>
    <definedName name="NOVYTD">#REF!</definedName>
    <definedName name="npv" localSheetId="4">#REF!</definedName>
    <definedName name="npv">#REF!</definedName>
    <definedName name="nRes" localSheetId="4">[96]Variables!$B$3</definedName>
    <definedName name="nRes">[97]Variables!$B$3</definedName>
    <definedName name="NRPriceCoal" localSheetId="4">#REF!</definedName>
    <definedName name="NRPriceCoal">#REF!</definedName>
    <definedName name="NRPriceOther" localSheetId="4">#REF!</definedName>
    <definedName name="NRPriceOther">#REF!</definedName>
    <definedName name="NRPricePeregon" localSheetId="4">#REF!</definedName>
    <definedName name="NRPricePeregon">#REF!</definedName>
    <definedName name="NRPriceRailroad" localSheetId="4">#REF!</definedName>
    <definedName name="NRPriceRailroad">#REF!</definedName>
    <definedName name="NRShipment" localSheetId="4">#REF!</definedName>
    <definedName name="NRShipment">#REF!</definedName>
    <definedName name="NRWagons" localSheetId="4">#REF!</definedName>
    <definedName name="NRWagons">#REF!</definedName>
    <definedName name="NSCAPFACT">#N/A</definedName>
    <definedName name="Number_of_Payments" localSheetId="4">#REF!</definedName>
    <definedName name="Number_of_Payments">#REF!</definedName>
    <definedName name="numberweek" localSheetId="4">#REF!</definedName>
    <definedName name="numberweek">#REF!</definedName>
    <definedName name="NY_Cap_Tax">'[32]#REF'!$F$99</definedName>
    <definedName name="NY_GR_Tax">'[32]#REF'!$F$100</definedName>
    <definedName name="NY_GR_Tax_sw">'[32]#REF'!$F$101</definedName>
    <definedName name="NY_Tax">'[32]#REF'!$F$98</definedName>
    <definedName name="O" localSheetId="4">[20]Revenue!#REF!</definedName>
    <definedName name="O">[21]Revenue!#REF!</definedName>
    <definedName name="o_act">[27]PROFORMA!$C$402:$BI$402</definedName>
    <definedName name="o_act_circ">[27]PROFORMA!$C$312:$BI$312</definedName>
    <definedName name="o_gts">[27]PROFORMA!$C$204:$BI$204</definedName>
    <definedName name="o_ing">[27]PROFORMA!$C$199:$BI$199</definedName>
    <definedName name="o_inv">[27]PROFORMA!$C$388:$BI$388</definedName>
    <definedName name="O_M_ESC">#N/A</definedName>
    <definedName name="O_M91">#N/A</definedName>
    <definedName name="Ob_Civiles_Edif">[27]PROFORMA!$C$335:$BI$335</definedName>
    <definedName name="object" localSheetId="4">#REF!</definedName>
    <definedName name="object">#REF!</definedName>
    <definedName name="Oblig_de_CP">[27]PROFORMA!$C$404:$BI$404</definedName>
    <definedName name="oblig_lp_cp">[27]PROFORMA!$C$443:$BI$443</definedName>
    <definedName name="oblig_lp_lp">[27]PROFORMA!$C$444:$BI$444</definedName>
    <definedName name="Obras_en_Progreso">[27]PROFORMA!$C$319:$BI$319</definedName>
    <definedName name="OBS" localSheetId="4">#REF!</definedName>
    <definedName name="OBS">#REF!</definedName>
    <definedName name="OCT" localSheetId="4">#REF!</definedName>
    <definedName name="OCT">#REF!</definedName>
    <definedName name="oct_bal" localSheetId="4">[38]Data!#REF!</definedName>
    <definedName name="oct_bal">[38]Data!#REF!</definedName>
    <definedName name="Oct_Close" localSheetId="4">#REF!</definedName>
    <definedName name="Oct_Close">#REF!</definedName>
    <definedName name="oct_cr" localSheetId="4">[39]DATA!$AR$5:$AR$297</definedName>
    <definedName name="oct_cr">[40]DATA!$AR$5:$AR$297</definedName>
    <definedName name="oct_cr_adj" localSheetId="4">[39]DATA!$AT$5:$AT$297</definedName>
    <definedName name="oct_cr_adj">[40]DATA!$AT$5:$AT$297</definedName>
    <definedName name="oct_dr" localSheetId="4">[39]DATA!$AQ$5:$AQ$297</definedName>
    <definedName name="oct_dr">[40]DATA!$AQ$5:$AQ$297</definedName>
    <definedName name="oct_dr_adj" localSheetId="4">[39]DATA!$AS$5:$AS$297</definedName>
    <definedName name="oct_dr_adj">[40]DATA!$AS$5:$AS$297</definedName>
    <definedName name="OCTFC" localSheetId="4">#REF!</definedName>
    <definedName name="OCTFC">#REF!</definedName>
    <definedName name="OCTGOI" localSheetId="4">#REF!</definedName>
    <definedName name="OCTGOI">#REF!</definedName>
    <definedName name="OCTIBIT" localSheetId="4">#REF!</definedName>
    <definedName name="OCTIBIT">#REF!</definedName>
    <definedName name="OctL3" localSheetId="4">#REF!</definedName>
    <definedName name="OctL3">#REF!</definedName>
    <definedName name="OctL4" localSheetId="4">#REF!</definedName>
    <definedName name="OctL4">#REF!</definedName>
    <definedName name="OctL5" localSheetId="4">#REF!</definedName>
    <definedName name="OctL5">#REF!</definedName>
    <definedName name="OctNI1" localSheetId="4">#REF!</definedName>
    <definedName name="OctNI1">#REF!</definedName>
    <definedName name="OctNI2" localSheetId="4">#REF!</definedName>
    <definedName name="OctNI2">#REF!</definedName>
    <definedName name="OctNI3" localSheetId="4">#REF!</definedName>
    <definedName name="OctNI3">#REF!</definedName>
    <definedName name="OctNI4" localSheetId="4">#REF!</definedName>
    <definedName name="OctNI4">#REF!</definedName>
    <definedName name="OctNI5" localSheetId="4">#REF!</definedName>
    <definedName name="OctNI5">#REF!</definedName>
    <definedName name="October_Days" localSheetId="4">#REF!</definedName>
    <definedName name="October_Days">#REF!</definedName>
    <definedName name="OCTOR" localSheetId="4">#REF!</definedName>
    <definedName name="OCTOR">#REF!</definedName>
    <definedName name="OCTVAR" localSheetId="4">#REF!</definedName>
    <definedName name="OCTVAR">#REF!</definedName>
    <definedName name="OCTYTD" localSheetId="4">#REF!</definedName>
    <definedName name="OCTYTD">#REF!</definedName>
    <definedName name="OGECOALFORECAST">#N/A</definedName>
    <definedName name="OH">'[29]Corp OH'!$C$12</definedName>
    <definedName name="OLE_LINK3" localSheetId="1">Баланс!#REF!</definedName>
    <definedName name="OM" localSheetId="4">#REF!</definedName>
    <definedName name="OM">#REF!</definedName>
    <definedName name="OM_Table2.1" localSheetId="4">#REF!</definedName>
    <definedName name="OM_Table2.1">#REF!</definedName>
    <definedName name="OM_Table2.2" localSheetId="4">#REF!</definedName>
    <definedName name="OM_Table2.2">#REF!</definedName>
    <definedName name="OM_Table2.3" localSheetId="4">#REF!</definedName>
    <definedName name="OM_Table2.3">#REF!</definedName>
    <definedName name="oo_lp">[27]PROFORMA!$C$541:$BI$541</definedName>
    <definedName name="OP_Cr_balances" localSheetId="4">[39]DATA!#REF!</definedName>
    <definedName name="OP_Cr_balances">[40]DATA!#REF!</definedName>
    <definedName name="OP_Dr_balances" localSheetId="4">#REF!</definedName>
    <definedName name="OP_Dr_balances">#REF!</definedName>
    <definedName name="Op_year">'[32]#REF'!$A$2:$IV$2</definedName>
    <definedName name="opc">[27]PROFORMA!$C$534:$BI$534</definedName>
    <definedName name="OPCAPFACT">#N/A</definedName>
    <definedName name="OperatFixedCostInclVATKxt">[28]Calculations!$D$386:$O$386</definedName>
    <definedName name="OperatFixedCostNetVATKxt">[37]Calculations!$D$384:$O$384</definedName>
    <definedName name="OPERATING" localSheetId="4">#REF!</definedName>
    <definedName name="OPERATING">#REF!</definedName>
    <definedName name="OPERATION_DATE" localSheetId="4">#REF!</definedName>
    <definedName name="OPERATION_DATE">#REF!</definedName>
    <definedName name="OperationalContractorsQuantity" localSheetId="4">[30]Assumption!#REF!</definedName>
    <definedName name="OperationalContractorsQuantity">[31]Assumption!#REF!</definedName>
    <definedName name="OperationalContractorsQuontaty" localSheetId="4">[30]Assumption!#REF!</definedName>
    <definedName name="OperationalContractorsQuontaty">[31]Assumption!#REF!</definedName>
    <definedName name="OperationalContractorsSalaryKzt" localSheetId="4">[30]Assumption!#REF!</definedName>
    <definedName name="OperationalContractorsSalaryKzt">[31]Assumption!#REF!</definedName>
    <definedName name="OperationalContractorsSalaryKztIn" localSheetId="4">[30]Assumption!#REF!</definedName>
    <definedName name="OperationalContractorsSalaryKztIn">[31]Assumption!#REF!</definedName>
    <definedName name="OperationalFixedAssetsKzt" localSheetId="4">[30]Assumption!#REF!</definedName>
    <definedName name="OperationalFixedAssetsKzt">[31]Assumption!#REF!</definedName>
    <definedName name="OperationalPeopleQuantity" localSheetId="4">[30]Assumption!#REF!</definedName>
    <definedName name="OperationalPeopleQuantity">[31]Assumption!#REF!</definedName>
    <definedName name="OperationalPeopleQuontaty" localSheetId="4">[30]Assumption!#REF!</definedName>
    <definedName name="OperationalPeopleQuontaty">[31]Assumption!#REF!</definedName>
    <definedName name="OperationalPersonTrainingKzt" localSheetId="4">[30]Assumption!#REF!</definedName>
    <definedName name="OperationalPersonTrainingKzt">[31]Assumption!#REF!</definedName>
    <definedName name="OperationalSalaryKztPerson" localSheetId="4">[30]Assumption!#REF!</definedName>
    <definedName name="OperationalSalaryKztPerson">[31]Assumption!#REF!</definedName>
    <definedName name="OperationalSalaryKztPersonIn" localSheetId="4">[30]Assumption!#REF!</definedName>
    <definedName name="OperationalSalaryKztPersonIn">[31]Assumption!#REF!</definedName>
    <definedName name="OperationalTaxesKzt">[43]Calculations!$E$318:$AG$318</definedName>
    <definedName name="OperCash" localSheetId="4">#REF!</definedName>
    <definedName name="OperCash">#REF!</definedName>
    <definedName name="OperFormat" localSheetId="4">#REF!</definedName>
    <definedName name="OperFormat">#REF!</definedName>
    <definedName name="OperFormat2" localSheetId="4">#REF!</definedName>
    <definedName name="OperFormat2">#REF!</definedName>
    <definedName name="OperFormat3" localSheetId="4">#REF!</definedName>
    <definedName name="OperFormat3">#REF!</definedName>
    <definedName name="Operformat4" localSheetId="4">#REF!</definedName>
    <definedName name="Operformat4">#REF!</definedName>
    <definedName name="OperFormat5" localSheetId="4">#REF!</definedName>
    <definedName name="OperFormat5">#REF!</definedName>
    <definedName name="OperFormat6" localSheetId="4">#REF!</definedName>
    <definedName name="OperFormat6">#REF!</definedName>
    <definedName name="opsyear" localSheetId="4">#REF!</definedName>
    <definedName name="opsyear">#REF!</definedName>
    <definedName name="OpYear" localSheetId="4">'[1]Plant Operations'!$A$3:$IV$3</definedName>
    <definedName name="OpYear">'[2]Plant Operations'!$A$3:$IV$3</definedName>
    <definedName name="Other">'[29]Other Contract Services'!$C$17</definedName>
    <definedName name="OTHER_ESC" localSheetId="4">#REF!</definedName>
    <definedName name="OTHER_ESC">#REF!</definedName>
    <definedName name="OTHER_REV" localSheetId="4">#REF!</definedName>
    <definedName name="OTHER_REV">#REF!</definedName>
    <definedName name="OtherAverage" localSheetId="4">#REF!</definedName>
    <definedName name="OtherAverage">#REF!</definedName>
    <definedName name="OtherAverageIn" localSheetId="4">#REF!</definedName>
    <definedName name="OtherAverageIn">#REF!</definedName>
    <definedName name="OtherOutsideCustomersLossesPercent" localSheetId="4">[30]Assumption!#REF!</definedName>
    <definedName name="OtherOutsideCustomersLossesPercent">[31]Assumption!#REF!</definedName>
    <definedName name="OtherVariableCostKzt" localSheetId="4">#REF!</definedName>
    <definedName name="OtherVariableCostKzt">#REF!</definedName>
    <definedName name="OtherVariableCostNetVatKzt">[37]Calculations!$D$333:$O$333</definedName>
    <definedName name="OUT" localSheetId="4">[64]LANÇAMENTOS!#REF!</definedName>
    <definedName name="OUT">[64]LANÇAMENTOS!#REF!</definedName>
    <definedName name="OUT_1998" localSheetId="4">#REF!</definedName>
    <definedName name="OUT_1998">#REF!</definedName>
    <definedName name="out_96" localSheetId="4">'[23]Câmbio - 97'!$C$5</definedName>
    <definedName name="out_96">'[24]Câmbio - 97'!$C$5</definedName>
    <definedName name="out_97" localSheetId="4">'[23]Câmbio - 97'!$C$17</definedName>
    <definedName name="out_97">'[24]Câmbio - 97'!$C$17</definedName>
    <definedName name="OUT_98" localSheetId="4">'[33]Câmbio - 97'!$C$17</definedName>
    <definedName name="OUT_98">'[34]Câmbio - 97'!$C$17</definedName>
    <definedName name="OutageHR" localSheetId="4">'[85]Reference #''s'!#REF!</definedName>
    <definedName name="OutageHR">'[86]Reference #''s'!#REF!</definedName>
    <definedName name="outlevtariff" localSheetId="4">[1]Outputs!#REF!</definedName>
    <definedName name="outlevtariff">[2]Outputs!#REF!</definedName>
    <definedName name="outmaxtariff" localSheetId="4">[1]Outputs!#REF!</definedName>
    <definedName name="outmaxtariff">[2]Outputs!#REF!</definedName>
    <definedName name="outnpv" localSheetId="4">[1]Outputs!#REF!</definedName>
    <definedName name="outnpv">[2]Outputs!#REF!</definedName>
    <definedName name="output" localSheetId="4">#REF!</definedName>
    <definedName name="output">#REF!</definedName>
    <definedName name="OUTRAS_EMPRESAS" localSheetId="4">#REF!</definedName>
    <definedName name="OUTRAS_EMPRESAS">#REF!</definedName>
    <definedName name="outyr1tariff" localSheetId="4">[1]Outputs!#REF!</definedName>
    <definedName name="outyr1tariff">[2]Outputs!#REF!</definedName>
    <definedName name="Overhead_tax_rate" localSheetId="4">[18]ASSUMPTIONS!#REF!</definedName>
    <definedName name="Overhead_tax_rate">[19]ASSUMPTIONS!#REF!</definedName>
    <definedName name="ownership" localSheetId="4">[1]Inputs!#REF!</definedName>
    <definedName name="ownership">[2]Inputs!#REF!</definedName>
    <definedName name="ownership2" localSheetId="4">[1]Inputs!#REF!</definedName>
    <definedName name="ownership2">[2]Inputs!#REF!</definedName>
    <definedName name="Ozoneremovalrate" localSheetId="4">'[89]SCR O&amp;M'!#REF!</definedName>
    <definedName name="Ozoneremovalrate">'[89]SCR O&amp;M'!#REF!</definedName>
    <definedName name="p" hidden="1">[17]Calc!$AH$10:$AH$28</definedName>
    <definedName name="PAG_34" localSheetId="4">#REF!</definedName>
    <definedName name="PAG_34">#REF!</definedName>
    <definedName name="Pag_35" localSheetId="4">#REF!</definedName>
    <definedName name="Pag_35">#REF!</definedName>
    <definedName name="pag_ccc" localSheetId="4">#REF!</definedName>
    <definedName name="pag_ccc">#REF!</definedName>
    <definedName name="pag_ecf" localSheetId="4">#REF!</definedName>
    <definedName name="pag_ecf">#REF!</definedName>
    <definedName name="pag_ecf_sucum" localSheetId="4">#REF!</definedName>
    <definedName name="pag_ecf_sucum">#REF!</definedName>
    <definedName name="pag_furnas" localSheetId="4">#REF!</definedName>
    <definedName name="pag_furnas">#REF!</definedName>
    <definedName name="pag_furnas1" localSheetId="4">#REF!</definedName>
    <definedName name="pag_furnas1">#REF!</definedName>
    <definedName name="pag_rgr" localSheetId="4">#REF!</definedName>
    <definedName name="pag_rgr">#REF!</definedName>
    <definedName name="pag_sd" localSheetId="4">#REF!</definedName>
    <definedName name="pag_sd">#REF!</definedName>
    <definedName name="pag_sd_retrati" localSheetId="4">#REF!</definedName>
    <definedName name="pag_sd_retrati">#REF!</definedName>
    <definedName name="pago_c1">[27]PROFORMA!$C$450:$BI$450</definedName>
    <definedName name="pago_c2">[27]PROFORMA!$C$474:$BI$474</definedName>
    <definedName name="pago_com_c1">[27]PROFORMA!$C$467:$BI$467</definedName>
    <definedName name="pago_com_c2">[27]PROFORMA!$C$490:$BI$490</definedName>
    <definedName name="pago_cp_exist">[27]PROFORMA!$C$410:$BI$410</definedName>
    <definedName name="pago_der_int">[27]PROFORMA!$C$497:$BI$497</definedName>
    <definedName name="pago_div">[27]PROFORMA!$C$526:$BI$526</definedName>
    <definedName name="pago_fin_caja">[27]PROFORMA!$C$420:$BI$420</definedName>
    <definedName name="pago_i_c1">[27]PROFORMA!$C$460:$BI$460</definedName>
    <definedName name="pago_i_c2">[27]PROFORMA!$C$483:$BI$483</definedName>
    <definedName name="pago_i_der_int">[27]PROFORMA!$C$513:$BI$513</definedName>
    <definedName name="pago_impto">[27]PROFORMA!$C$257:$BI$257</definedName>
    <definedName name="pago_iva">[27]PROFORMA!$C$304:$BI$304</definedName>
    <definedName name="pago_oo_lp">[27]PROFORMA!$C$540:$BI$540</definedName>
    <definedName name="pago_opc">[27]PROFORMA!$C$533:$BI$533</definedName>
    <definedName name="pago_ppm">[27]PROFORMA!$C$264:$BI$264</definedName>
    <definedName name="PARANAPANEMA" localSheetId="4">#REF!</definedName>
    <definedName name="PARANAPANEMA">#REF!</definedName>
    <definedName name="PARC." localSheetId="4">#REF!</definedName>
    <definedName name="PARC.">#REF!</definedName>
    <definedName name="Part1AESHolding" localSheetId="4">[74]IRR!#REF!</definedName>
    <definedName name="Part1AESHolding">[74]IRR!#REF!</definedName>
    <definedName name="Part1AESMerida" localSheetId="4">[74]IRR!#REF!</definedName>
    <definedName name="Part1AESMerida">[74]IRR!#REF!</definedName>
    <definedName name="Part1Hermes" localSheetId="4">[74]IRR!#REF!</definedName>
    <definedName name="Part1Hermes">[74]IRR!#REF!</definedName>
    <definedName name="Part1NAIAzteca" localSheetId="4">[74]IRR!#REF!</definedName>
    <definedName name="Part1NAIAzteca">[74]IRR!#REF!</definedName>
    <definedName name="Part1NMPower" localSheetId="4">[74]IRR!#REF!</definedName>
    <definedName name="Part1NMPower">[74]IRR!#REF!</definedName>
    <definedName name="Part2AESHolding" localSheetId="4">[74]IRR!#REF!</definedName>
    <definedName name="Part2AESHolding">[74]IRR!#REF!</definedName>
    <definedName name="Part2AESMerida" localSheetId="4">[74]IRR!#REF!</definedName>
    <definedName name="Part2AESMerida">[74]IRR!#REF!</definedName>
    <definedName name="Part2Hermes" localSheetId="4">[74]IRR!#REF!</definedName>
    <definedName name="Part2Hermes">[74]IRR!#REF!</definedName>
    <definedName name="Part2NAIAzteca" localSheetId="4">[74]IRR!#REF!</definedName>
    <definedName name="Part2NAIAzteca">[74]IRR!#REF!</definedName>
    <definedName name="Part2NMPower" localSheetId="4">[74]IRR!#REF!</definedName>
    <definedName name="Part2NMPower">[74]IRR!#REF!</definedName>
    <definedName name="Participación">[27]PARÁMETROS!$B$73</definedName>
    <definedName name="PartSubAESHolding" localSheetId="4">[74]IRR!#REF!</definedName>
    <definedName name="PartSubAESHolding">[74]IRR!#REF!</definedName>
    <definedName name="PartSubAESMerida" localSheetId="4">[74]IRR!#REF!</definedName>
    <definedName name="PartSubAESMerida">[74]IRR!#REF!</definedName>
    <definedName name="PartSubHermes" localSheetId="4">[74]IRR!#REF!</definedName>
    <definedName name="PartSubHermes">[74]IRR!#REF!</definedName>
    <definedName name="PartSubNAIAzteca" localSheetId="4">[74]IRR!#REF!</definedName>
    <definedName name="PartSubNAIAzteca">[74]IRR!#REF!</definedName>
    <definedName name="PartSubNMPower" localSheetId="4">[74]IRR!#REF!</definedName>
    <definedName name="PartSubNMPower">[74]IRR!#REF!</definedName>
    <definedName name="PASSIVO" localSheetId="4">[22]Ativo!#REF!</definedName>
    <definedName name="PASSIVO">[22]Ativo!#REF!</definedName>
    <definedName name="passivo2" localSheetId="4">'[3]BRGAAP '!#REF!</definedName>
    <definedName name="passivo2">'[4]BRGAAP '!#REF!</definedName>
    <definedName name="Payment_Date">#N/A</definedName>
    <definedName name="Payment_Number" localSheetId="4">ROW()-Header_Row</definedName>
    <definedName name="Payment_Number" localSheetId="2">ROW()-Header_Row</definedName>
    <definedName name="Payment_Number" localSheetId="0">ROW()-Header_Row</definedName>
    <definedName name="Payment_Number">ROW()-Header_Row</definedName>
    <definedName name="Payroll">[29]Payroll!$F$31</definedName>
    <definedName name="PBASE" localSheetId="4">#REF!</definedName>
    <definedName name="PBASE">#REF!</definedName>
    <definedName name="PCASHTAX" localSheetId="4">#REF!</definedName>
    <definedName name="PCASHTAX">#REF!</definedName>
    <definedName name="PCOGS" localSheetId="4">#REF!</definedName>
    <definedName name="PCOGS">#REF!</definedName>
    <definedName name="PCONSTANT" localSheetId="4">#REF!</definedName>
    <definedName name="PCONSTANT">#REF!</definedName>
    <definedName name="PDEPRECIATION" localSheetId="4">#REF!</definedName>
    <definedName name="PDEPRECIATION">#REF!</definedName>
    <definedName name="PE" localSheetId="4">'[1]Finance data'!#REF!</definedName>
    <definedName name="PE">'[2]Finance data'!#REF!</definedName>
    <definedName name="PensionersFinancialAssistanceKzt" localSheetId="4">[30]Assumption!#REF!</definedName>
    <definedName name="PensionersFinancialAssistanceKzt">[31]Assumption!#REF!</definedName>
    <definedName name="Per_dep">[27]PARÁMETROS!$B$30</definedName>
    <definedName name="PERC_INADIMP" localSheetId="4">#REF!</definedName>
    <definedName name="PERC_INADIMP">#REF!</definedName>
    <definedName name="perdata" localSheetId="4">[1]Inputs!#REF!</definedName>
    <definedName name="perdata">[2]Inputs!#REF!</definedName>
    <definedName name="PeregonAverage" localSheetId="4">#REF!</definedName>
    <definedName name="PeregonAverage">#REF!</definedName>
    <definedName name="PeregonAverageIn" localSheetId="4">#REF!</definedName>
    <definedName name="PeregonAverageIn">#REF!</definedName>
    <definedName name="PERIOD" localSheetId="4">[57]Details!$B$7:$EO$7</definedName>
    <definedName name="PERIOD">[58]Details!$B$7:$EO$7</definedName>
    <definedName name="PeriodDropdown" localSheetId="4">#REF!</definedName>
    <definedName name="PeriodDropdown">#REF!</definedName>
    <definedName name="PeriodEnd" localSheetId="4">#REF!</definedName>
    <definedName name="PeriodEnd">#REF!</definedName>
    <definedName name="periodend1" localSheetId="4">#REF!</definedName>
    <definedName name="periodend1">#REF!</definedName>
    <definedName name="periodo">[27]PARÁMETROS!$D$38:$BA$38</definedName>
    <definedName name="Período">[27]PARÁMETROS!$D$38:$BI$38</definedName>
    <definedName name="Periods">[72]Period!$A$1:$A$12</definedName>
    <definedName name="PEVA" localSheetId="4">#REF!</definedName>
    <definedName name="PEVA">#REF!</definedName>
    <definedName name="PG11A" localSheetId="4">'[10]Sch17  Guarantees'!#REF!</definedName>
    <definedName name="PG11A">'[11]Sch17  Guarantees'!#REF!</definedName>
    <definedName name="PGROWTH" localSheetId="4">#REF!</definedName>
    <definedName name="PGROWTH">#REF!</definedName>
    <definedName name="PHISTORICAL" localSheetId="4">#REF!</definedName>
    <definedName name="PHISTORICAL">#REF!</definedName>
    <definedName name="PI" localSheetId="4">#REF!</definedName>
    <definedName name="PI">#REF!</definedName>
    <definedName name="PINCREASED" localSheetId="4">#REF!</definedName>
    <definedName name="PINCREASED">#REF!</definedName>
    <definedName name="PINETOTHER" localSheetId="4">#REF!</definedName>
    <definedName name="PINETOTHER">#REF!</definedName>
    <definedName name="PINETPPE" localSheetId="4">#REF!</definedName>
    <definedName name="PINETPPE">#REF!</definedName>
    <definedName name="PINTENSITY" localSheetId="4">#REF!</definedName>
    <definedName name="PINTENSITY">#REF!</definedName>
    <definedName name="PINVESTMENT" localSheetId="4">#REF!</definedName>
    <definedName name="PINVESTMENT">#REF!</definedName>
    <definedName name="PINVESTYEARS" localSheetId="4">#REF!</definedName>
    <definedName name="PINVESTYEARS">#REF!</definedName>
    <definedName name="PIWORKING" localSheetId="4">#REF!</definedName>
    <definedName name="PIWORKING">#REF!</definedName>
    <definedName name="PLANILHA" localSheetId="4">#REF!</definedName>
    <definedName name="PLANILHA">#REF!</definedName>
    <definedName name="PLANILHA_1">#N/A</definedName>
    <definedName name="PLANT_CAPACITY" localSheetId="4">#REF!</definedName>
    <definedName name="PLANT_CAPACITY">#REF!</definedName>
    <definedName name="Plant_Exp">'[32]#REF'!$A$23:$IV$23</definedName>
    <definedName name="Plant_Rev">'[32]#REF'!$A$18:$IV$18</definedName>
    <definedName name="PlantMargin" localSheetId="4">'[1]Plant Operations'!$A$63:$IV$63</definedName>
    <definedName name="PlantMargin">'[2]Plant Operations'!$A$63:$IV$63</definedName>
    <definedName name="Plazo">[27]PROFORMA!$C$414</definedName>
    <definedName name="plc" localSheetId="4">#REF!</definedName>
    <definedName name="plc">#REF!</definedName>
    <definedName name="PMARGIN" localSheetId="4">#REF!</definedName>
    <definedName name="PMARGIN">#REF!</definedName>
    <definedName name="PNETPPE" localSheetId="4">#REF!</definedName>
    <definedName name="PNETPPE">#REF!</definedName>
    <definedName name="PNOPLAT" localSheetId="4">#REF!</definedName>
    <definedName name="PNOPLAT">#REF!</definedName>
    <definedName name="PortableWaterKzt" localSheetId="4">[30]Calculations!#REF!</definedName>
    <definedName name="PortableWaterKzt">[31]Calculations!#REF!</definedName>
    <definedName name="PotableWaterCostKzt" localSheetId="4">#REF!</definedName>
    <definedName name="PotableWaterCostKzt">#REF!</definedName>
    <definedName name="POTHER" localSheetId="4">#REF!</definedName>
    <definedName name="POTHER">#REF!</definedName>
    <definedName name="power_usd" localSheetId="4">#REF!</definedName>
    <definedName name="power_usd">#REF!</definedName>
    <definedName name="PowerPriceForHLPurchaseKzt" localSheetId="4">#REF!</definedName>
    <definedName name="PowerPriceForHLPurchaseKzt">#REF!</definedName>
    <definedName name="PowerPurchaseForHLcostkWh" localSheetId="4">#REF!</definedName>
    <definedName name="PowerPurchaseForHLcostkWh">#REF!</definedName>
    <definedName name="PowerPurchaseForHLkWh" localSheetId="4">#REF!</definedName>
    <definedName name="PowerPurchaseForHLkWh">#REF!</definedName>
    <definedName name="PPA_TERM" localSheetId="4">#REF!</definedName>
    <definedName name="PPA_TERM">#REF!</definedName>
    <definedName name="PPA_TERM_DATE" localSheetId="4">#REF!</definedName>
    <definedName name="PPA_TERM_DATE">#REF!</definedName>
    <definedName name="PpaHR" localSheetId="4">[1]SHELL!$E$188</definedName>
    <definedName name="PpaHR">[2]SHELL!$E$188</definedName>
    <definedName name="ppm">[27]PROFORMA!$C$266:$BI$266</definedName>
    <definedName name="ppp" localSheetId="4">CF!F_INCOME,CF!F_BALANCE,CF!f_free_cash_flow,CF!f_ratios,CF!f_valuation</definedName>
    <definedName name="ppp" localSheetId="2">F_INCOME,F_BALANCE,f_free_cash_flow,f_ratios,f_valuation</definedName>
    <definedName name="ppp" localSheetId="0">F_INCOME,F_BALANCE,f_free_cash_flow,f_ratios,f_valuation</definedName>
    <definedName name="ppp">F_INCOME,F_BALANCE,f_free_cash_flow,f_ratios,f_valuation</definedName>
    <definedName name="pppp" localSheetId="4">CF!F_INCOME,CF!F_BALANCE,CF!f_free_cash_flow,CF!f_ratios,CF!f_valuation</definedName>
    <definedName name="pppp" localSheetId="2">[0]!F_INCOME,[0]!F_BALANCE,[0]!f_free_cash_flow,[0]!f_ratios,[0]!f_valuation</definedName>
    <definedName name="pppp" localSheetId="0">[0]!F_INCOME,[0]!F_BALANCE,[0]!f_free_cash_flow,[0]!f_ratios,[0]!f_valuation</definedName>
    <definedName name="pppp">[0]!F_INCOME,[0]!F_BALANCE,[0]!f_free_cash_flow,[0]!f_ratios,[0]!f_valuation</definedName>
    <definedName name="PPREROIC" localSheetId="4">#REF!</definedName>
    <definedName name="PPREROIC">#REF!</definedName>
    <definedName name="PQComputedTaxAccounts" localSheetId="4">#REF!</definedName>
    <definedName name="PQComputedTaxAccounts">#REF!</definedName>
    <definedName name="PQComputedTaxAccountsColumnNumber" localSheetId="4">#REF!</definedName>
    <definedName name="PQComputedTaxAccountsColumnNumber">#REF!</definedName>
    <definedName name="PQComputedTaxAccountsRowNumber" localSheetId="4">#REF!</definedName>
    <definedName name="PQComputedTaxAccountsRowNumber">#REF!</definedName>
    <definedName name="PR_COST" localSheetId="4">#REF!</definedName>
    <definedName name="PR_COST">#REF!</definedName>
    <definedName name="PR_ESC" localSheetId="4">#REF!</definedName>
    <definedName name="PR_ESC">#REF!</definedName>
    <definedName name="prange" localSheetId="4">CF!F_INCOME,CF!F_BALANCE,CF!f_free_cash_flow,CF!f_ratios,CF!f_valuation</definedName>
    <definedName name="prange" localSheetId="2">F_INCOME,F_BALANCE,f_free_cash_flow,f_ratios,f_valuation</definedName>
    <definedName name="prange" localSheetId="0">F_INCOME,F_BALANCE,f_free_cash_flow,f_ratios,f_valuation</definedName>
    <definedName name="prange">F_INCOME,F_BALANCE,f_free_cash_flow,f_ratios,f_valuation</definedName>
    <definedName name="prange2" localSheetId="4">CF!F_INCOME,CF!F_BALANCE,CF!f_free_cash_flow,CF!f_ratios,CF!f_valuation</definedName>
    <definedName name="prange2" localSheetId="2">F_INCOME,F_BALANCE,f_free_cash_flow,f_ratios,f_valuation</definedName>
    <definedName name="prange2" localSheetId="0">F_INCOME,F_BALANCE,f_free_cash_flow,f_ratios,f_valuation</definedName>
    <definedName name="prange2">F_INCOME,F_BALANCE,f_free_cash_flow,f_ratios,f_valuation</definedName>
    <definedName name="PRECOM" localSheetId="4">#REF!</definedName>
    <definedName name="PRECOM">#REF!</definedName>
    <definedName name="PREPAdr" localSheetId="4">[100]Assumptions!$G$4</definedName>
    <definedName name="PREPAdr">[101]Assumptions!$G$4</definedName>
    <definedName name="PRERES" localSheetId="4">#REF!</definedName>
    <definedName name="PRERES">#REF!</definedName>
    <definedName name="PREROIC" localSheetId="4">#REF!</definedName>
    <definedName name="PREROIC">#REF!</definedName>
    <definedName name="pressões" localSheetId="4">#REF!</definedName>
    <definedName name="pressões">#REF!</definedName>
    <definedName name="Presupuesto_de_Inversión">[27]PROFORMA!$B$18:$BI$30</definedName>
    <definedName name="PreviosYearDebtsRecoveryKzt" localSheetId="4">#REF!</definedName>
    <definedName name="PreviosYearDebtsRecoveryKzt">#REF!</definedName>
    <definedName name="prevkzt" localSheetId="4">#REF!</definedName>
    <definedName name="prevkzt">#REF!</definedName>
    <definedName name="prevkzt1" localSheetId="4">#REF!</definedName>
    <definedName name="prevkzt1">#REF!</definedName>
    <definedName name="PrevMonth" localSheetId="4">#REF!</definedName>
    <definedName name="PrevMonth">#REF!</definedName>
    <definedName name="PrevPeriodEnd" localSheetId="4">#REF!</definedName>
    <definedName name="PrevPeriodEnd">#REF!</definedName>
    <definedName name="PRICE" localSheetId="4">#REF!</definedName>
    <definedName name="PRICE">#REF!</definedName>
    <definedName name="price_calculated" localSheetId="4">#REF!</definedName>
    <definedName name="price_calculated">#REF!</definedName>
    <definedName name="price_estimated" localSheetId="4">#REF!</definedName>
    <definedName name="price_estimated">#REF!</definedName>
    <definedName name="PriceCoalAverageIn" localSheetId="4">#REF!</definedName>
    <definedName name="PriceCoalAverageIn">#REF!</definedName>
    <definedName name="PriceOtherAverageIn" localSheetId="4">#REF!</definedName>
    <definedName name="PriceOtherAverageIn">#REF!</definedName>
    <definedName name="PricePeregonAverageIn" localSheetId="4">#REF!</definedName>
    <definedName name="PricePeregonAverageIn">#REF!</definedName>
    <definedName name="PriceRailroadAverageIn" localSheetId="4">#REF!</definedName>
    <definedName name="PriceRailroadAverageIn">#REF!</definedName>
    <definedName name="Prices__excl._VAT_In" localSheetId="4">#REF!</definedName>
    <definedName name="Prices__excl._VAT_In">#REF!</definedName>
    <definedName name="PRIENC98" localSheetId="4">[22]ServDiv!#REF!</definedName>
    <definedName name="PRIENC98">[22]ServDiv!#REF!</definedName>
    <definedName name="Principal" localSheetId="4">-PPMT(CF!Interest_Rate/12,CF!Payment_Number,CF!Number_of_Payments,CF!Loan_Amount)</definedName>
    <definedName name="Principal" localSheetId="2">-PPMT(Interest_Rate/12,ОИК!Payment_Number,Number_of_Payments,Loan_Amount)</definedName>
    <definedName name="Principal" localSheetId="0">-PPMT(Interest_Rate/12,ОПУ!Payment_Number,Number_of_Payments,Loan_Amount)</definedName>
    <definedName name="Principal">-PPMT(Interest_Rate/12,Payment_Number,Number_of_Payments,Loan_Amount)</definedName>
    <definedName name="PRINCIPAL98" localSheetId="4">[22]ServDiv!#REF!</definedName>
    <definedName name="PRINCIPAL98">[22]ServDiv!#REF!</definedName>
    <definedName name="PRINCIPAL99" localSheetId="4">[22]ServDiv!#REF!</definedName>
    <definedName name="PRINCIPAL99">[22]ServDiv!#REF!</definedName>
    <definedName name="PRINENC99" localSheetId="4">[22]ServDiv!#REF!</definedName>
    <definedName name="PRINENC99">[22]ServDiv!#REF!</definedName>
    <definedName name="PRINT">#N/A</definedName>
    <definedName name="Print_Area_MI" localSheetId="4">#REF!</definedName>
    <definedName name="Print_Area_MI">#REF!</definedName>
    <definedName name="print_area2" localSheetId="4">[1]Statements!$A$2:$AZ$156</definedName>
    <definedName name="print_area2">[2]Statements!$A$2:$AZ$156</definedName>
    <definedName name="Print_Titles_MI" localSheetId="4">#REF!,#REF!</definedName>
    <definedName name="Print_Titles_MI">#REF!,#REF!</definedName>
    <definedName name="PRINT1" localSheetId="4">#REF!</definedName>
    <definedName name="PRINT1">#REF!</definedName>
    <definedName name="PRINT10" localSheetId="4">#REF!</definedName>
    <definedName name="PRINT10">#REF!</definedName>
    <definedName name="PRINT10T" localSheetId="4">#REF!</definedName>
    <definedName name="PRINT10T">#REF!</definedName>
    <definedName name="PRINT2" localSheetId="4">#REF!</definedName>
    <definedName name="PRINT2">#REF!</definedName>
    <definedName name="PRINT2T" localSheetId="4">#REF!</definedName>
    <definedName name="PRINT2T">#REF!</definedName>
    <definedName name="PRINT3" localSheetId="4">#REF!</definedName>
    <definedName name="PRINT3">#REF!</definedName>
    <definedName name="PRINT3T" localSheetId="4">#REF!</definedName>
    <definedName name="PRINT3T">#REF!</definedName>
    <definedName name="PRINT4" localSheetId="4">#REF!</definedName>
    <definedName name="PRINT4">#REF!</definedName>
    <definedName name="PRINT4T" localSheetId="4">#REF!</definedName>
    <definedName name="PRINT4T">#REF!</definedName>
    <definedName name="PRINT5" localSheetId="4">#REF!</definedName>
    <definedName name="PRINT5">#REF!</definedName>
    <definedName name="PRINT5T" localSheetId="4">#REF!</definedName>
    <definedName name="PRINT5T">#REF!</definedName>
    <definedName name="PRINT6" localSheetId="4">#REF!</definedName>
    <definedName name="PRINT6">#REF!</definedName>
    <definedName name="PRINT6T" localSheetId="4">#REF!</definedName>
    <definedName name="PRINT6T">#REF!</definedName>
    <definedName name="PRINT7" localSheetId="4">#REF!</definedName>
    <definedName name="PRINT7">#REF!</definedName>
    <definedName name="PRINT7T" localSheetId="4">#REF!</definedName>
    <definedName name="PRINT7T">#REF!</definedName>
    <definedName name="PRINT8" localSheetId="4">#REF!</definedName>
    <definedName name="PRINT8">#REF!</definedName>
    <definedName name="PRINT8T" localSheetId="4">#REF!</definedName>
    <definedName name="PRINT8T">#REF!</definedName>
    <definedName name="PRINT9" localSheetId="4">#REF!</definedName>
    <definedName name="PRINT9">#REF!</definedName>
    <definedName name="print99" localSheetId="4" hidden="1">{#N/A,#N/A,FALSE,"Resid CPRIV";#N/A,#N/A,FALSE,"Comer_CPRIVKsum";#N/A,#N/A,FALSE,"General (2)";#N/A,#N/A,FALSE,"Oficial";#N/A,#N/A,FALSE,"Resumen";#N/A,#N/A,FALSE,"Escenarios"}</definedName>
    <definedName name="print99" localSheetId="2" hidden="1">{#N/A,#N/A,FALSE,"Resid CPRIV";#N/A,#N/A,FALSE,"Comer_CPRIVKsum";#N/A,#N/A,FALSE,"General (2)";#N/A,#N/A,FALSE,"Oficial";#N/A,#N/A,FALSE,"Resumen";#N/A,#N/A,FALSE,"Escenarios"}</definedName>
    <definedName name="print99" localSheetId="0" hidden="1">{#N/A,#N/A,FALSE,"Resid CPRIV";#N/A,#N/A,FALSE,"Comer_CPRIVKsum";#N/A,#N/A,FALSE,"General (2)";#N/A,#N/A,FALSE,"Oficial";#N/A,#N/A,FALSE,"Resumen";#N/A,#N/A,FALSE,"Escenarios"}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 localSheetId="4">#REF!</definedName>
    <definedName name="PRINT9T">#REF!</definedName>
    <definedName name="PriorMonth" localSheetId="4">#REF!</definedName>
    <definedName name="PriorMonth">#REF!</definedName>
    <definedName name="prmonth" localSheetId="4">[102]settings!$H$11</definedName>
    <definedName name="prmonth">[103]settings!$H$11</definedName>
    <definedName name="Prof_fee">'[29]Professional Services'!$D$17</definedName>
    <definedName name="PROIC" localSheetId="4">#REF!</definedName>
    <definedName name="PROIC">#REF!</definedName>
    <definedName name="PROICF" localSheetId="4">#REF!</definedName>
    <definedName name="PROICF">#REF!</definedName>
    <definedName name="PROICYEARS" localSheetId="4">#REF!</definedName>
    <definedName name="PROICYEARS">#REF!</definedName>
    <definedName name="projval" localSheetId="4">[1]Inputs!#REF!</definedName>
    <definedName name="projval">[2]Inputs!#REF!</definedName>
    <definedName name="prom2000" localSheetId="4">[7]PARAMETROS!#REF!</definedName>
    <definedName name="prom2000">[7]PARAMETROS!#REF!</definedName>
    <definedName name="PROMDIC99" localSheetId="4">[7]PARAMETROS!#REF!</definedName>
    <definedName name="PROMDIC99">[7]PARAMETROS!#REF!</definedName>
    <definedName name="Prop_Tax">[29]Property!$D$44</definedName>
    <definedName name="PSG_A" localSheetId="4">#REF!</definedName>
    <definedName name="PSG_A">#REF!</definedName>
    <definedName name="PTC" localSheetId="4">#REF!</definedName>
    <definedName name="PTC">#REF!</definedName>
    <definedName name="ptmo_c1">[27]PROFORMA!$C$449:$BI$449</definedName>
    <definedName name="ptmo_c2">[27]PROFORMA!$C$473:$BI$473</definedName>
    <definedName name="ptmo_der_int">[27]PROFORMA!$C$496:$BI$496</definedName>
    <definedName name="ptmo_deudores_lp">[27]PROFORMA!$C$393:$BI$393</definedName>
    <definedName name="ptmo_exist">[27]PROFORMA!$C$409:$BI$409</definedName>
    <definedName name="ptmo_oo_lp">[27]PROFORMA!$C$539:$BI$539</definedName>
    <definedName name="ptmo_opc">[27]PROFORMA!$C$532:$BI$532</definedName>
    <definedName name="PTURNOVER" localSheetId="4">#REF!</definedName>
    <definedName name="PTURNOVER">#REF!</definedName>
    <definedName name="Puerto_Rico_income_tax_rate" localSheetId="4">[18]ASSUMPTIONS!$D$55</definedName>
    <definedName name="Puerto_Rico_income_tax_rate">[19]ASSUMPTIONS!$D$55</definedName>
    <definedName name="Puerto_Rico_mortgage_tax_switch" localSheetId="4">[18]SUMMARY!#REF!</definedName>
    <definedName name="Puerto_Rico_mortgage_tax_switch">[19]SUMMARY!#REF!</definedName>
    <definedName name="Puerto_Rico_withholding_tax_rate" localSheetId="4">#REF!</definedName>
    <definedName name="Puerto_Rico_withholding_tax_rate">#REF!</definedName>
    <definedName name="PURCHASE_DATE" localSheetId="4">#REF!</definedName>
    <definedName name="PURCHASE_DATE">#REF!</definedName>
    <definedName name="PWORKING" localSheetId="4">#REF!</definedName>
    <definedName name="PWORKING">#REF!</definedName>
    <definedName name="PYComputedTaxAccounts" localSheetId="4">#REF!</definedName>
    <definedName name="PYComputedTaxAccounts">#REF!</definedName>
    <definedName name="PYComputedTaxAccountsColumnNumber" localSheetId="4">#REF!</definedName>
    <definedName name="PYComputedTaxAccountsColumnNumber">#REF!</definedName>
    <definedName name="PYComputedTaxAccountsRowNumber" localSheetId="4">#REF!</definedName>
    <definedName name="PYComputedTaxAccountsRowNumber">#REF!</definedName>
    <definedName name="PYComshare" localSheetId="4">#REF!</definedName>
    <definedName name="PYComshare">#REF!</definedName>
    <definedName name="Q">'[104]#REF'!$X$112:$X$112</definedName>
    <definedName name="qqq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UADRO" localSheetId="4">#REF!</definedName>
    <definedName name="QUADRO">#REF!</definedName>
    <definedName name="R_" localSheetId="4">#REF!</definedName>
    <definedName name="R_">#REF!</definedName>
    <definedName name="R_Factor" localSheetId="4">#REF!</definedName>
    <definedName name="R_Factor">#REF!</definedName>
    <definedName name="RailroadAverage" localSheetId="4">#REF!</definedName>
    <definedName name="RailroadAverage">#REF!</definedName>
    <definedName name="RailroadAverageIn" localSheetId="4">#REF!</definedName>
    <definedName name="RailroadAverageIn">#REF!</definedName>
    <definedName name="RATE" localSheetId="4">#REF!</definedName>
    <definedName name="RATE">#REF!</definedName>
    <definedName name="rate_share" localSheetId="4">[105]Inputs!$G$153</definedName>
    <definedName name="rate_share">[106]Inputs!$G$153</definedName>
    <definedName name="ratios" localSheetId="4">#REF!</definedName>
    <definedName name="ratios">#REF!</definedName>
    <definedName name="RBORDER" localSheetId="4">#REF!</definedName>
    <definedName name="RBORDER">#REF!</definedName>
    <definedName name="Receita" localSheetId="4">[64]RAZÃO!#REF!</definedName>
    <definedName name="Receita">[64]RAZÃO!#REF!</definedName>
    <definedName name="RECEITA1" localSheetId="4">#REF!</definedName>
    <definedName name="RECEITA1">#REF!</definedName>
    <definedName name="receita2" localSheetId="4">#REF!</definedName>
    <definedName name="receita2">#REF!</definedName>
    <definedName name="receita3" localSheetId="4">#REF!</definedName>
    <definedName name="receita3">#REF!</definedName>
    <definedName name="receita4" localSheetId="4">#REF!</definedName>
    <definedName name="receita4">#REF!</definedName>
    <definedName name="receita5" localSheetId="4">#REF!</definedName>
    <definedName name="receita5">#REF!</definedName>
    <definedName name="receita6" localSheetId="4">#REF!</definedName>
    <definedName name="receita6">#REF!</definedName>
    <definedName name="receita7" localSheetId="4">#REF!</definedName>
    <definedName name="receita7">#REF!</definedName>
    <definedName name="receita8" localSheetId="4">#REF!</definedName>
    <definedName name="receita8">#REF!</definedName>
    <definedName name="RECONC" localSheetId="4">'[16]99 cons YTD'!#REF!</definedName>
    <definedName name="RECONC">'[16]99 cons YTD'!#REF!</definedName>
    <definedName name="recup_depositos">[27]PROFORMA!$C$281:$BI$281</definedName>
    <definedName name="REF" localSheetId="4">[107]CONS1!#REF!</definedName>
    <definedName name="REF">[107]CONS1!#REF!</definedName>
    <definedName name="Ref_1" localSheetId="4">#REF!</definedName>
    <definedName name="Ref_1">#REF!</definedName>
    <definedName name="Ref_10" localSheetId="4">#REF!</definedName>
    <definedName name="Ref_10">#REF!</definedName>
    <definedName name="Ref_11" localSheetId="4">#REF!</definedName>
    <definedName name="Ref_11">#REF!</definedName>
    <definedName name="Ref_12" localSheetId="4">#REF!</definedName>
    <definedName name="Ref_12">#REF!</definedName>
    <definedName name="Ref_13" localSheetId="4">#REF!</definedName>
    <definedName name="Ref_13">#REF!</definedName>
    <definedName name="Ref_14" localSheetId="4">#REF!</definedName>
    <definedName name="Ref_14">#REF!</definedName>
    <definedName name="Ref_16" localSheetId="4">#REF!</definedName>
    <definedName name="Ref_16">#REF!</definedName>
    <definedName name="Ref_17" localSheetId="4">#REF!</definedName>
    <definedName name="Ref_17">#REF!</definedName>
    <definedName name="Ref_18">[108]DT!$B$22</definedName>
    <definedName name="Ref_19" localSheetId="4">#REF!</definedName>
    <definedName name="Ref_19">#REF!</definedName>
    <definedName name="Ref_2" localSheetId="4">#REF!</definedName>
    <definedName name="Ref_2">#REF!</definedName>
    <definedName name="Ref_20" localSheetId="4">#REF!</definedName>
    <definedName name="Ref_20">#REF!</definedName>
    <definedName name="Ref_21" localSheetId="4">#REF!</definedName>
    <definedName name="Ref_21">#REF!</definedName>
    <definedName name="Ref_3" localSheetId="4">#REF!</definedName>
    <definedName name="Ref_3">#REF!</definedName>
    <definedName name="Ref_4" localSheetId="4">#REF!</definedName>
    <definedName name="Ref_4">#REF!</definedName>
    <definedName name="Ref_5" localSheetId="4">#REF!</definedName>
    <definedName name="Ref_5">#REF!</definedName>
    <definedName name="Ref_6" localSheetId="4">#REF!</definedName>
    <definedName name="Ref_6">#REF!</definedName>
    <definedName name="Ref_7" localSheetId="4">#REF!</definedName>
    <definedName name="Ref_7">#REF!</definedName>
    <definedName name="Ref_8" localSheetId="4">#REF!</definedName>
    <definedName name="Ref_8">#REF!</definedName>
    <definedName name="Ref_9" localSheetId="4">#REF!</definedName>
    <definedName name="Ref_9">#REF!</definedName>
    <definedName name="Reguladores_sept_99" localSheetId="4">[7]BGC!#REF!</definedName>
    <definedName name="Reguladores_sept_99">[7]BGC!#REF!</definedName>
    <definedName name="Renato" localSheetId="4">#REF!</definedName>
    <definedName name="Renato">#REF!</definedName>
    <definedName name="reneg_furnas1" localSheetId="4">#REF!</definedName>
    <definedName name="reneg_furnas1">#REF!</definedName>
    <definedName name="reneg_furnas2" localSheetId="4">#REF!</definedName>
    <definedName name="reneg_furnas2">#REF!</definedName>
    <definedName name="repairclass" localSheetId="4">#REF!</definedName>
    <definedName name="repairclass">#REF!</definedName>
    <definedName name="RepairCostPerMonthKzt" localSheetId="4">#REF!</definedName>
    <definedName name="RepairCostPerMonthKzt">#REF!</definedName>
    <definedName name="REPASSE" localSheetId="4">#REF!</definedName>
    <definedName name="REPASSE">#REF!</definedName>
    <definedName name="Repayment_Flag" localSheetId="4">[1]SHELL!#REF!</definedName>
    <definedName name="Repayment_Flag">[2]SHELL!#REF!</definedName>
    <definedName name="RepMonth" localSheetId="4">#REF!</definedName>
    <definedName name="RepMonth">#REF!</definedName>
    <definedName name="repmonth1" localSheetId="4">#REF!</definedName>
    <definedName name="repmonth1">#REF!</definedName>
    <definedName name="Repomo99" localSheetId="4" hidden="1">{#N/A,#N/A,FALSE,"Aging Summary";#N/A,#N/A,FALSE,"Ratio Analysis";#N/A,#N/A,FALSE,"Test 120 Day Accts";#N/A,#N/A,FALSE,"Tickmarks"}</definedName>
    <definedName name="Repomo99" localSheetId="2" hidden="1">{#N/A,#N/A,FALSE,"Aging Summary";#N/A,#N/A,FALSE,"Ratio Analysis";#N/A,#N/A,FALSE,"Test 120 Day Accts";#N/A,#N/A,FALSE,"Tickmarks"}</definedName>
    <definedName name="Repomo99" localSheetId="0" hidden="1">{#N/A,#N/A,FALSE,"Aging Summary";#N/A,#N/A,FALSE,"Ratio Analysis";#N/A,#N/A,FALSE,"Test 120 Day Accts";#N/A,#N/A,FALSE,"Tickmarks"}</definedName>
    <definedName name="Repomo99" hidden="1">{#N/A,#N/A,FALSE,"Aging Summary";#N/A,#N/A,FALSE,"Ratio Analysis";#N/A,#N/A,FALSE,"Test 120 Day Accts";#N/A,#N/A,FALSE,"Tickmarks"}</definedName>
    <definedName name="report99" localSheetId="4" hidden="1">{"Rep 1",#N/A,FALSE,"Reports";"Rep 2",#N/A,FALSE,"Reports";"Rep 3",#N/A,FALSE,"Reports";"Rep 4",#N/A,FALSE,"Reports"}</definedName>
    <definedName name="report99" localSheetId="2" hidden="1">{"Rep 1",#N/A,FALSE,"Reports";"Rep 2",#N/A,FALSE,"Reports";"Rep 3",#N/A,FALSE,"Reports";"Rep 4",#N/A,FALSE,"Reports"}</definedName>
    <definedName name="report99" localSheetId="0" hidden="1">{"Rep 1",#N/A,FALSE,"Reports";"Rep 2",#N/A,FALSE,"Reports";"Rep 3",#N/A,FALSE,"Reports";"Rep 4",#N/A,FALSE,"Reports"}</definedName>
    <definedName name="report99" hidden="1">{"Rep 1",#N/A,FALSE,"Reports";"Rep 2",#N/A,FALSE,"Reports";"Rep 3",#N/A,FALSE,"Reports";"Rep 4",#N/A,FALSE,"Reports"}</definedName>
    <definedName name="RES_1" localSheetId="4">#REF!</definedName>
    <definedName name="RES_1">#REF!</definedName>
    <definedName name="res_no_op">[27]PROFORMA!$C$103:$BI$103</definedName>
    <definedName name="res_op">[27]PROFORMA!$C$95:$BI$95</definedName>
    <definedName name="Residual_difference" localSheetId="4">#REF!</definedName>
    <definedName name="Residual_difference">#REF!</definedName>
    <definedName name="RESINTRATE">#N/A</definedName>
    <definedName name="RESULTADO">[22]Resultado!$B$1:$T$91</definedName>
    <definedName name="Resultados" localSheetId="4">#REF!</definedName>
    <definedName name="Resultados">#REF!</definedName>
    <definedName name="RESULTS" localSheetId="4">#REF!</definedName>
    <definedName name="RESULTS">#REF!</definedName>
    <definedName name="RESUMEN" localSheetId="4">#REF!</definedName>
    <definedName name="RESUMEN">#REF!</definedName>
    <definedName name="Retiro_act_fijo">[27]PROFORMA!$C$349:$BI$349</definedName>
    <definedName name="Retiro_oa">[27]PROFORMA!$C$401:$BI$401</definedName>
    <definedName name="Retiro_terreno">[27]PROFORMA!$C$325:$BI$325</definedName>
    <definedName name="retiros_cap">[27]PROFORMA!$C$548:$BI$548</definedName>
    <definedName name="Reval_Deval">[27]PARÁMETROS!$D$48:$IV$48</definedName>
    <definedName name="REVAPRACT" localSheetId="4">'[3]Cashflow Forecast Port'!#REF!</definedName>
    <definedName name="REVAPRACT">'[4]Cashflow Forecast Port'!#REF!</definedName>
    <definedName name="REVAPRBUD" localSheetId="4">'[3]Cashflow Forecast Port'!#REF!</definedName>
    <definedName name="REVAPRBUD">'[4]Cashflow Forecast Port'!#REF!</definedName>
    <definedName name="REVASSUMPS">"$A$56"</definedName>
    <definedName name="REVAUGACT" localSheetId="4">'[3]Cashflow Forecast Port'!#REF!</definedName>
    <definedName name="REVAUGACT">'[4]Cashflow Forecast Port'!#REF!</definedName>
    <definedName name="REVAUGBUD" localSheetId="4">'[3]Cashflow Forecast Port'!#REF!</definedName>
    <definedName name="REVAUGBUD">'[4]Cashflow Forecast Port'!#REF!</definedName>
    <definedName name="REVDECACT" localSheetId="4">'[3]Cashflow Forecast Port'!#REF!</definedName>
    <definedName name="REVDECACT">'[4]Cashflow Forecast Port'!#REF!</definedName>
    <definedName name="REVDECBUD" localSheetId="4">'[3]Cashflow Forecast Port'!#REF!</definedName>
    <definedName name="REVDECBUD">'[4]Cashflow Forecast Port'!#REF!</definedName>
    <definedName name="Revenue" localSheetId="4">'[1]P &amp; L'!#REF!</definedName>
    <definedName name="Revenue">'[2]P &amp; L'!#REF!</definedName>
    <definedName name="RevenueRange">[109]ISvsOB!$E$9:$E$16,[109]ISvsOB!$E$18:$E$21,[109]ISvsOB!$E$23:$E$28,[109]ISvsOB!$E$30:$E$31,[109]ISvsOB!$E$33:$E$36,[109]ISvsOB!$E$38:$E$49,[109]ISvsOB!$H$9:$H$16,[109]ISvsOB!$H$18:$H$21,[109]ISvsOB!$H$23:$H$28,[109]ISvsOB!$H$30:$H$31,[109]ISvsOB!$H$33:$H$36,[109]ISvsOB!$H$38:$H$49</definedName>
    <definedName name="REVFEBACT" localSheetId="4">'[3]Cashflow Forecast Port'!#REF!</definedName>
    <definedName name="REVFEBACT">'[4]Cashflow Forecast Port'!#REF!</definedName>
    <definedName name="REVFEBBUD" localSheetId="4">'[3]Cashflow Forecast Port'!#REF!</definedName>
    <definedName name="REVFEBBUD">'[4]Cashflow Forecast Port'!#REF!</definedName>
    <definedName name="Revised_EPC_schedule_switch" localSheetId="4">[18]SUMMARY!#REF!</definedName>
    <definedName name="Revised_EPC_schedule_switch">[19]SUMMARY!#REF!</definedName>
    <definedName name="REVJANACT" localSheetId="4">'[3]Cashflow Forecast Port'!#REF!</definedName>
    <definedName name="REVJANACT">'[4]Cashflow Forecast Port'!#REF!</definedName>
    <definedName name="REVJANBUD" localSheetId="4">'[3]Cashflow Forecast Port'!#REF!</definedName>
    <definedName name="REVJANBUD">'[4]Cashflow Forecast Port'!#REF!</definedName>
    <definedName name="REVJULACT" localSheetId="4">'[3]Cashflow Forecast Port'!#REF!</definedName>
    <definedName name="REVJULACT">'[4]Cashflow Forecast Port'!#REF!</definedName>
    <definedName name="REVJULBUD" localSheetId="4">'[3]Cashflow Forecast Port'!#REF!</definedName>
    <definedName name="REVJULBUD">'[4]Cashflow Forecast Port'!#REF!</definedName>
    <definedName name="REVJUNACT" localSheetId="4">'[3]Cashflow Forecast Port'!#REF!</definedName>
    <definedName name="REVJUNACT">'[4]Cashflow Forecast Port'!#REF!</definedName>
    <definedName name="REVJUNBUD" localSheetId="4">'[3]Cashflow Forecast Port'!#REF!</definedName>
    <definedName name="REVJUNBUD">'[4]Cashflow Forecast Port'!#REF!</definedName>
    <definedName name="REVMARACT" localSheetId="4">'[3]Cashflow Forecast Port'!#REF!</definedName>
    <definedName name="REVMARACT">'[4]Cashflow Forecast Port'!#REF!</definedName>
    <definedName name="REVMARBUD" localSheetId="4">'[3]Cashflow Forecast Port'!#REF!</definedName>
    <definedName name="REVMARBUD">'[4]Cashflow Forecast Port'!#REF!</definedName>
    <definedName name="REVMAYACT" localSheetId="4">'[3]Cashflow Forecast Port'!#REF!</definedName>
    <definedName name="REVMAYACT">'[4]Cashflow Forecast Port'!#REF!</definedName>
    <definedName name="REVMAYBUD" localSheetId="4">'[3]Cashflow Forecast Port'!#REF!</definedName>
    <definedName name="REVMAYBUD">'[4]Cashflow Forecast Port'!#REF!</definedName>
    <definedName name="REVNOVACT" localSheetId="4">'[3]Cashflow Forecast Port'!#REF!</definedName>
    <definedName name="REVNOVACT">'[4]Cashflow Forecast Port'!#REF!</definedName>
    <definedName name="REVNOVBUD" localSheetId="4">'[3]Cashflow Forecast Port'!#REF!</definedName>
    <definedName name="REVNOVBUD">'[4]Cashflow Forecast Port'!#REF!</definedName>
    <definedName name="REVOCTACT" localSheetId="4">'[3]Cashflow Forecast Port'!#REF!</definedName>
    <definedName name="REVOCTACT">'[4]Cashflow Forecast Port'!#REF!</definedName>
    <definedName name="REVOCTBUD" localSheetId="4">'[3]Cashflow Forecast Port'!#REF!</definedName>
    <definedName name="REVOCTBUD">'[4]Cashflow Forecast Port'!#REF!</definedName>
    <definedName name="REVSEPACT" localSheetId="4">'[3]Cashflow Forecast Port'!#REF!</definedName>
    <definedName name="REVSEPACT">'[4]Cashflow Forecast Port'!#REF!</definedName>
    <definedName name="REVSEPBUD" localSheetId="4">'[3]Cashflow Forecast Port'!#REF!</definedName>
    <definedName name="REVSEPBUD">'[4]Cashflow Forecast Port'!#REF!</definedName>
    <definedName name="RichsEntities">'[110]Rich''s Entities'!$C$4:$FM$219</definedName>
    <definedName name="RichsEntitiesRowNumber">'[110]Rich''s Entities'!$A$4:$A$219</definedName>
    <definedName name="riskfree" localSheetId="4">#REF!</definedName>
    <definedName name="riskfree">#REF!</definedName>
    <definedName name="riskpremium" localSheetId="4">#REF!</definedName>
    <definedName name="riskpremium">#REF!</definedName>
    <definedName name="roic" localSheetId="4">#REF!</definedName>
    <definedName name="roic">#REF!</definedName>
    <definedName name="roic_print" localSheetId="4">#REF!</definedName>
    <definedName name="roic_print">#REF!</definedName>
    <definedName name="ROICF" localSheetId="4">#REF!</definedName>
    <definedName name="ROICF">#REF!</definedName>
    <definedName name="ROICYEARS" localSheetId="4">#REF!</definedName>
    <definedName name="ROICYEARS">#REF!</definedName>
    <definedName name="RP___101" localSheetId="4">#REF!</definedName>
    <definedName name="RP___101">#REF!</definedName>
    <definedName name="RP_110" localSheetId="4">'[111]RP-101.2.1.'!#REF!</definedName>
    <definedName name="RP_110">'[111]RP-101.2.1.'!#REF!</definedName>
    <definedName name="RRCashCoal" localSheetId="4">#REF!</definedName>
    <definedName name="RRCashCoal">#REF!</definedName>
    <definedName name="RRCashCol" localSheetId="4">#REF!</definedName>
    <definedName name="RRCashCol">#REF!</definedName>
    <definedName name="RRCashOther" localSheetId="4">#REF!</definedName>
    <definedName name="RRCashOther">#REF!</definedName>
    <definedName name="RRCashPeregon" localSheetId="4">#REF!</definedName>
    <definedName name="RRCashPeregon">#REF!</definedName>
    <definedName name="RRCashRailroad" localSheetId="4">#REF!</definedName>
    <definedName name="RRCashRailroad">#REF!</definedName>
    <definedName name="RRPriceCoal" localSheetId="4">#REF!</definedName>
    <definedName name="RRPriceCoal">#REF!</definedName>
    <definedName name="RRPriceOther" localSheetId="4">#REF!</definedName>
    <definedName name="RRPriceOther">#REF!</definedName>
    <definedName name="RRPricePeregon" localSheetId="4">#REF!</definedName>
    <definedName name="RRPricePeregon">#REF!</definedName>
    <definedName name="RRPriceRailroad" localSheetId="4">#REF!</definedName>
    <definedName name="RRPriceRailroad">#REF!</definedName>
    <definedName name="RRPrices" localSheetId="4">#REF!</definedName>
    <definedName name="RRPrices">#REF!</definedName>
    <definedName name="RRROIC" localSheetId="4">#REF!</definedName>
    <definedName name="RRROIC">#REF!</definedName>
    <definedName name="RRShipment" localSheetId="4">#REF!</definedName>
    <definedName name="RRShipment">#REF!</definedName>
    <definedName name="RRWagons" localSheetId="4">#REF!</definedName>
    <definedName name="RRWagons">#REF!</definedName>
    <definedName name="rs_dep" localSheetId="4">[1]Return!#REF!</definedName>
    <definedName name="rs_dep">[2]Return!#REF!</definedName>
    <definedName name="Rtas" localSheetId="4">#REF!</definedName>
    <definedName name="Rtas">#REF!</definedName>
    <definedName name="RTREE" localSheetId="4">#REF!</definedName>
    <definedName name="RTREE">#REF!</definedName>
    <definedName name="rupee_depreciation" localSheetId="4">[1]Return!#REF!</definedName>
    <definedName name="rupee_depreciation">[2]Return!#REF!</definedName>
    <definedName name="RussianTransmissionCostKzt">[43]Calculations!$E$308:$AG$308</definedName>
    <definedName name="RussiaTariffIncreasePercent" localSheetId="4">[30]Assumption!#REF!</definedName>
    <definedName name="RussiaTariffIncreasePercent">[31]Assumption!#REF!</definedName>
    <definedName name="s" localSheetId="4" hidden="1">{#N/A,#N/A,FALSE,"Aging Summary";#N/A,#N/A,FALSE,"Ratio Analysis";#N/A,#N/A,FALSE,"Test 120 Day Accts";#N/A,#N/A,FALSE,"Tickmarks"}</definedName>
    <definedName name="s" localSheetId="2" hidden="1">{#N/A,#N/A,FALSE,"Aging Summary";#N/A,#N/A,FALSE,"Ratio Analysis";#N/A,#N/A,FALSE,"Test 120 Day Accts";#N/A,#N/A,FALSE,"Tickmarks"}</definedName>
    <definedName name="s" localSheetId="0" hidden="1">{#N/A,#N/A,FALSE,"Aging Summary";#N/A,#N/A,FALSE,"Ratio Analysis";#N/A,#N/A,FALSE,"Test 120 Day Accts";#N/A,#N/A,FALSE,"Tickmarks"}</definedName>
    <definedName name="s" hidden="1">{#N/A,#N/A,FALSE,"Aging Summary";#N/A,#N/A,FALSE,"Ratio Analysis";#N/A,#N/A,FALSE,"Test 120 Day Accts";#N/A,#N/A,FALSE,"Tickmarks"}</definedName>
    <definedName name="S_AcctDes" localSheetId="4">#REF!</definedName>
    <definedName name="S_AcctDes">#REF!</definedName>
    <definedName name="S_Adjust" localSheetId="4">#REF!</definedName>
    <definedName name="S_Adjust">#REF!</definedName>
    <definedName name="S_Adjust_Data">[94]Lead!$K$1:$K$111</definedName>
    <definedName name="S_Adjust_GT" localSheetId="4">#REF!</definedName>
    <definedName name="S_Adjust_GT">#REF!</definedName>
    <definedName name="S_AJE_Tot" localSheetId="4">#REF!</definedName>
    <definedName name="S_AJE_Tot">#REF!</definedName>
    <definedName name="S_AJE_Tot_Data">[94]Lead!$J$1:$J$111</definedName>
    <definedName name="S_AJE_Tot_GT" localSheetId="4">#REF!</definedName>
    <definedName name="S_AJE_Tot_GT">#REF!</definedName>
    <definedName name="S_CompNum" localSheetId="4">#REF!</definedName>
    <definedName name="S_CompNum">#REF!</definedName>
    <definedName name="S_CY_Beg" localSheetId="4">#REF!</definedName>
    <definedName name="S_CY_Beg">#REF!</definedName>
    <definedName name="S_CY_Beg_Data">[94]Lead!$G$1:$G$111</definedName>
    <definedName name="S_CY_Beg_GT" localSheetId="4">#REF!</definedName>
    <definedName name="S_CY_Beg_GT">#REF!</definedName>
    <definedName name="S_CY_End" localSheetId="4">#REF!</definedName>
    <definedName name="S_CY_End">#REF!</definedName>
    <definedName name="S_CY_End_Data">[94]Lead!$M$1:$M$111</definedName>
    <definedName name="S_CY_End_GT" localSheetId="4">#REF!</definedName>
    <definedName name="S_CY_End_GT">#REF!</definedName>
    <definedName name="S_Diff_Amt" localSheetId="4">#REF!</definedName>
    <definedName name="S_Diff_Amt">#REF!</definedName>
    <definedName name="S_Diff_Pct" localSheetId="4">#REF!</definedName>
    <definedName name="S_Diff_Pct">#REF!</definedName>
    <definedName name="S_GrpNum" localSheetId="4">#REF!</definedName>
    <definedName name="S_GrpNum">#REF!</definedName>
    <definedName name="S_Headings" localSheetId="4">#REF!</definedName>
    <definedName name="S_Headings">#REF!</definedName>
    <definedName name="S_KeyValue" localSheetId="4">#REF!</definedName>
    <definedName name="S_KeyValue">#REF!</definedName>
    <definedName name="S_PY_End" localSheetId="4">#REF!</definedName>
    <definedName name="S_PY_End">#REF!</definedName>
    <definedName name="S_PY_End_Data">[94]Lead!$P$1:$P$111</definedName>
    <definedName name="S_PY_End_GT" localSheetId="4">#REF!</definedName>
    <definedName name="S_PY_End_GT">#REF!</definedName>
    <definedName name="S_RJE_Tot" localSheetId="4">#REF!</definedName>
    <definedName name="S_RJE_Tot">#REF!</definedName>
    <definedName name="S_RJE_Tot_Data">[94]Lead!$L$1:$L$111</definedName>
    <definedName name="S_RJE_Tot_GT" localSheetId="4">#REF!</definedName>
    <definedName name="S_RJE_Tot_GT">#REF!</definedName>
    <definedName name="S_RowNum" localSheetId="4">#REF!</definedName>
    <definedName name="S_RowNum">#REF!</definedName>
    <definedName name="SA" localSheetId="4">#REF!</definedName>
    <definedName name="SA">#REF!</definedName>
    <definedName name="sads" localSheetId="4" hidden="1">#REF!</definedName>
    <definedName name="sads" hidden="1">#REF!</definedName>
    <definedName name="SAIDA" localSheetId="4">[5]modaj!#REF!</definedName>
    <definedName name="SAIDA">[6]modaj!#REF!</definedName>
    <definedName name="SAIDA_ATRASO" localSheetId="4">[5]modaj!#REF!</definedName>
    <definedName name="SAIDA_ATRASO">[6]modaj!#REF!</definedName>
    <definedName name="saidas" localSheetId="4">#REF!</definedName>
    <definedName name="saidas">#REF!</definedName>
    <definedName name="saldo_inic_caja">[27]PROFORMA!$C$270:$BI$270</definedName>
    <definedName name="SALDODÍVIDA" localSheetId="4">[22]Exigível!#REF!</definedName>
    <definedName name="SALDODÍVIDA">[22]Exigível!#REF!</definedName>
    <definedName name="SALDOMÊS">[22]SaldoMes!$A$1:$G$67</definedName>
    <definedName name="SALDOS">#N/A</definedName>
    <definedName name="Sales" localSheetId="4" hidden="1">{#N/A,#N/A,FALSE,"Aging Summary";#N/A,#N/A,FALSE,"Ratio Analysis";#N/A,#N/A,FALSE,"Test 120 Day Accts";#N/A,#N/A,FALSE,"Tickmarks"}</definedName>
    <definedName name="Sales" localSheetId="2" hidden="1">{#N/A,#N/A,FALSE,"Aging Summary";#N/A,#N/A,FALSE,"Ratio Analysis";#N/A,#N/A,FALSE,"Test 120 Day Accts";#N/A,#N/A,FALSE,"Tickmarks"}</definedName>
    <definedName name="Sales" localSheetId="0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cala" localSheetId="4">#REF!</definedName>
    <definedName name="scala">#REF!</definedName>
    <definedName name="SCAPFACT">#N/A</definedName>
    <definedName name="Scene" localSheetId="4">#REF!</definedName>
    <definedName name="Scene">#REF!</definedName>
    <definedName name="Scrub_Cost_Esc">'[32]#REF'!$G$29</definedName>
    <definedName name="SDInt">'[83]Cash Flow &amp; Coverages'!$A$13:$IV$13</definedName>
    <definedName name="sdsd" localSheetId="4">'[112]Plan-Bônus'!#REF!</definedName>
    <definedName name="sdsd">'[113]Plan-Bônus'!#REF!</definedName>
    <definedName name="SDTerm" localSheetId="4">'[1]Finance &amp; Economic Data'!$E$53</definedName>
    <definedName name="SDTerm">'[2]Finance &amp; Economic Data'!$E$53</definedName>
    <definedName name="SEIyBal" localSheetId="4">#REF!</definedName>
    <definedName name="SEIyBal">#REF!</definedName>
    <definedName name="SEIyCash" localSheetId="4">#REF!</definedName>
    <definedName name="SEIyCash">#REF!</definedName>
    <definedName name="SEIyInc" localSheetId="4">#REF!</definedName>
    <definedName name="SEIyInc">#REF!</definedName>
    <definedName name="SenInt" localSheetId="4">[1]Debt!#REF!</definedName>
    <definedName name="SenInt">[2]Debt!#REF!</definedName>
    <definedName name="SenPrinPmt" localSheetId="4">[1]Debt!#REF!</definedName>
    <definedName name="SenPrinPmt">[2]Debt!#REF!</definedName>
    <definedName name="SEP" localSheetId="4">#REF!</definedName>
    <definedName name="SEP">#REF!</definedName>
    <definedName name="sep_bal" localSheetId="4">[38]Data!#REF!</definedName>
    <definedName name="sep_bal">[38]Data!#REF!</definedName>
    <definedName name="Sep_Close" localSheetId="4">#REF!</definedName>
    <definedName name="Sep_Close">#REF!</definedName>
    <definedName name="sep_cr" localSheetId="4">[39]DATA!$AN$5:$AN$297</definedName>
    <definedName name="sep_cr">[40]DATA!$AN$5:$AN$297</definedName>
    <definedName name="sep_cr_adj" localSheetId="4">[39]DATA!$AP$5:$AP$297</definedName>
    <definedName name="sep_cr_adj">[40]DATA!$AP$5:$AP$297</definedName>
    <definedName name="sep_dr" localSheetId="4">[39]DATA!$AM$5:$AM$297</definedName>
    <definedName name="sep_dr">[40]DATA!$AM$5:$AM$297</definedName>
    <definedName name="sep_dr_adj" localSheetId="4">[39]DATA!$AO$5:$AO$297</definedName>
    <definedName name="sep_dr_adj">[40]DATA!$AO$5:$AO$297</definedName>
    <definedName name="SEPFC" localSheetId="4">#REF!</definedName>
    <definedName name="SEPFC">#REF!</definedName>
    <definedName name="SEPGOI" localSheetId="4">#REF!</definedName>
    <definedName name="SEPGOI">#REF!</definedName>
    <definedName name="SEPIBIT" localSheetId="4">#REF!</definedName>
    <definedName name="SEPIBIT">#REF!</definedName>
    <definedName name="SepL3" localSheetId="4">#REF!</definedName>
    <definedName name="SepL3">#REF!</definedName>
    <definedName name="SepL4" localSheetId="4">#REF!</definedName>
    <definedName name="SepL4">#REF!</definedName>
    <definedName name="SepL5" localSheetId="4">#REF!</definedName>
    <definedName name="SepL5">#REF!</definedName>
    <definedName name="SepNI1" localSheetId="4">#REF!</definedName>
    <definedName name="SepNI1">#REF!</definedName>
    <definedName name="SepNI2" localSheetId="4">#REF!</definedName>
    <definedName name="SepNI2">#REF!</definedName>
    <definedName name="SepNI3" localSheetId="4">#REF!</definedName>
    <definedName name="SepNI3">#REF!</definedName>
    <definedName name="SepNI4" localSheetId="4">#REF!</definedName>
    <definedName name="SepNI4">#REF!</definedName>
    <definedName name="SepNI5" localSheetId="4">#REF!</definedName>
    <definedName name="SepNI5">#REF!</definedName>
    <definedName name="SEPOR" localSheetId="4">#REF!</definedName>
    <definedName name="SEPOR">#REF!</definedName>
    <definedName name="September_Days" localSheetId="4">#REF!</definedName>
    <definedName name="September_Days">#REF!</definedName>
    <definedName name="SeptHR" localSheetId="4">'[85]Reference #''s'!#REF!</definedName>
    <definedName name="SeptHR">'[86]Reference #''s'!#REF!</definedName>
    <definedName name="SEPVAR" localSheetId="4">#REF!</definedName>
    <definedName name="SEPVAR">#REF!</definedName>
    <definedName name="SEPYTD" localSheetId="4">#REF!</definedName>
    <definedName name="SEPYTD">#REF!</definedName>
    <definedName name="SERVICO" localSheetId="4">#REF!</definedName>
    <definedName name="SERVICO">#REF!</definedName>
    <definedName name="SET" localSheetId="4">[64]LANÇAMENTOS!#REF!</definedName>
    <definedName name="SET">[64]LANÇAMENTOS!#REF!</definedName>
    <definedName name="set_97" localSheetId="4">'[23]Câmbio - 97'!$C$16</definedName>
    <definedName name="set_97">'[24]Câmbio - 97'!$C$16</definedName>
    <definedName name="SET_98" localSheetId="4">'[33]Câmbio - 97'!$C$16</definedName>
    <definedName name="SET_98">'[34]Câmbio - 97'!$C$16</definedName>
    <definedName name="SG_A" localSheetId="4">#REF!</definedName>
    <definedName name="SG_A">#REF!</definedName>
    <definedName name="sgcopper" localSheetId="4">#REF!</definedName>
    <definedName name="sgcopper">#REF!</definedName>
    <definedName name="sgcopper_elim" localSheetId="4">#REF!</definedName>
    <definedName name="sgcopper_elim">#REF!</definedName>
    <definedName name="sgcorp" localSheetId="4">#REF!</definedName>
    <definedName name="sgcorp">#REF!</definedName>
    <definedName name="Shares" localSheetId="4">'[1]Finance data'!#REF!</definedName>
    <definedName name="Shares">'[2]Finance data'!#REF!</definedName>
    <definedName name="ShipmentIn" localSheetId="4">#REF!</definedName>
    <definedName name="ShipmentIn">#REF!</definedName>
    <definedName name="SHIPPING">'[91]Major Maint'!$B$464</definedName>
    <definedName name="SHIT" localSheetId="4">'[3]Cashflow Forecast Port'!$B$42:$Z$69</definedName>
    <definedName name="SHIT">'[4]Cashflow Forecast Port'!$B$42:$Z$69</definedName>
    <definedName name="si_cxc">[27]PROFORMA!$C$286:$BI$286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urce">'[114]TB Atai excel'!$D$1:$E$65536</definedName>
    <definedName name="SPAYB" localSheetId="4">#REF!</definedName>
    <definedName name="SPAYB">#REF!</definedName>
    <definedName name="SPMCashCoal" localSheetId="4">#REF!</definedName>
    <definedName name="SPMCashCoal">#REF!</definedName>
    <definedName name="SPMCashCol" localSheetId="4">#REF!</definedName>
    <definedName name="SPMCashCol">#REF!</definedName>
    <definedName name="SPMCashOther" localSheetId="4">#REF!</definedName>
    <definedName name="SPMCashOther">#REF!</definedName>
    <definedName name="SPMCashPeregon" localSheetId="4">#REF!</definedName>
    <definedName name="SPMCashPeregon">#REF!</definedName>
    <definedName name="SPMCashRailroad" localSheetId="4">#REF!</definedName>
    <definedName name="SPMCashRailroad">#REF!</definedName>
    <definedName name="SPMPriceCoal" localSheetId="4">#REF!</definedName>
    <definedName name="SPMPriceCoal">#REF!</definedName>
    <definedName name="SPMPriceOther" localSheetId="4">#REF!</definedName>
    <definedName name="SPMPriceOther">#REF!</definedName>
    <definedName name="SPMPricePeregon" localSheetId="4">#REF!</definedName>
    <definedName name="SPMPricePeregon">#REF!</definedName>
    <definedName name="SPMPriceRailroad" localSheetId="4">#REF!</definedName>
    <definedName name="SPMPriceRailroad">#REF!</definedName>
    <definedName name="SPMPrices" localSheetId="4">#REF!</definedName>
    <definedName name="SPMPrices">#REF!</definedName>
    <definedName name="SPMShipment" localSheetId="4">#REF!</definedName>
    <definedName name="SPMShipment">#REF!</definedName>
    <definedName name="SPMWagons" localSheetId="4">#REF!</definedName>
    <definedName name="SPMWagons">#REF!</definedName>
    <definedName name="SponsorSupportInterest" localSheetId="4">#REF!</definedName>
    <definedName name="SponsorSupportInterest">#REF!</definedName>
    <definedName name="spooler" localSheetId="4">#REF!</definedName>
    <definedName name="spooler">#REF!</definedName>
    <definedName name="SPOT_ESC" localSheetId="4">#REF!</definedName>
    <definedName name="SPOT_ESC">#REF!</definedName>
    <definedName name="SPOT_PRICE" localSheetId="4">#REF!</definedName>
    <definedName name="SPOT_PRICE">#REF!</definedName>
    <definedName name="SPREAD" localSheetId="4">[7]PARAMETROS!#REF!</definedName>
    <definedName name="SPREAD">[7]PARAMETROS!#REF!</definedName>
    <definedName name="SRPriceCoal" localSheetId="4">#REF!</definedName>
    <definedName name="SRPriceCoal">#REF!</definedName>
    <definedName name="SRPriceOther" localSheetId="4">#REF!</definedName>
    <definedName name="SRPriceOther">#REF!</definedName>
    <definedName name="SRPricePeregon" localSheetId="4">#REF!</definedName>
    <definedName name="SRPricePeregon">#REF!</definedName>
    <definedName name="SRPriceRailroad" localSheetId="4">#REF!</definedName>
    <definedName name="SRPriceRailroad">#REF!</definedName>
    <definedName name="SRShipment" localSheetId="4">#REF!</definedName>
    <definedName name="SRShipment">#REF!</definedName>
    <definedName name="SRWagons" localSheetId="4">#REF!</definedName>
    <definedName name="SRWagons">#REF!</definedName>
    <definedName name="SS">[115]BALANCE!$A$1:$E$10</definedName>
    <definedName name="ssss">#N/A</definedName>
    <definedName name="STAND_COST" localSheetId="4">#REF!</definedName>
    <definedName name="STAND_COST">#REF!</definedName>
    <definedName name="STAND_ESC" localSheetId="4">#REF!</definedName>
    <definedName name="STAND_ESC">#REF!</definedName>
    <definedName name="Start" localSheetId="4">'[1]Project Data'!$E$13</definedName>
    <definedName name="Start">'[2]Project Data'!$E$13</definedName>
    <definedName name="staterate" localSheetId="4">'[1]MODEL INPUTS'!$J$17</definedName>
    <definedName name="staterate">'[2]MODEL INPUTS'!$J$17</definedName>
    <definedName name="StateTax" localSheetId="4">'[1]Finance &amp; Economic Data'!$E$113</definedName>
    <definedName name="StateTax">'[2]Finance &amp; Economic Data'!$E$113</definedName>
    <definedName name="STEAM_AMOUNT" localSheetId="4">#REF!</definedName>
    <definedName name="STEAM_AMOUNT">#REF!</definedName>
    <definedName name="STEAM_ESC" localSheetId="4">#REF!</definedName>
    <definedName name="STEAM_ESC">#REF!</definedName>
    <definedName name="STEAM_PRICE" localSheetId="4">#REF!</definedName>
    <definedName name="STEAM_PRICE">#REF!</definedName>
    <definedName name="STOCKOP" localSheetId="4">#REF!</definedName>
    <definedName name="STOCKOP">#REF!</definedName>
    <definedName name="StoE_e" localSheetId="4">'[116]X-rates'!#REF!</definedName>
    <definedName name="StoE_e">'[116]X-rates'!#REF!</definedName>
    <definedName name="SUB_COST" localSheetId="4">#REF!</definedName>
    <definedName name="SUB_COST">#REF!</definedName>
    <definedName name="SUB_ESC" localSheetId="4">#REF!</definedName>
    <definedName name="SUB_ESC">#REF!</definedName>
    <definedName name="subdebtratio" localSheetId="4">[1]Inputs!#REF!</definedName>
    <definedName name="subdebtratio">[2]Inputs!#REF!</definedName>
    <definedName name="SubOandMFeeInterest" localSheetId="4">#REF!</definedName>
    <definedName name="SubOandMFeeInterest">#REF!</definedName>
    <definedName name="Sum_Print_Area" localSheetId="4">#REF!</definedName>
    <definedName name="Sum_Print_Area">#REF!</definedName>
    <definedName name="Sum_Print_Titles" localSheetId="4">[1]Statements!$A$1:$C$65536,[1]Statements!#REF!</definedName>
    <definedName name="Sum_Print_Titles">[2]Statements!$A$1:$C$65536,[2]Statements!#REF!</definedName>
    <definedName name="summary_2013" localSheetId="4">#REF!</definedName>
    <definedName name="summary_2013">#REF!</definedName>
    <definedName name="SummerHR" localSheetId="4">'[85]Reference #''s'!#REF!</definedName>
    <definedName name="SummerHR">'[86]Reference #''s'!#REF!</definedName>
    <definedName name="SUP_CALC" localSheetId="4">#REF!</definedName>
    <definedName name="SUP_CALC">#REF!</definedName>
    <definedName name="SwapRate" localSheetId="4">'[1]MODEL INPUTS'!#REF!</definedName>
    <definedName name="SwapRate">'[2]MODEL INPUTS'!#REF!</definedName>
    <definedName name="SWITCH" localSheetId="4">#REF!</definedName>
    <definedName name="SWITCH">#REF!</definedName>
    <definedName name="SWITCHLEFT" localSheetId="4">#REF!</definedName>
    <definedName name="SWITCHLEFT">#REF!</definedName>
    <definedName name="SWITCHTOP" localSheetId="4">#REF!</definedName>
    <definedName name="SWITCHTOP">#REF!</definedName>
    <definedName name="t" localSheetId="4" hidden="1">[0]!Header1-1 &amp; "." &amp; MAX(1,COUNTA(INDEX(#REF!,MATCH([0]!Header1-1,#REF!,FALSE)):#REF!))</definedName>
    <definedName name="t" localSheetId="2" hidden="1">[0]!Header1-1 &amp; "." &amp; MAX(1,COUNTA(INDEX(#REF!,MATCH([0]!Header1-1,#REF!,FALSE)):#REF!))</definedName>
    <definedName name="t" localSheetId="0" hidden="1">[0]!Header1-1 &amp; "." &amp; MAX(1,COUNTA(INDEX(#REF!,MATCH([0]!Header1-1,#REF!,FALSE)):#REF!))</definedName>
    <definedName name="t" hidden="1">[0]!Header1-1 &amp; "." &amp; MAX(1,COUNTA(INDEX(#REF!,MATCH([0]!Header1-1,#REF!,FALSE)):#REF!))</definedName>
    <definedName name="TA" localSheetId="4">#REF!</definedName>
    <definedName name="TA">#REF!</definedName>
    <definedName name="tab" localSheetId="4">#REF!</definedName>
    <definedName name="tab">#REF!</definedName>
    <definedName name="tab_ccc" localSheetId="4">#REF!</definedName>
    <definedName name="tab_ccc">#REF!</definedName>
    <definedName name="tab_ecf" localSheetId="4">#REF!</definedName>
    <definedName name="tab_ecf">#REF!</definedName>
    <definedName name="tab_furnas" localSheetId="4">#REF!</definedName>
    <definedName name="tab_furnas">#REF!</definedName>
    <definedName name="tab_furnas1" localSheetId="4">#REF!</definedName>
    <definedName name="tab_furnas1">#REF!</definedName>
    <definedName name="TAB_PERIODO" localSheetId="4">#REF!</definedName>
    <definedName name="TAB_PERIODO">#REF!</definedName>
    <definedName name="tab_rgr" localSheetId="4">#REF!</definedName>
    <definedName name="tab_rgr">#REF!</definedName>
    <definedName name="tab_rgr2" localSheetId="4">#REF!</definedName>
    <definedName name="tab_rgr2">#REF!</definedName>
    <definedName name="tab_sd" localSheetId="4">#REF!</definedName>
    <definedName name="tab_sd">#REF!</definedName>
    <definedName name="tab_sd_retrati" localSheetId="4">#REF!</definedName>
    <definedName name="tab_sd_retrati">#REF!</definedName>
    <definedName name="TABATRASO">#N/A</definedName>
    <definedName name="TABBTN" localSheetId="4">#REF!</definedName>
    <definedName name="TABBTN">#REF!</definedName>
    <definedName name="TABELA" localSheetId="4">#REF!</definedName>
    <definedName name="TABELA">#REF!</definedName>
    <definedName name="TABL6.1" localSheetId="4">#REF!</definedName>
    <definedName name="TABL6.1">#REF!</definedName>
    <definedName name="TABLA">#N/A</definedName>
    <definedName name="targetirr" localSheetId="4">[1]Outputs!#REF!</definedName>
    <definedName name="targetirr">[2]Outputs!#REF!</definedName>
    <definedName name="Tariff" localSheetId="4">#REF!</definedName>
    <definedName name="Tariff">#REF!</definedName>
    <definedName name="Tariff_1" localSheetId="4">'[1]Project Data'!#REF!</definedName>
    <definedName name="Tariff_1">'[2]Project Data'!#REF!</definedName>
    <definedName name="Tariff_2" localSheetId="4">'[1]Project Data'!#REF!</definedName>
    <definedName name="Tariff_2">'[2]Project Data'!#REF!</definedName>
    <definedName name="Tariff_3" localSheetId="4">'[1]Project Data'!#REF!</definedName>
    <definedName name="Tariff_3">'[2]Project Data'!#REF!</definedName>
    <definedName name="TariffTbl" localSheetId="4">#REF!</definedName>
    <definedName name="TariffTbl">#REF!</definedName>
    <definedName name="Tasa_1">[27]DEUDAS!$C$7</definedName>
    <definedName name="Tasa_2">[27]DEUDAS!$C$51</definedName>
    <definedName name="tasa_cxc">[27]PROFORMA!$A$285</definedName>
    <definedName name="tasa_dcto">[27]PROFORMA!$C$16:$BI$16</definedName>
    <definedName name="tasa_dcto_año_real">[27]PARÁMETROS!$B$21</definedName>
    <definedName name="tasa_dcto_anual">[27]PARÁMETROS!$B$22</definedName>
    <definedName name="tasa_dcto_mens">[27]PARÁMETROS!$D$32:$BG$32</definedName>
    <definedName name="tasa_dep">[27]PROFORMA!$A$370</definedName>
    <definedName name="tasa_depositos">[27]PROFORMA!$C$277:$BI$277</definedName>
    <definedName name="tasa_div">[27]PROFORMA!$C$553:$BI$553</definedName>
    <definedName name="tasa_exist">[27]PROFORMA!$C$292:$BI$292</definedName>
    <definedName name="tasa_fin_caja">[27]PROFORMA!$C$415:$BI$415</definedName>
    <definedName name="tasa_i_der">[27]PROFORMA!$A$516</definedName>
    <definedName name="tasa_impto">[27]PROFORMA!$A$237</definedName>
    <definedName name="tasa_ppm">[27]PROFORMA!$A$264</definedName>
    <definedName name="TAX">#N/A</definedName>
    <definedName name="TAX_BASE" localSheetId="4">#REF!</definedName>
    <definedName name="TAX_BASE">#REF!</definedName>
    <definedName name="TAX_DURATION" localSheetId="4">#REF!</definedName>
    <definedName name="TAX_DURATION">#REF!</definedName>
    <definedName name="Tax_Rate">[117]Assumptions!$C$102</definedName>
    <definedName name="TAXA_JUROS" localSheetId="4">#REF!</definedName>
    <definedName name="TAXA_JUROS">#REF!</definedName>
    <definedName name="TaxDepBase" localSheetId="4">'[1]Finance &amp; Economic Data'!$E$104</definedName>
    <definedName name="TaxDepBase">'[2]Finance &amp; Economic Data'!$E$104</definedName>
    <definedName name="TAXFLOW" localSheetId="4">#REF!</definedName>
    <definedName name="TAXFLOW">#REF!</definedName>
    <definedName name="TAXFLOWLEFT" localSheetId="4">#REF!</definedName>
    <definedName name="TAXFLOWLEFT">#REF!</definedName>
    <definedName name="TAXFLOWTOP" localSheetId="4">#REF!</definedName>
    <definedName name="TAXFLOWTOP">#REF!</definedName>
    <definedName name="TaxInterest" localSheetId="4">#REF!</definedName>
    <definedName name="TaxInterest">#REF!</definedName>
    <definedName name="TAXRATE" localSheetId="4">'[3]Cashflow Forecast Port'!#REF!</definedName>
    <definedName name="TAXRATE">'[4]Cashflow Forecast Port'!#REF!</definedName>
    <definedName name="TblBoydSpot" localSheetId="4">#REF!</definedName>
    <definedName name="TblBoydSpot">#REF!</definedName>
    <definedName name="team" localSheetId="4">#REF!</definedName>
    <definedName name="team">#REF!</definedName>
    <definedName name="Team_Code" localSheetId="4">#REF!</definedName>
    <definedName name="Team_Code">#REF!</definedName>
    <definedName name="Team_Name" localSheetId="4">#REF!</definedName>
    <definedName name="Team_Name">#REF!</definedName>
    <definedName name="TechnicaldispatchKzt">[43]Calculations!$E$311:$AG$311</definedName>
    <definedName name="tenor" localSheetId="4">[1]Inputs!#REF!</definedName>
    <definedName name="tenor">[2]Inputs!#REF!</definedName>
    <definedName name="TERMINAL_DATE" localSheetId="4">#REF!</definedName>
    <definedName name="TERMINAL_DATE">#REF!</definedName>
    <definedName name="terrenos">[27]PROFORMA!$C$326:$BI$326</definedName>
    <definedName name="test" localSheetId="4" hidden="1">{#N/A,#N/A,FALSE,"Aging Summary";#N/A,#N/A,FALSE,"Ratio Analysis";#N/A,#N/A,FALSE,"Test 120 Day Accts";#N/A,#N/A,FALSE,"Tickmarks"}</definedName>
    <definedName name="test" localSheetId="2" hidden="1">{#N/A,#N/A,FALSE,"Aging Summary";#N/A,#N/A,FALSE,"Ratio Analysis";#N/A,#N/A,FALSE,"Test 120 Day Accts";#N/A,#N/A,FALSE,"Tickmarks"}</definedName>
    <definedName name="test" localSheetId="0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EST_CASE_REDUCTIONS" localSheetId="4">#REF!</definedName>
    <definedName name="TEST_CASE_REDUCTIONS">#REF!</definedName>
    <definedName name="TEST_CASE_SALES_MIX" localSheetId="4">#REF!</definedName>
    <definedName name="TEST_CASE_SALES_MIX">#REF!</definedName>
    <definedName name="teste" localSheetId="4">#REF!</definedName>
    <definedName name="teste">#REF!</definedName>
    <definedName name="tex" localSheetId="4">'[118]Listado de bienes'!#REF!</definedName>
    <definedName name="tex">'[118]Listado de bienes'!#REF!</definedName>
    <definedName name="textrefcopy" localSheetId="4">#REF!</definedName>
    <definedName name="textrefcopy">#REF!</definedName>
    <definedName name="TextRefCopy1" localSheetId="4">#REF!</definedName>
    <definedName name="TextRefCopy1">#REF!</definedName>
    <definedName name="TextRefCopy10" localSheetId="4">#REF!</definedName>
    <definedName name="TextRefCopy10">#REF!</definedName>
    <definedName name="TextRefCopy100" localSheetId="4">#REF!</definedName>
    <definedName name="TextRefCopy100">#REF!</definedName>
    <definedName name="TextRefCopy101" localSheetId="4">#REF!</definedName>
    <definedName name="TextRefCopy101">#REF!</definedName>
    <definedName name="TextRefCopy102" localSheetId="4">#REF!</definedName>
    <definedName name="TextRefCopy102">#REF!</definedName>
    <definedName name="TextRefCopy103" localSheetId="4">#REF!</definedName>
    <definedName name="TextRefCopy103">#REF!</definedName>
    <definedName name="TextRefCopy104" localSheetId="4">#REF!</definedName>
    <definedName name="TextRefCopy104">#REF!</definedName>
    <definedName name="TextRefCopy105" localSheetId="4">#REF!</definedName>
    <definedName name="TextRefCopy105">#REF!</definedName>
    <definedName name="TextRefCopy106" localSheetId="4">#REF!</definedName>
    <definedName name="TextRefCopy106">#REF!</definedName>
    <definedName name="TextRefCopy107" localSheetId="4">#REF!</definedName>
    <definedName name="TextRefCopy107">#REF!</definedName>
    <definedName name="TextRefCopy108" localSheetId="4">#REF!</definedName>
    <definedName name="TextRefCopy108">#REF!</definedName>
    <definedName name="TextRefCopy109" localSheetId="4">#REF!</definedName>
    <definedName name="TextRefCopy109">#REF!</definedName>
    <definedName name="TextRefCopy11" localSheetId="4">#REF!</definedName>
    <definedName name="TextRefCopy11">#REF!</definedName>
    <definedName name="TextRefCopy110" localSheetId="4">#REF!</definedName>
    <definedName name="TextRefCopy110">#REF!</definedName>
    <definedName name="TextRefCopy111" localSheetId="4">#REF!</definedName>
    <definedName name="TextRefCopy111">#REF!</definedName>
    <definedName name="TextRefCopy112" localSheetId="4">#REF!</definedName>
    <definedName name="TextRefCopy112">#REF!</definedName>
    <definedName name="TextRefCopy113" localSheetId="4">#REF!</definedName>
    <definedName name="TextRefCopy113">#REF!</definedName>
    <definedName name="TextRefCopy114" localSheetId="4">#REF!</definedName>
    <definedName name="TextRefCopy114">#REF!</definedName>
    <definedName name="TextRefCopy115" localSheetId="4">#REF!</definedName>
    <definedName name="TextRefCopy115">#REF!</definedName>
    <definedName name="TextRefCopy116" localSheetId="4">#REF!</definedName>
    <definedName name="TextRefCopy116">#REF!</definedName>
    <definedName name="TextRefCopy117" localSheetId="4">#REF!</definedName>
    <definedName name="TextRefCopy117">#REF!</definedName>
    <definedName name="TextRefCopy118" localSheetId="4">#REF!</definedName>
    <definedName name="TextRefCopy118">#REF!</definedName>
    <definedName name="TextRefCopy119" localSheetId="4">#REF!</definedName>
    <definedName name="TextRefCopy119">#REF!</definedName>
    <definedName name="TextRefCopy12" localSheetId="4">#REF!</definedName>
    <definedName name="TextRefCopy12">#REF!</definedName>
    <definedName name="TextRefCopy120" localSheetId="4">#REF!</definedName>
    <definedName name="TextRefCopy120">#REF!</definedName>
    <definedName name="TextRefCopy121" localSheetId="4">#REF!</definedName>
    <definedName name="TextRefCopy121">#REF!</definedName>
    <definedName name="TextRefCopy122" localSheetId="4">'[119]Payroll 2004'!#REF!</definedName>
    <definedName name="TextRefCopy122">'[119]Payroll 2004'!#REF!</definedName>
    <definedName name="TextRefCopy123" localSheetId="4">'[119]Payroll 2004'!#REF!</definedName>
    <definedName name="TextRefCopy123">'[119]Payroll 2004'!#REF!</definedName>
    <definedName name="TextRefCopy124" localSheetId="4">'[119]Payroll 2004'!#REF!</definedName>
    <definedName name="TextRefCopy124">'[119]Payroll 2004'!#REF!</definedName>
    <definedName name="TextRefCopy125" localSheetId="4">'[119]Payroll 2004'!#REF!</definedName>
    <definedName name="TextRefCopy125">'[119]Payroll 2004'!#REF!</definedName>
    <definedName name="TextRefCopy126" localSheetId="4">'[119]Payroll 2004'!#REF!</definedName>
    <definedName name="TextRefCopy126">'[119]Payroll 2004'!#REF!</definedName>
    <definedName name="TextRefCopy127" localSheetId="4">'[119]Payroll 2004'!#REF!</definedName>
    <definedName name="TextRefCopy127">'[119]Payroll 2004'!#REF!</definedName>
    <definedName name="TextRefCopy128" localSheetId="4">'[119]Payroll 2004'!#REF!</definedName>
    <definedName name="TextRefCopy128">'[119]Payroll 2004'!#REF!</definedName>
    <definedName name="TextRefCopy129" localSheetId="4">'[119]Payroll 2004'!#REF!</definedName>
    <definedName name="TextRefCopy129">'[119]Payroll 2004'!#REF!</definedName>
    <definedName name="TextRefCopy13" localSheetId="4">#REF!</definedName>
    <definedName name="TextRefCopy13">#REF!</definedName>
    <definedName name="TextRefCopy130" localSheetId="4">'[119]Payroll 2004'!#REF!</definedName>
    <definedName name="TextRefCopy130">'[119]Payroll 2004'!#REF!</definedName>
    <definedName name="TextRefCopy131" localSheetId="4">'[119]Payroll 2004'!#REF!</definedName>
    <definedName name="TextRefCopy131">'[119]Payroll 2004'!#REF!</definedName>
    <definedName name="TextRefCopy132" localSheetId="4">'[119]Payroll 2004'!#REF!</definedName>
    <definedName name="TextRefCopy132">'[119]Payroll 2004'!#REF!</definedName>
    <definedName name="TextRefCopy133" localSheetId="4">'[119]Payroll 2004'!#REF!</definedName>
    <definedName name="TextRefCopy133">'[119]Payroll 2004'!#REF!</definedName>
    <definedName name="TextRefCopy134" localSheetId="4">'[119]Payroll 2004'!#REF!</definedName>
    <definedName name="TextRefCopy134">'[119]Payroll 2004'!#REF!</definedName>
    <definedName name="TextRefCopy135" localSheetId="4">'[119]Payroll 2004'!#REF!</definedName>
    <definedName name="TextRefCopy135">'[119]Payroll 2004'!#REF!</definedName>
    <definedName name="TextRefCopy136" localSheetId="4">'[119]Payroll 2004'!#REF!</definedName>
    <definedName name="TextRefCopy136">'[119]Payroll 2004'!#REF!</definedName>
    <definedName name="TextRefCopy137" localSheetId="4">'[119]Payroll 2004'!#REF!</definedName>
    <definedName name="TextRefCopy137">'[119]Payroll 2004'!#REF!</definedName>
    <definedName name="TextRefCopy138" localSheetId="4">'[119]Payroll 2004'!#REF!</definedName>
    <definedName name="TextRefCopy138">'[119]Payroll 2004'!#REF!</definedName>
    <definedName name="TextRefCopy139" localSheetId="4">'[119]Payroll 2004'!#REF!</definedName>
    <definedName name="TextRefCopy139">'[119]Payroll 2004'!#REF!</definedName>
    <definedName name="TextRefCopy14" localSheetId="4">#REF!</definedName>
    <definedName name="TextRefCopy14">#REF!</definedName>
    <definedName name="TextRefCopy140" localSheetId="4">'[119]Payroll 2004'!#REF!</definedName>
    <definedName name="TextRefCopy140">'[119]Payroll 2004'!#REF!</definedName>
    <definedName name="TextRefCopy141" localSheetId="4">'[119]Payroll 2004'!#REF!</definedName>
    <definedName name="TextRefCopy141">'[119]Payroll 2004'!#REF!</definedName>
    <definedName name="TextRefCopy142" localSheetId="4">'[119]Payroll 2004'!#REF!</definedName>
    <definedName name="TextRefCopy142">'[119]Payroll 2004'!#REF!</definedName>
    <definedName name="TextRefCopy143" localSheetId="4">'[119]Payroll 2004'!#REF!</definedName>
    <definedName name="TextRefCopy143">'[119]Payroll 2004'!#REF!</definedName>
    <definedName name="TextRefCopy144" localSheetId="4">'[119]Payroll 2004'!#REF!</definedName>
    <definedName name="TextRefCopy144">'[119]Payroll 2004'!#REF!</definedName>
    <definedName name="TextRefCopy145" localSheetId="4">'[119]Payroll 2004'!#REF!</definedName>
    <definedName name="TextRefCopy145">'[119]Payroll 2004'!#REF!</definedName>
    <definedName name="TextRefCopy146" localSheetId="4">'[119]Payroll 2004'!#REF!</definedName>
    <definedName name="TextRefCopy146">'[119]Payroll 2004'!#REF!</definedName>
    <definedName name="TextRefCopy147" localSheetId="4">'[119]Payroll 2004'!#REF!</definedName>
    <definedName name="TextRefCopy147">'[119]Payroll 2004'!#REF!</definedName>
    <definedName name="TextRefCopy148" localSheetId="4">'[119]Payroll 2004'!#REF!</definedName>
    <definedName name="TextRefCopy148">'[119]Payroll 2004'!#REF!</definedName>
    <definedName name="TextRefCopy149" localSheetId="4">'[119]Payroll 2004'!#REF!</definedName>
    <definedName name="TextRefCopy149">'[119]Payroll 2004'!#REF!</definedName>
    <definedName name="TextRefCopy15" localSheetId="4">#REF!</definedName>
    <definedName name="TextRefCopy15">#REF!</definedName>
    <definedName name="TextRefCopy150" localSheetId="4">'[119]Payroll 2004'!#REF!</definedName>
    <definedName name="TextRefCopy150">'[119]Payroll 2004'!#REF!</definedName>
    <definedName name="TextRefCopy16" localSheetId="4">#REF!</definedName>
    <definedName name="TextRefCopy16">#REF!</definedName>
    <definedName name="TextRefCopy17" localSheetId="4">#REF!</definedName>
    <definedName name="TextRefCopy17">#REF!</definedName>
    <definedName name="TextRefCopy18" localSheetId="4">#REF!</definedName>
    <definedName name="TextRefCopy18">#REF!</definedName>
    <definedName name="TextRefCopy19" localSheetId="4">#REF!</definedName>
    <definedName name="TextRefCopy19">#REF!</definedName>
    <definedName name="TextRefCopy2" localSheetId="4">#REF!</definedName>
    <definedName name="TextRefCopy2">#REF!</definedName>
    <definedName name="TextRefCopy20" localSheetId="4">#REF!</definedName>
    <definedName name="TextRefCopy20">#REF!</definedName>
    <definedName name="TextRefCopy21" localSheetId="4">#REF!</definedName>
    <definedName name="TextRefCopy21">#REF!</definedName>
    <definedName name="TextRefCopy22" localSheetId="4">#REF!</definedName>
    <definedName name="TextRefCopy22">#REF!</definedName>
    <definedName name="TextRefCopy23" localSheetId="4">#REF!</definedName>
    <definedName name="TextRefCopy23">#REF!</definedName>
    <definedName name="TextRefCopy24" localSheetId="4">#REF!</definedName>
    <definedName name="TextRefCopy24">#REF!</definedName>
    <definedName name="TextRefCopy25" localSheetId="4">#REF!</definedName>
    <definedName name="TextRefCopy25">#REF!</definedName>
    <definedName name="TextRefCopy26" localSheetId="4">#REF!</definedName>
    <definedName name="TextRefCopy26">#REF!</definedName>
    <definedName name="TextRefCopy27" localSheetId="4">#REF!</definedName>
    <definedName name="TextRefCopy27">#REF!</definedName>
    <definedName name="TextRefCopy28" localSheetId="4">#REF!</definedName>
    <definedName name="TextRefCopy28">#REF!</definedName>
    <definedName name="TextRefCopy29" localSheetId="4">#REF!</definedName>
    <definedName name="TextRefCopy29">#REF!</definedName>
    <definedName name="TextRefCopy3" localSheetId="4">#REF!</definedName>
    <definedName name="TextRefCopy3">#REF!</definedName>
    <definedName name="TextRefCopy30" localSheetId="4">#REF!</definedName>
    <definedName name="TextRefCopy30">#REF!</definedName>
    <definedName name="TextRefCopy31" localSheetId="4">#REF!</definedName>
    <definedName name="TextRefCopy31">#REF!</definedName>
    <definedName name="TextRefCopy32" localSheetId="4">#REF!</definedName>
    <definedName name="TextRefCopy32">#REF!</definedName>
    <definedName name="TextRefCopy33" localSheetId="4">#REF!</definedName>
    <definedName name="TextRefCopy33">#REF!</definedName>
    <definedName name="TextRefCopy34" localSheetId="4">#REF!</definedName>
    <definedName name="TextRefCopy34">#REF!</definedName>
    <definedName name="TextRefCopy35" localSheetId="4">#REF!</definedName>
    <definedName name="TextRefCopy35">#REF!</definedName>
    <definedName name="TextRefCopy36" localSheetId="4">#REF!</definedName>
    <definedName name="TextRefCopy36">#REF!</definedName>
    <definedName name="TextRefCopy37" localSheetId="4">#REF!</definedName>
    <definedName name="TextRefCopy37">#REF!</definedName>
    <definedName name="TextRefCopy38" localSheetId="4">#REF!</definedName>
    <definedName name="TextRefCopy38">#REF!</definedName>
    <definedName name="TextRefCopy39" localSheetId="4">#REF!</definedName>
    <definedName name="TextRefCopy39">#REF!</definedName>
    <definedName name="TextRefCopy4" localSheetId="4">#REF!</definedName>
    <definedName name="TextRefCopy4">#REF!</definedName>
    <definedName name="TextRefCopy40" localSheetId="4">#REF!</definedName>
    <definedName name="TextRefCopy40">#REF!</definedName>
    <definedName name="TextRefCopy41" localSheetId="4">#REF!</definedName>
    <definedName name="TextRefCopy41">#REF!</definedName>
    <definedName name="TextRefCopy42" localSheetId="4">#REF!</definedName>
    <definedName name="TextRefCopy42">#REF!</definedName>
    <definedName name="TextRefCopy43" localSheetId="4">#REF!</definedName>
    <definedName name="TextRefCopy43">#REF!</definedName>
    <definedName name="TextRefCopy44" localSheetId="4">#REF!</definedName>
    <definedName name="TextRefCopy44">#REF!</definedName>
    <definedName name="TextRefCopy45" localSheetId="4">#REF!</definedName>
    <definedName name="TextRefCopy45">#REF!</definedName>
    <definedName name="TextRefCopy46" localSheetId="4">#REF!</definedName>
    <definedName name="TextRefCopy46">#REF!</definedName>
    <definedName name="TextRefCopy47" localSheetId="4">#REF!</definedName>
    <definedName name="TextRefCopy47">#REF!</definedName>
    <definedName name="TextRefCopy48" localSheetId="4">#REF!</definedName>
    <definedName name="TextRefCopy48">#REF!</definedName>
    <definedName name="TextRefCopy49" localSheetId="4">#REF!</definedName>
    <definedName name="TextRefCopy49">#REF!</definedName>
    <definedName name="TextRefCopy5" localSheetId="4">#REF!</definedName>
    <definedName name="TextRefCopy5">#REF!</definedName>
    <definedName name="TextRefCopy50" localSheetId="4">#REF!</definedName>
    <definedName name="TextRefCopy50">#REF!</definedName>
    <definedName name="TextRefCopy51" localSheetId="4">#REF!</definedName>
    <definedName name="TextRefCopy51">#REF!</definedName>
    <definedName name="TextRefCopy52" localSheetId="4">#REF!</definedName>
    <definedName name="TextRefCopy52">#REF!</definedName>
    <definedName name="TextRefCopy53" localSheetId="4">#REF!</definedName>
    <definedName name="TextRefCopy53">#REF!</definedName>
    <definedName name="TextRefCopy54" localSheetId="4">#REF!</definedName>
    <definedName name="TextRefCopy54">#REF!</definedName>
    <definedName name="TextRefCopy55" localSheetId="4">#REF!</definedName>
    <definedName name="TextRefCopy55">#REF!</definedName>
    <definedName name="TextRefCopy56" localSheetId="4">#REF!</definedName>
    <definedName name="TextRefCopy56">#REF!</definedName>
    <definedName name="TextRefCopy57" localSheetId="4">#REF!</definedName>
    <definedName name="TextRefCopy57">#REF!</definedName>
    <definedName name="TextRefCopy58" localSheetId="4">#REF!</definedName>
    <definedName name="TextRefCopy58">#REF!</definedName>
    <definedName name="TextRefCopy59" localSheetId="4">#REF!</definedName>
    <definedName name="TextRefCopy59">#REF!</definedName>
    <definedName name="TextRefCopy6" localSheetId="4">#REF!</definedName>
    <definedName name="TextRefCopy6">#REF!</definedName>
    <definedName name="TextRefCopy60" localSheetId="4">#REF!</definedName>
    <definedName name="TextRefCopy60">#REF!</definedName>
    <definedName name="TextRefCopy61" localSheetId="4">#REF!</definedName>
    <definedName name="TextRefCopy61">#REF!</definedName>
    <definedName name="TextRefCopy62" localSheetId="4">#REF!</definedName>
    <definedName name="TextRefCopy62">#REF!</definedName>
    <definedName name="TextRefCopy63" localSheetId="4">#REF!</definedName>
    <definedName name="TextRefCopy63">#REF!</definedName>
    <definedName name="TextRefCopy64" localSheetId="4">#REF!</definedName>
    <definedName name="TextRefCopy64">#REF!</definedName>
    <definedName name="TextRefCopy65" localSheetId="4">#REF!</definedName>
    <definedName name="TextRefCopy65">#REF!</definedName>
    <definedName name="TextRefCopy66" localSheetId="4">#REF!</definedName>
    <definedName name="TextRefCopy66">#REF!</definedName>
    <definedName name="TextRefCopy67" localSheetId="4">#REF!</definedName>
    <definedName name="TextRefCopy67">#REF!</definedName>
    <definedName name="TextRefCopy68" localSheetId="4">#REF!</definedName>
    <definedName name="TextRefCopy68">#REF!</definedName>
    <definedName name="TextRefCopy69" localSheetId="4">#REF!</definedName>
    <definedName name="TextRefCopy69">#REF!</definedName>
    <definedName name="TextRefCopy7" localSheetId="4">#REF!</definedName>
    <definedName name="TextRefCopy7">#REF!</definedName>
    <definedName name="TextRefCopy70" localSheetId="4">#REF!</definedName>
    <definedName name="TextRefCopy70">#REF!</definedName>
    <definedName name="TextRefCopy71" localSheetId="4">#REF!</definedName>
    <definedName name="TextRefCopy71">#REF!</definedName>
    <definedName name="TextRefCopy72" localSheetId="4">#REF!</definedName>
    <definedName name="TextRefCopy72">#REF!</definedName>
    <definedName name="TextRefCopy73" localSheetId="4">#REF!</definedName>
    <definedName name="TextRefCopy73">#REF!</definedName>
    <definedName name="TextRefCopy74" localSheetId="4">#REF!</definedName>
    <definedName name="TextRefCopy74">#REF!</definedName>
    <definedName name="TextRefCopy75" localSheetId="4">#REF!</definedName>
    <definedName name="TextRefCopy75">#REF!</definedName>
    <definedName name="TextRefCopy76" localSheetId="4">#REF!</definedName>
    <definedName name="TextRefCopy76">#REF!</definedName>
    <definedName name="TextRefCopy77" localSheetId="4">'[120]AES Corp.'!#REF!</definedName>
    <definedName name="TextRefCopy77">'[120]AES Corp.'!#REF!</definedName>
    <definedName name="TextRefCopy78" localSheetId="4">'[121]11101'!#REF!</definedName>
    <definedName name="TextRefCopy78">'[121]11101'!#REF!</definedName>
    <definedName name="TextRefCopy79" localSheetId="4">#REF!</definedName>
    <definedName name="TextRefCopy79">#REF!</definedName>
    <definedName name="TextRefCopy8" localSheetId="4">#REF!</definedName>
    <definedName name="TextRefCopy8">#REF!</definedName>
    <definedName name="TextRefCopy80" localSheetId="4">#REF!</definedName>
    <definedName name="TextRefCopy80">#REF!</definedName>
    <definedName name="TextRefCopy81" localSheetId="4">#REF!</definedName>
    <definedName name="TextRefCopy81">#REF!</definedName>
    <definedName name="TextRefCopy82" localSheetId="4">#REF!</definedName>
    <definedName name="TextRefCopy82">#REF!</definedName>
    <definedName name="TextRefCopy83" localSheetId="4">#REF!</definedName>
    <definedName name="TextRefCopy83">#REF!</definedName>
    <definedName name="TextRefCopy84" localSheetId="4">#REF!</definedName>
    <definedName name="TextRefCopy84">#REF!</definedName>
    <definedName name="TextRefCopy85" localSheetId="4">#REF!</definedName>
    <definedName name="TextRefCopy85">#REF!</definedName>
    <definedName name="TextRefCopy86" localSheetId="4">#REF!</definedName>
    <definedName name="TextRefCopy86">#REF!</definedName>
    <definedName name="TextRefCopy87" localSheetId="4">#REF!</definedName>
    <definedName name="TextRefCopy87">#REF!</definedName>
    <definedName name="TextRefCopy88" localSheetId="4">[122]Resumen!#REF!</definedName>
    <definedName name="TextRefCopy88">[122]Resumen!#REF!</definedName>
    <definedName name="TextRefCopy89" localSheetId="4">#REF!</definedName>
    <definedName name="TextRefCopy89">#REF!</definedName>
    <definedName name="TextRefCopy9" localSheetId="4">#REF!</definedName>
    <definedName name="TextRefCopy9">#REF!</definedName>
    <definedName name="TextRefCopy90" localSheetId="4">#REF!</definedName>
    <definedName name="TextRefCopy90">#REF!</definedName>
    <definedName name="TextRefCopy91" localSheetId="4">#REF!</definedName>
    <definedName name="TextRefCopy91">#REF!</definedName>
    <definedName name="TextRefCopy92" localSheetId="4">#REF!</definedName>
    <definedName name="TextRefCopy92">#REF!</definedName>
    <definedName name="TextRefCopy93" localSheetId="4">#REF!</definedName>
    <definedName name="TextRefCopy93">#REF!</definedName>
    <definedName name="TextRefCopy94" localSheetId="4">#REF!</definedName>
    <definedName name="TextRefCopy94">#REF!</definedName>
    <definedName name="TextRefCopy95" localSheetId="4">#REF!</definedName>
    <definedName name="TextRefCopy95">#REF!</definedName>
    <definedName name="TextRefCopy96" localSheetId="4">#REF!</definedName>
    <definedName name="TextRefCopy96">#REF!</definedName>
    <definedName name="TextRefCopy97" localSheetId="4">#REF!</definedName>
    <definedName name="TextRefCopy97">#REF!</definedName>
    <definedName name="TextRefCopy98" localSheetId="4">#REF!</definedName>
    <definedName name="TextRefCopy98">#REF!</definedName>
    <definedName name="TextRefCopy99" localSheetId="4">#REF!</definedName>
    <definedName name="TextRefCopy99">#REF!</definedName>
    <definedName name="TextRefCopyRangeCount" hidden="1">74</definedName>
    <definedName name="ThirdUnitLoadMW" localSheetId="4">[10]Assump!$D$26:$O$26</definedName>
    <definedName name="ThirdUnitLoadMW">[11]Assump!$D$26:$O$26</definedName>
    <definedName name="Threshold" localSheetId="4">#REF!</definedName>
    <definedName name="Threshold">#REF!</definedName>
    <definedName name="TIETE" localSheetId="4">#REF!</definedName>
    <definedName name="TIETE">#REF!</definedName>
    <definedName name="title" localSheetId="4">#REF!</definedName>
    <definedName name="title">#REF!</definedName>
    <definedName name="title1" localSheetId="4">#REF!</definedName>
    <definedName name="title1">#REF!</definedName>
    <definedName name="titles" localSheetId="4">#REF!</definedName>
    <definedName name="titles">#REF!</definedName>
    <definedName name="Tolerance" localSheetId="4">#REF!</definedName>
    <definedName name="Tolerance">#REF!</definedName>
    <definedName name="tonsinvagons" localSheetId="4">#REF!</definedName>
    <definedName name="tonsinvagons">#REF!</definedName>
    <definedName name="total_act_circ">[27]PROFORMA!$C$121:$BI$121</definedName>
    <definedName name="total_act_fijo">[27]PROFORMA!$C$127:$BI$127</definedName>
    <definedName name="Total_capital_cost" localSheetId="4">[18]ASSUMPTIONS!$F$34</definedName>
    <definedName name="Total_capital_cost">[19]ASSUMPTIONS!$F$34</definedName>
    <definedName name="Total_Cost" localSheetId="4">#REF!</definedName>
    <definedName name="Total_Cost">#REF!</definedName>
    <definedName name="Total_Interest" localSheetId="4">#REF!</definedName>
    <definedName name="Total_Interest">#REF!</definedName>
    <definedName name="total_otros_activos">[27]PROFORMA!$C$132:$BI$132</definedName>
    <definedName name="total_pas_circ">[27]PROFORMA!$C$141:$BI$141</definedName>
    <definedName name="total_pas_lp">[27]PROFORMA!$C$145:$BI$145</definedName>
    <definedName name="total_pat">[27]PROFORMA!$C$150:$BI$150</definedName>
    <definedName name="TotalAdmFixedCostInclVATKzt">[28]Calculations!$D$430:$O$430</definedName>
    <definedName name="TotalAdminFixedCostKzt">[37]Calculations!$D$428:$O$428</definedName>
    <definedName name="TotalAdminPeopleQuantity" localSheetId="4">[30]Assumption!#REF!</definedName>
    <definedName name="TotalAdminPeopleQuantity">[31]Assumption!#REF!</definedName>
    <definedName name="TotalAdminPeopleQuontqty" localSheetId="4">[30]Assumption!#REF!</definedName>
    <definedName name="TotalAdminPeopleQuontqty">[31]Assumption!#REF!</definedName>
    <definedName name="TotalAllocationOfExensesUSD">[37]Assumption!$D$260:$O$260</definedName>
    <definedName name="TotalBDPKzt">[37]Calculations!$D$56:$O$56</definedName>
    <definedName name="TotalCapExKzt" localSheetId="4">#REF!</definedName>
    <definedName name="TotalCapExKzt">#REF!</definedName>
    <definedName name="TotalChemicalCostKzt">[43]Calculations!$E$296:$AG$296</definedName>
    <definedName name="TotalCoalConsumptionKzt">[37]Calculations!$D$167:$O$167</definedName>
    <definedName name="TotalCoalTransportinclVATKzt">[28]Calculations!$D$221:$O$221</definedName>
    <definedName name="TotalCurrentCollectionsKzt">[28]Calculations!$D$118:$O$118</definedName>
    <definedName name="TotalCV" localSheetId="4">#REF!</definedName>
    <definedName name="TotalCV">#REF!</definedName>
    <definedName name="TotalFixedAssetsKzt" localSheetId="4">[30]Assumption!#REF!</definedName>
    <definedName name="TotalFixedAssetsKzt">[31]Assumption!#REF!</definedName>
    <definedName name="TotalFixedCostKzt" localSheetId="4">#REF!</definedName>
    <definedName name="TotalFixedCostKzt">#REF!</definedName>
    <definedName name="TotalFuelandFuelTransportationCostKzt">[43]Calculations!$E$271:$AG$271</definedName>
    <definedName name="TotalGrossSalesKzt">[37]Calculations!$D$49:$O$49</definedName>
    <definedName name="TotalInterestAccuredKzt" localSheetId="4">#REF!</definedName>
    <definedName name="TotalInterestAccuredKzt">#REF!</definedName>
    <definedName name="TotalInterestAccuredUSD" localSheetId="4">#REF!</definedName>
    <definedName name="TotalInterestAccuredUSD">#REF!</definedName>
    <definedName name="TotalNetSalesKzt">[43]Calculations!$E$49:$AG$49</definedName>
    <definedName name="TotalOperationalFixedCostsKzt" localSheetId="4">#REF!</definedName>
    <definedName name="TotalOperationalFixedCostsKzt">#REF!</definedName>
    <definedName name="TotalOperationalPeopleQuantity" localSheetId="4">[30]Assumption!#REF!</definedName>
    <definedName name="TotalOperationalPeopleQuantity">[31]Assumption!#REF!</definedName>
    <definedName name="TotalOtherNetRevenueKZT">[43]Calculations!$E$134:$AG$134</definedName>
    <definedName name="TotalPen">'[32]#REF'!$A$94:$IV$94</definedName>
    <definedName name="TotalPortableWaterM3" localSheetId="4">#REF!</definedName>
    <definedName name="TotalPortableWaterM3">#REF!</definedName>
    <definedName name="TotalRepairCostKzt" localSheetId="4">#REF!</definedName>
    <definedName name="TotalRepairCostKzt">#REF!</definedName>
    <definedName name="TotalShipment" localSheetId="4">#REF!</definedName>
    <definedName name="TotalShipment">#REF!</definedName>
    <definedName name="TotalTransportCoalConsumedKzt">[37]Calculations!$D$173:$O$173</definedName>
    <definedName name="TotalVariableWaterCostKzt">[43]Calculations!$E$286:$AG$286</definedName>
    <definedName name="TotalWaterFixedCostKzt" localSheetId="4">#REF!</definedName>
    <definedName name="TotalWaterFixedCostKzt">#REF!</definedName>
    <definedName name="TotCapEx">'[32]#REF'!$A$6:$IV$6</definedName>
    <definedName name="TotGen">'[32]#REF'!$E$191:$X$191</definedName>
    <definedName name="TP" localSheetId="4">#REF!</definedName>
    <definedName name="TP">#REF!</definedName>
    <definedName name="TRADCOMPS.SUMM" localSheetId="4">#REF!</definedName>
    <definedName name="TRADCOMPS.SUMM">#REF!</definedName>
    <definedName name="TRADING.COMPS" localSheetId="4">#REF!</definedName>
    <definedName name="TRADING.COMPS">#REF!</definedName>
    <definedName name="traininday" localSheetId="4">#REF!</definedName>
    <definedName name="traininday">#REF!</definedName>
    <definedName name="Tranche_1">'[32]#REF'!$L$5</definedName>
    <definedName name="Tranche_2">'[32]#REF'!$L$6</definedName>
    <definedName name="Tranche_3">'[32]#REF'!$L$7</definedName>
    <definedName name="TRANCHE1" localSheetId="4">#REF!</definedName>
    <definedName name="TRANCHE1">#REF!</definedName>
    <definedName name="TRANCHE1LEFT" localSheetId="4">#REF!</definedName>
    <definedName name="TRANCHE1LEFT">#REF!</definedName>
    <definedName name="TRANCHE1TOP" localSheetId="4">#REF!</definedName>
    <definedName name="TRANCHE1TOP">#REF!</definedName>
    <definedName name="TRANCHE2" localSheetId="4">#REF!</definedName>
    <definedName name="TRANCHE2">#REF!</definedName>
    <definedName name="TRANCHE2LEFT" localSheetId="4">#REF!</definedName>
    <definedName name="TRANCHE2LEFT">#REF!</definedName>
    <definedName name="TRANCHE2TOP" localSheetId="4">#REF!</definedName>
    <definedName name="TRANCHE2TOP">#REF!</definedName>
    <definedName name="TRANCHE3" localSheetId="4">#REF!</definedName>
    <definedName name="TRANCHE3">#REF!</definedName>
    <definedName name="TRANCHE3LEFT" localSheetId="4">#REF!</definedName>
    <definedName name="TRANCHE3LEFT">#REF!</definedName>
    <definedName name="TRANCHE3TOP" localSheetId="4">#REF!</definedName>
    <definedName name="TRANCHE3TOP">#REF!</definedName>
    <definedName name="TRANCHEI" localSheetId="4">#REF!</definedName>
    <definedName name="TRANCHEI">#REF!</definedName>
    <definedName name="TRANCHEITOP" localSheetId="4">#REF!</definedName>
    <definedName name="TRANCHEITOP">#REF!</definedName>
    <definedName name="TRANCHILEFT" localSheetId="4">#REF!</definedName>
    <definedName name="TRANCHILEFT">#REF!</definedName>
    <definedName name="TRANSAC.COMPS" localSheetId="4">#REF!</definedName>
    <definedName name="TRANSAC.COMPS">#REF!</definedName>
    <definedName name="TREE_INVEST" localSheetId="4">#REF!</definedName>
    <definedName name="TREE_INVEST">#REF!</definedName>
    <definedName name="ttt" localSheetId="4">#REF!</definedName>
    <definedName name="ttt">#REF!</definedName>
    <definedName name="TURNOVER" localSheetId="4">#REF!</definedName>
    <definedName name="TURNOVER">#REF!</definedName>
    <definedName name="TXNTot">'[12]P&amp;L CCI Detail'!$T$223</definedName>
    <definedName name="TXTot">'[12]P&amp;L CCI Detail'!$T$183</definedName>
    <definedName name="ty" localSheetId="4">#REF!</definedName>
    <definedName name="ty">#REF!</definedName>
    <definedName name="u" hidden="1">[17]Calc!$X$153:$X$313</definedName>
    <definedName name="ua_impto">[27]PROFORMA!$C$105:$BI$105</definedName>
    <definedName name="UKCashCoal" localSheetId="4">#REF!</definedName>
    <definedName name="UKCashCoal">#REF!</definedName>
    <definedName name="UKCashCol" localSheetId="4">#REF!</definedName>
    <definedName name="UKCashCol">#REF!</definedName>
    <definedName name="UKCashOther" localSheetId="4">#REF!</definedName>
    <definedName name="UKCashOther">#REF!</definedName>
    <definedName name="UKCashPeregon" localSheetId="4">#REF!</definedName>
    <definedName name="UKCashPeregon">#REF!</definedName>
    <definedName name="UKCashRailroad" localSheetId="4">#REF!</definedName>
    <definedName name="UKCashRailroad">#REF!</definedName>
    <definedName name="UKPriceCoal" localSheetId="4">#REF!</definedName>
    <definedName name="UKPriceCoal">#REF!</definedName>
    <definedName name="UKPriceOther" localSheetId="4">#REF!</definedName>
    <definedName name="UKPriceOther">#REF!</definedName>
    <definedName name="UKPricePeregon" localSheetId="4">#REF!</definedName>
    <definedName name="UKPricePeregon">#REF!</definedName>
    <definedName name="UKPriceRailroad" localSheetId="4">#REF!</definedName>
    <definedName name="UKPriceRailroad">#REF!</definedName>
    <definedName name="UKPrices" localSheetId="4">#REF!</definedName>
    <definedName name="UKPrices">#REF!</definedName>
    <definedName name="UKShipment" localSheetId="4">#REF!</definedName>
    <definedName name="UKShipment">#REF!</definedName>
    <definedName name="UKWagons" localSheetId="4">#REF!</definedName>
    <definedName name="UKWagons">#REF!</definedName>
    <definedName name="Unconsol" localSheetId="4">[10]Unconsol!$A$1:$A$22</definedName>
    <definedName name="Unconsol">[11]Unconsol!$A$1:$A$22</definedName>
    <definedName name="unhide" localSheetId="4">#REF!</definedName>
    <definedName name="unhide">#REF!</definedName>
    <definedName name="unit" localSheetId="4">#REF!</definedName>
    <definedName name="unit">#REF!</definedName>
    <definedName name="Unit_sw">'[32]#REF'!$B$123:$B$133</definedName>
    <definedName name="UnitVarExp" localSheetId="4">'[1]Project Data'!#REF!</definedName>
    <definedName name="UnitVarExp">'[2]Project Data'!#REF!</definedName>
    <definedName name="upper" localSheetId="4">#REF!</definedName>
    <definedName name="upper">#REF!</definedName>
    <definedName name="usd" localSheetId="4">'[116]X-rates'!#REF!</definedName>
    <definedName name="usd">'[116]X-rates'!#REF!</definedName>
    <definedName name="usd_end" localSheetId="4">'[116]X-rates'!#REF!</definedName>
    <definedName name="usd_end">'[116]X-rates'!#REF!</definedName>
    <definedName name="USD_to_EUR_av">'[116]X-rates'!$B$3</definedName>
    <definedName name="USD_to_EUR_end">'[116]X-rates'!$B$4</definedName>
    <definedName name="USD_to_EUR_open">'[116]X-rates'!$B$2</definedName>
    <definedName name="USD00" localSheetId="4">[7]PARAMETROS!#REF!</definedName>
    <definedName name="USD00">[7]PARAMETROS!#REF!</definedName>
    <definedName name="usdc01">'[123]Ex rates'!$AI$3</definedName>
    <definedName name="USDend" localSheetId="4">'[116]X-rates'!#REF!</definedName>
    <definedName name="USDend">'[116]X-rates'!#REF!</definedName>
    <definedName name="USDIncreaseRatePercent" localSheetId="4">[30]Assumption!#REF!</definedName>
    <definedName name="USDIncreaseRatePercent">[31]Assumption!#REF!</definedName>
    <definedName name="USDLibor" localSheetId="4">[1]SHELL!#REF!</definedName>
    <definedName name="USDLibor">[2]SHELL!#REF!</definedName>
    <definedName name="usgaap" localSheetId="4">#REF!</definedName>
    <definedName name="usgaap">#REF!</definedName>
    <definedName name="ut_ret">[27]PROFORMA!$C$559:$BI$559</definedName>
    <definedName name="ut_vta_af">[27]PROFORMA!$C$381:$BI$381</definedName>
    <definedName name="UTILAI" localSheetId="4">#REF!</definedName>
    <definedName name="UTILAI">#REF!</definedName>
    <definedName name="utilidad">[27]PROFORMA!$C$107:$BI$107</definedName>
    <definedName name="Utilities">[29]Utilities!$C$13</definedName>
    <definedName name="UtilitiesKzt" localSheetId="4">[30]Assumption!#REF!</definedName>
    <definedName name="UtilitiesKzt">[31]Assumption!#REF!</definedName>
    <definedName name="v" localSheetId="4">#REF!</definedName>
    <definedName name="v">#REF!</definedName>
    <definedName name="V_103.00_C_1" localSheetId="4">#REF!</definedName>
    <definedName name="V_103.00_C_1">#REF!</definedName>
    <definedName name="V_104.00_C_1" localSheetId="4">#REF!</definedName>
    <definedName name="V_104.00_C_1">#REF!</definedName>
    <definedName name="V_108.00_C_1" localSheetId="4">#REF!</definedName>
    <definedName name="V_108.00_C_1">#REF!</definedName>
    <definedName name="V_108.10_C_1" localSheetId="4">#REF!</definedName>
    <definedName name="V_108.10_C_1">#REF!</definedName>
    <definedName name="V_108.20_C_1" localSheetId="4">'[87]FORMATOS CHILE PPTO 1999'!#REF!</definedName>
    <definedName name="V_108.20_C_1">'[87]FORMATOS CHILE PPTO 1999'!#REF!</definedName>
    <definedName name="V_108.30_C_1" localSheetId="4">#REF!</definedName>
    <definedName name="V_108.30_C_1">#REF!</definedName>
    <definedName name="V_111.00_C_1" localSheetId="4">'[87]FORMATOS CHILE PPTO 1999'!#REF!</definedName>
    <definedName name="V_111.00_C_1">'[87]FORMATOS CHILE PPTO 1999'!#REF!</definedName>
    <definedName name="V_125.00_C_1" localSheetId="4">#REF!</definedName>
    <definedName name="V_125.00_C_1">#REF!</definedName>
    <definedName name="V_150.00_C_1" localSheetId="4">#REF!</definedName>
    <definedName name="V_150.00_C_1">#REF!</definedName>
    <definedName name="V_152.00_C_1" localSheetId="4">#REF!</definedName>
    <definedName name="V_152.00_C_1">#REF!</definedName>
    <definedName name="V_153.00_C_1" localSheetId="4">'[87]FORMATOS CHILE PPTO 1999'!#REF!</definedName>
    <definedName name="V_153.00_C_1">'[87]FORMATOS CHILE PPTO 1999'!#REF!</definedName>
    <definedName name="V_154.00_C_1" localSheetId="4">'[87]FORMATOS CHILE PPTO 1999'!#REF!</definedName>
    <definedName name="V_154.00_C_1">'[87]FORMATOS CHILE PPTO 1999'!#REF!</definedName>
    <definedName name="V_168.00_C_1" localSheetId="4">'[87]FORMATOS CHILE PPTO 1999'!#REF!</definedName>
    <definedName name="V_168.00_C_1">'[87]FORMATOS CHILE PPTO 1999'!#REF!</definedName>
    <definedName name="V_190.00_C_1" localSheetId="4">'[87]FORMATOS CHILE PPTO 1999'!#REF!</definedName>
    <definedName name="V_190.00_C_1">'[87]FORMATOS CHILE PPTO 1999'!#REF!</definedName>
    <definedName name="V_200.00_C_1" localSheetId="4">#REF!</definedName>
    <definedName name="V_200.00_C_1">#REF!</definedName>
    <definedName name="V_201.00_C_1" localSheetId="4">'[87]FORMATOS CHILE PPTO 1999'!#REF!</definedName>
    <definedName name="V_201.00_C_1">'[87]FORMATOS CHILE PPTO 1999'!#REF!</definedName>
    <definedName name="V_202.00_C_1" localSheetId="4">#REF!</definedName>
    <definedName name="V_202.00_C_1">#REF!</definedName>
    <definedName name="V_204.00_C_1" localSheetId="4">#REF!</definedName>
    <definedName name="V_204.00_C_1">#REF!</definedName>
    <definedName name="V_207.00_C_1" localSheetId="4">#REF!</definedName>
    <definedName name="V_207.00_C_1">#REF!</definedName>
    <definedName name="V_209.00_C_1" localSheetId="4">#REF!</definedName>
    <definedName name="V_209.00_C_1">#REF!</definedName>
    <definedName name="V_217.00_C_1" localSheetId="4">#REF!</definedName>
    <definedName name="V_217.00_C_1">#REF!</definedName>
    <definedName name="V_219.00_C_1" localSheetId="4">#REF!</definedName>
    <definedName name="V_219.00_C_1">#REF!</definedName>
    <definedName name="V_242.00_C_1" localSheetId="4">#REF!</definedName>
    <definedName name="V_242.00_C_1">#REF!</definedName>
    <definedName name="V_244.00_C_1" localSheetId="4">#REF!</definedName>
    <definedName name="V_244.00_C_1">#REF!</definedName>
    <definedName name="V_250.00_C_1" localSheetId="4">#REF!</definedName>
    <definedName name="V_250.00_C_1">#REF!</definedName>
    <definedName name="V_251.00_C_1" localSheetId="4">#REF!</definedName>
    <definedName name="V_251.00_C_1">#REF!</definedName>
    <definedName name="V_252.00_C_1" localSheetId="4">#REF!</definedName>
    <definedName name="V_252.00_C_1">#REF!</definedName>
    <definedName name="V_253.00_C_1" localSheetId="4">'[87]FORMATOS CHILE PPTO 1999'!#REF!</definedName>
    <definedName name="V_253.00_C_1">'[87]FORMATOS CHILE PPTO 1999'!#REF!</definedName>
    <definedName name="V_254.00_C_1" localSheetId="4">#REF!</definedName>
    <definedName name="V_254.00_C_1">#REF!</definedName>
    <definedName name="V_259.00_C_1" localSheetId="4">#REF!</definedName>
    <definedName name="V_259.00_C_1">#REF!</definedName>
    <definedName name="V_266.00_C_1" localSheetId="4">#REF!</definedName>
    <definedName name="V_266.00_C_1">#REF!</definedName>
    <definedName name="V_277.00_C_1" localSheetId="4">'[87]FORMATOS CHILE PPTO 1999'!#REF!</definedName>
    <definedName name="V_277.00_C_1">'[87]FORMATOS CHILE PPTO 1999'!#REF!</definedName>
    <definedName name="V_279.00_C_1" localSheetId="4">#REF!</definedName>
    <definedName name="V_279.00_C_1">#REF!</definedName>
    <definedName name="V_283.00_C_1" localSheetId="4">#REF!</definedName>
    <definedName name="V_283.00_C_1">#REF!</definedName>
    <definedName name="V_284.00_C_1" localSheetId="4">#REF!</definedName>
    <definedName name="V_284.00_C_1">#REF!</definedName>
    <definedName name="V_286.00_C_1" localSheetId="4">'[87]FORMATOS CHILE PPTO 1999'!#REF!</definedName>
    <definedName name="V_286.00_C_1">'[87]FORMATOS CHILE PPTO 1999'!#REF!</definedName>
    <definedName name="V_288.00_C_1" localSheetId="4">'[87]FORMATOS CHILE PPTO 1999'!#REF!</definedName>
    <definedName name="V_288.00_C_1">'[87]FORMATOS CHILE PPTO 1999'!#REF!</definedName>
    <definedName name="V_Util_Edificios">[27]PARÁMETROS!$B$62</definedName>
    <definedName name="V_Util_Eq_Electromec">[27]PARÁMETROS!$B$63</definedName>
    <definedName name="V_Util_Eq_Ofic_Vehic">[27]PARÁMETROS!$B$64</definedName>
    <definedName name="V_util_Mes_EEOOVV">[27]PROFORMA!$A$370</definedName>
    <definedName name="V_util_Mes_Electromec">[27]PROFORMA!$A$363</definedName>
    <definedName name="V_util_Mes_OOCC">[27]PROFORMA!$A$356</definedName>
    <definedName name="V_Util_Ob_Civ">[27]PARÁMETROS!$B$61</definedName>
    <definedName name="vagonsinday" localSheetId="4">#REF!</definedName>
    <definedName name="vagonsinday">#REF!</definedName>
    <definedName name="VAL_SUM" localSheetId="4">#REF!</definedName>
    <definedName name="VAL_SUM">#REF!</definedName>
    <definedName name="Valor_Comisión">'[27]FLUJO DEL ACTIVO'!$AC$68</definedName>
    <definedName name="Valor_Flujo_Act">'[27]FLUJO DEL ACTIVO'!$AC$67</definedName>
    <definedName name="Valor_Flujo_Invers">[27]PROFORMA!$C$84</definedName>
    <definedName name="Valor_Inic_Activo_Fijo">[27]PARÁMETROS!$B$80</definedName>
    <definedName name="Valor_inic_caja">[27]PARÁMETROS!$B$78</definedName>
    <definedName name="Valor_Inic_Edificios">[27]PARÁMETROS!$B$68</definedName>
    <definedName name="Valor_Inic_Electromec">[27]PARÁMETROS!$B$69</definedName>
    <definedName name="Valor_Inic_Eq_Ofic_Vehic">[27]PARÁMETROS!$B$70</definedName>
    <definedName name="Valor_Inic_Ob_Civ">[27]PARÁMETROS!$B$67</definedName>
    <definedName name="Valor_Inic_Terrenos">[27]PARÁMETROS!$B$71</definedName>
    <definedName name="Valor_inicial_Deudas_por_cobrar">[27]PARÁMETROS!$B$79</definedName>
    <definedName name="VALUAT.SUMMARY" localSheetId="4">#REF!</definedName>
    <definedName name="VALUAT.SUMMARY">#REF!</definedName>
    <definedName name="valuation" localSheetId="4">#REF!</definedName>
    <definedName name="valuation">#REF!</definedName>
    <definedName name="VALUE" localSheetId="4">#REF!</definedName>
    <definedName name="VALUE">#REF!</definedName>
    <definedName name="values" localSheetId="4">#REF!,#REF!,#REF!</definedName>
    <definedName name="values">#REF!,#REF!,#REF!</definedName>
    <definedName name="Values_Entered" localSheetId="4">IF(CF!Loan_Amount*CF!Interest_Rate*CF!Loan_Years*CF!Loan_Start&gt;0,1,0)</definedName>
    <definedName name="Values_Entered" localSheetId="2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_dolar">[27]PROFORMA!$C$14:$BI$14</definedName>
    <definedName name="var_yen">[27]PROFORMA!$C$15:$BI$15</definedName>
    <definedName name="VarEsc">'[32]#REF'!$G$31</definedName>
    <definedName name="VarFee" localSheetId="4">'[32]#REF'!#REF!</definedName>
    <definedName name="VarFee">'[32]#REF'!#REF!</definedName>
    <definedName name="Variance" localSheetId="4">#REF!</definedName>
    <definedName name="Variance">#REF!</definedName>
    <definedName name="Variance1" localSheetId="4">#REF!</definedName>
    <definedName name="Variance1">#REF!</definedName>
    <definedName name="Variance2" localSheetId="4">#REF!</definedName>
    <definedName name="Variance2">#REF!</definedName>
    <definedName name="Variance3" localSheetId="4">#REF!</definedName>
    <definedName name="Variance3">#REF!</definedName>
    <definedName name="Variance4" localSheetId="4">#REF!</definedName>
    <definedName name="Variance4">#REF!</definedName>
    <definedName name="Variance5" localSheetId="4">#REF!</definedName>
    <definedName name="Variance5">#REF!</definedName>
    <definedName name="varoandmcost" localSheetId="4">#REF!</definedName>
    <definedName name="varoandmcost">#REF!</definedName>
    <definedName name="VAT">'[91]Major Maint'!$B$463</definedName>
    <definedName name="VATonOperationalFixedCostsKzt" localSheetId="4">#REF!</definedName>
    <definedName name="VATonOperationalFixedCostsKzt">#REF!</definedName>
    <definedName name="VATonVariableCostsKzt" localSheetId="4">#REF!</definedName>
    <definedName name="VATonVariableCostsKzt">#REF!</definedName>
    <definedName name="VENC" localSheetId="4">#REF!</definedName>
    <definedName name="VENC">#REF!</definedName>
    <definedName name="VERSION" localSheetId="4">#REF!</definedName>
    <definedName name="VERSION">#REF!</definedName>
    <definedName name="VEVA" localSheetId="4">#REF!</definedName>
    <definedName name="VEVA">#REF!</definedName>
    <definedName name="VSA" localSheetId="4">#REF!</definedName>
    <definedName name="VSA">#REF!</definedName>
    <definedName name="VSP" localSheetId="4">#REF!</definedName>
    <definedName name="VSP">#REF!</definedName>
    <definedName name="vta_af">[27]PROFORMA!$C$378:$BI$378</definedName>
    <definedName name="vta_o_inv">[27]PROFORMA!$C$387:$BI$387</definedName>
    <definedName name="vtas_o_act_circ">[27]PROFORMA!$C$311:$BI$311</definedName>
    <definedName name="vts_cred">[27]PROFORMA!$C$288:$BI$288</definedName>
    <definedName name="vvv" localSheetId="4">#REF!</definedName>
    <definedName name="vvv">#REF!</definedName>
    <definedName name="vvvbn" localSheetId="4">#REF!</definedName>
    <definedName name="vvvbn">#REF!</definedName>
    <definedName name="w" localSheetId="4" hidden="1">{"Rep 1",#N/A,FALSE,"Reports";"Rep 2",#N/A,FALSE,"Reports";"Rep 3",#N/A,FALSE,"Reports";"Rep 4",#N/A,FALSE,"Reports"}</definedName>
    <definedName name="w" localSheetId="2" hidden="1">{"Rep 1",#N/A,FALSE,"Reports";"Rep 2",#N/A,FALSE,"Reports";"Rep 3",#N/A,FALSE,"Reports";"Rep 4",#N/A,FALSE,"Reports"}</definedName>
    <definedName name="w" localSheetId="0" hidden="1">{"Rep 1",#N/A,FALSE,"Reports";"Rep 2",#N/A,FALSE,"Reports";"Rep 3",#N/A,FALSE,"Reports";"Rep 4",#N/A,FALSE,"Reports"}</definedName>
    <definedName name="w" hidden="1">{"Rep 1",#N/A,FALSE,"Reports";"Rep 2",#N/A,FALSE,"Reports";"Rep 3",#N/A,FALSE,"Reports";"Rep 4",#N/A,FALSE,"Reports"}</definedName>
    <definedName name="wacc" localSheetId="4">[1]Outputs!#REF!</definedName>
    <definedName name="wacc">[2]Outputs!#REF!</definedName>
    <definedName name="wacdebt" localSheetId="4">[1]Outputs!#REF!</definedName>
    <definedName name="wacdebt">[2]Outputs!#REF!</definedName>
    <definedName name="Wage_Esc">'[32]#REF'!$G$27</definedName>
    <definedName name="Wagons_neededIn" localSheetId="4">#REF!</definedName>
    <definedName name="Wagons_neededIn">#REF!</definedName>
    <definedName name="WaterAbsorbitionByTheGroundKzt" localSheetId="4">#REF!</definedName>
    <definedName name="WaterAbsorbitionByTheGroundKzt">#REF!</definedName>
    <definedName name="WaterAbsorbtionCostKzt" localSheetId="4">#REF!</definedName>
    <definedName name="WaterAbsorbtionCostKzt">#REF!</definedName>
    <definedName name="WaterChemicalTreatmentCostKzt" localSheetId="4">#REF!</definedName>
    <definedName name="WaterChemicalTreatmentCostKzt">#REF!</definedName>
    <definedName name="WaterEvaporationCostKzt" localSheetId="4">#REF!</definedName>
    <definedName name="WaterEvaporationCostKzt">#REF!</definedName>
    <definedName name="we" localSheetId="4" hidden="1">{#N/A,#N/A,FALSE,"Aging Summary";#N/A,#N/A,FALSE,"Ratio Analysis";#N/A,#N/A,FALSE,"Test 120 Day Accts";#N/A,#N/A,FALSE,"Tickmarks"}</definedName>
    <definedName name="we" localSheetId="2" hidden="1">{#N/A,#N/A,FALSE,"Aging Summary";#N/A,#N/A,FALSE,"Ratio Analysis";#N/A,#N/A,FALSE,"Test 120 Day Accts";#N/A,#N/A,FALSE,"Tickmarks"}</definedName>
    <definedName name="we" localSheetId="0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r" localSheetId="4">#REF!</definedName>
    <definedName name="wer">#REF!</definedName>
    <definedName name="whtonds" localSheetId="4">#REF!</definedName>
    <definedName name="whtonds">#REF!</definedName>
    <definedName name="WinterHR" localSheetId="4">'[85]Reference #''s'!#REF!</definedName>
    <definedName name="WinterHR">'[86]Reference #''s'!#REF!</definedName>
    <definedName name="WithholdingTax10Percent" localSheetId="4">#REF!</definedName>
    <definedName name="WithholdingTax10Percent">#REF!</definedName>
    <definedName name="WORKING" localSheetId="4">#REF!</definedName>
    <definedName name="WORKING">#REF!</definedName>
    <definedName name="wrn.AESreport.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nual._.Report." localSheetId="4" hidden="1">{"ARPandL",#N/A,FALSE,"Report Annual";"ARCashflow",#N/A,FALSE,"Report Annual";"ARBalanceSheet",#N/A,FALSE,"Report Annual";"ARRatios",#N/A,FALSE,"Report Annual"}</definedName>
    <definedName name="wrn.Annual._.Report." localSheetId="2" hidden="1">{"ARPandL",#N/A,FALSE,"Report Annual";"ARCashflow",#N/A,FALSE,"Report Annual";"ARBalanceSheet",#N/A,FALSE,"Report Annual";"ARRatios",#N/A,FALSE,"Report Annual"}</definedName>
    <definedName name="wrn.Annual._.Report." localSheetId="0" hidden="1">{"ARPandL",#N/A,FALSE,"Report Annual";"ARCashflow",#N/A,FALSE,"Report Annual";"ARBalanceSheet",#N/A,FALSE,"Report Annual";"ARRatios",#N/A,FALSE,"Report Annual"}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localSheetId="4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localSheetId="0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localSheetId="4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localSheetId="0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localSheetId="4" hidden="1">{"FLUJO DE CAJA",#N/A,FALSE,"Hoja1";"ANEXOS FLUJO",#N/A,FALSE,"Hoja1"}</definedName>
    <definedName name="wrn.FLUJO._.CAJA." localSheetId="2" hidden="1">{"FLUJO DE CAJA",#N/A,FALSE,"Hoja1";"ANEXOS FLUJO",#N/A,FALSE,"Hoja1"}</definedName>
    <definedName name="wrn.FLUJO._.CAJA." localSheetId="0" hidden="1">{"FLUJO DE CAJA",#N/A,FALSE,"Hoja1";"ANEXOS FLUJO",#N/A,FALSE,"Hoja1"}</definedName>
    <definedName name="wrn.FLUJO._.CAJA." hidden="1">{"FLUJO DE CAJA",#N/A,FALSE,"Hoja1";"ANEXOS FLUJO",#N/A,FALSE,"Hoja1"}</definedName>
    <definedName name="wrn.GANANCIAS._.Y._.PERDIDAS." localSheetId="4" hidden="1">{"GAN.Y PERD.RESUMIDO",#N/A,FALSE,"Hoja1";"GAN.Y PERD.DETALLADO",#N/A,FALSE,"Hoja1"}</definedName>
    <definedName name="wrn.GANANCIAS._.Y._.PERDIDAS." localSheetId="2" hidden="1">{"GAN.Y PERD.RESUMIDO",#N/A,FALSE,"Hoja1";"GAN.Y PERD.DETALLADO",#N/A,FALSE,"Hoja1"}</definedName>
    <definedName name="wrn.GANANCIAS._.Y._.PERDIDAS." localSheetId="0" hidden="1">{"GAN.Y PERD.RESUMIDO",#N/A,FALSE,"Hoja1";"GAN.Y PERD.DETALLADO",#N/A,FALSE,"Hoja1"}</definedName>
    <definedName name="wrn.GANANCIAS._.Y._.PERDIDAS." hidden="1">{"GAN.Y PERD.RESUMIDO",#N/A,FALSE,"Hoja1";"GAN.Y PERD.DETALLADO",#N/A,FALSE,"Hoja1"}</definedName>
    <definedName name="wrn.Inputs." localSheetId="4" hidden="1">{"Inputs 1","Base",FALSE,"INPUTS";"Inputs 2","Base",FALSE,"INPUTS";"Inputs 3","Base",FALSE,"INPUTS";"Inputs 4","Base",FALSE,"INPUTS";"Inputs 5","Base",FALSE,"INPUTS"}</definedName>
    <definedName name="wrn.Inputs." localSheetId="2" hidden="1">{"Inputs 1","Base",FALSE,"INPUTS";"Inputs 2","Base",FALSE,"INPUTS";"Inputs 3","Base",FALSE,"INPUTS";"Inputs 4","Base",FALSE,"INPUTS";"Inputs 5","Base",FALSE,"INPUTS"}</definedName>
    <definedName name="wrn.Inputs." localSheetId="0" hidden="1">{"Inputs 1","Base",FALSE,"INPUTS";"Inputs 2","Base",FALSE,"INPUTS";"Inputs 3","Base",FALSE,"INPUTS";"Inputs 4","Base",FALSE,"INPUTS";"Inputs 5","Base",FALSE,"INPUTS"}</definedName>
    <definedName name="wrn.Inputs." hidden="1">{"Inputs 1","Base",FALSE,"INPUTS";"Inputs 2","Base",FALSE,"INPUTS";"Inputs 3","Base",FALSE,"INPUTS";"Inputs 4","Base",FALSE,"INPUTS";"Inputs 5","Base",FALSE,"INPUTS"}</definedName>
    <definedName name="wrn.pq98o2a.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localSheetId="4" hidden="1">{#N/A,#N/A,TRUE,"RESULTS";#N/A,#N/A,TRUE,"REV REQUIRE";#N/A,#N/A,TRUE,"RATEBASE";#N/A,#N/A,TRUE,"LEVELIZED"}</definedName>
    <definedName name="wrn.Pricing._.Case." localSheetId="2" hidden="1">{#N/A,#N/A,TRUE,"RESULTS";#N/A,#N/A,TRUE,"REV REQUIRE";#N/A,#N/A,TRUE,"RATEBASE";#N/A,#N/A,TRUE,"LEVELIZED"}</definedName>
    <definedName name="wrn.Pricing._.Case." localSheetId="0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4" hidden="1">{#N/A,#N/A,TRUE,"RESULTS";#N/A,#N/A,TRUE,"REV REQUIRE";#N/A,#N/A,TRUE,"RATEBASE";#N/A,#N/A,TRUE,"LEVELIZED"}</definedName>
    <definedName name="wrn.pricing2._.case." localSheetId="2" hidden="1">{#N/A,#N/A,TRUE,"RESULTS";#N/A,#N/A,TRUE,"REV REQUIRE";#N/A,#N/A,TRUE,"RATEBASE";#N/A,#N/A,TRUE,"LEVELIZED"}</definedName>
    <definedName name="wrn.pricing2._.case." localSheetId="0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localSheetId="4" hidden="1">{#N/A,#N/A,FALSE,"Resid CPRIV";#N/A,#N/A,FALSE,"Comer_CPRIVKsum";#N/A,#N/A,FALSE,"General (2)";#N/A,#N/A,FALSE,"Oficial";#N/A,#N/A,FALSE,"Resumen";#N/A,#N/A,FALSE,"Escenarios"}</definedName>
    <definedName name="wrn.print." localSheetId="2" hidden="1">{#N/A,#N/A,FALSE,"Resid CPRIV";#N/A,#N/A,FALSE,"Comer_CPRIVKsum";#N/A,#N/A,FALSE,"General (2)";#N/A,#N/A,FALSE,"Oficial";#N/A,#N/A,FALSE,"Resumen";#N/A,#N/A,FALSE,"Escenarios"}</definedName>
    <definedName name="wrn.print." localSheetId="0" hidden="1">{#N/A,#N/A,FALSE,"Resid CPRIV";#N/A,#N/A,FALSE,"Comer_CPRIVKsum";#N/A,#N/A,FALSE,"General (2)";#N/A,#N/A,FALSE,"Oficial";#N/A,#N/A,FALSE,"Resumen";#N/A,#N/A,FALSE,"Escenarios"}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localSheetId="4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4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4" hidden="1">{"Valuation",#N/A,TRUE,"Valuation Summary";"Financial Statements",#N/A,TRUE,"Results";"Results",#N/A,TRUE,"Results";"Ratios",#N/A,TRUE,"Results";"P2 Summary",#N/A,TRUE,"Results"}</definedName>
    <definedName name="wrn.Print._.Results._.A4." localSheetId="2" hidden="1">{"Valuation",#N/A,TRUE,"Valuation Summary";"Financial Statements",#N/A,TRUE,"Results";"Results",#N/A,TRUE,"Results";"Ratios",#N/A,TRUE,"Results";"P2 Summary",#N/A,TRUE,"Results"}</definedName>
    <definedName name="wrn.Print._.Results._.A4." localSheetId="0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4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2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localSheetId="4" hidden="1">{"Rep 1",#N/A,FALSE,"Reports";"Rep 2",#N/A,FALSE,"Reports";"Rep 3",#N/A,FALSE,"Reports";"Rep 4",#N/A,FALSE,"Reports"}</definedName>
    <definedName name="wrn.Report." localSheetId="2" hidden="1">{"Rep 1",#N/A,FALSE,"Reports";"Rep 2",#N/A,FALSE,"Reports";"Rep 3",#N/A,FALSE,"Reports";"Rep 4",#N/A,FALSE,"Reports"}</definedName>
    <definedName name="wrn.Report." localSheetId="0" hidden="1">{"Rep 1",#N/A,FALSE,"Reports";"Rep 2",#N/A,FALSE,"Reports";"Rep 3",#N/A,FALSE,"Reports";"Rep 4",#N/A,FALSE,"Reports"}</definedName>
    <definedName name="wrn.Report." hidden="1">{"Rep 1",#N/A,FALSE,"Reports";"Rep 2",#N/A,FALSE,"Reports";"Rep 3",#N/A,FALSE,"Reports";"Rep 4",#N/A,FALSE,"Reports"}</definedName>
    <definedName name="wrn.SALARIOS._.PRESUPUESTO." localSheetId="4" hidden="1">{"SALARIOS",#N/A,FALSE,"Hoja3";"SUELDOS EMPLEADOS",#N/A,FALSE,"Hoja4";"SUELDOS EJECUTIVOS",#N/A,FALSE,"Hoja5"}</definedName>
    <definedName name="wrn.SALARIOS._.PRESUPUESTO." localSheetId="2" hidden="1">{"SALARIOS",#N/A,FALSE,"Hoja3";"SUELDOS EMPLEADOS",#N/A,FALSE,"Hoja4";"SUELDOS EJECUTIVOS",#N/A,FALSE,"Hoja5"}</definedName>
    <definedName name="wrn.SALARIOS._.PRESUPUESTO." localSheetId="0" hidden="1">{"SALARIOS",#N/A,FALSE,"Hoja3";"SUELDOS EMPLEADOS",#N/A,FALSE,"Hoja4";"SUELDOS EJECUTIVOS",#N/A,FALSE,"Hoja5"}</definedName>
    <definedName name="wrn.SALARIOS._.PRESUPUESTO." hidden="1">{"SALARIOS",#N/A,FALSE,"Hoja3";"SUELDOS EMPLEADOS",#N/A,FALSE,"Hoja4";"SUELDOS EJECUTIVOS",#N/A,FALSE,"Hoja5"}</definedName>
    <definedName name="WSP" localSheetId="4">[105]Inputs!$F$37</definedName>
    <definedName name="WSP">[106]Inputs!$F$37</definedName>
    <definedName name="WtdAvgPr">'[32]#REF'!$A$30:$IV$30</definedName>
    <definedName name="WtdCap">'[32]#REF'!$E$176:$X$176</definedName>
    <definedName name="ww">'[104]#REF'!$P$110:$P$110</definedName>
    <definedName name="xcd" localSheetId="4" hidden="1">[0]!Header1-1 &amp; "." &amp; MAX(1,COUNTA(INDEX(#REF!,MATCH([0]!Header1-1,#REF!,FALSE)):#REF!))</definedName>
    <definedName name="xcd" localSheetId="2" hidden="1">[0]!Header1-1 &amp; "." &amp; MAX(1,COUNTA(INDEX(#REF!,MATCH([0]!Header1-1,#REF!,FALSE)):#REF!))</definedName>
    <definedName name="xcd" localSheetId="0" hidden="1">[0]!Header1-1 &amp; "." &amp; MAX(1,COUNTA(INDEX(#REF!,MATCH([0]!Header1-1,#REF!,FALSE)):#REF!))</definedName>
    <definedName name="xcd" hidden="1">[0]!Header1-1 &amp; "." &amp; MAX(1,COUNTA(INDEX(#REF!,MATCH([0]!Header1-1,#REF!,FALSE)):#REF!))</definedName>
    <definedName name="xr" localSheetId="4">#REF!</definedName>
    <definedName name="xr">#REF!</definedName>
    <definedName name="XREF_COLUMN_1" localSheetId="4" hidden="1">#REF!</definedName>
    <definedName name="XREF_COLUMN_1" hidden="1">#REF!</definedName>
    <definedName name="XREF_COLUMN_2" hidden="1">'[124]Gan 3-1b'!$C$1:$C$65536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4" hidden="1">#REF!</definedName>
    <definedName name="XRefCopy1" hidden="1">#REF!</definedName>
    <definedName name="XRefCopy10" localSheetId="4" hidden="1">#REF!</definedName>
    <definedName name="XRefCopy10" hidden="1">#REF!</definedName>
    <definedName name="xrefcopy100" localSheetId="4" hidden="1">#REF!</definedName>
    <definedName name="xrefcopy100" hidden="1">#REF!</definedName>
    <definedName name="XRefCopy11" localSheetId="4" hidden="1">#REF!</definedName>
    <definedName name="XRefCopy11" hidden="1">#REF!</definedName>
    <definedName name="XRefCopy11Row" localSheetId="4" hidden="1">#REF!</definedName>
    <definedName name="XRefCopy11Row" hidden="1">#REF!</definedName>
    <definedName name="XRefCopy12" localSheetId="4" hidden="1">#REF!</definedName>
    <definedName name="XRefCopy12" hidden="1">#REF!</definedName>
    <definedName name="XRefCopy12Row" localSheetId="4" hidden="1">[125]XREF!#REF!</definedName>
    <definedName name="XRefCopy12Row" hidden="1">[125]XREF!#REF!</definedName>
    <definedName name="XRefCopy13" localSheetId="4" hidden="1">#REF!</definedName>
    <definedName name="XRefCopy13" hidden="1">#REF!</definedName>
    <definedName name="XRefCopy13Row" localSheetId="4" hidden="1">[125]XREF!#REF!</definedName>
    <definedName name="XRefCopy13Row" hidden="1">[125]XREF!#REF!</definedName>
    <definedName name="XRefCopy14" localSheetId="4" hidden="1">#REF!</definedName>
    <definedName name="XRefCopy14" hidden="1">#REF!</definedName>
    <definedName name="XRefCopy14Row" localSheetId="4" hidden="1">[125]XREF!#REF!</definedName>
    <definedName name="XRefCopy14Row" hidden="1">[125]XREF!#REF!</definedName>
    <definedName name="XRefCopy15" localSheetId="4" hidden="1">#REF!</definedName>
    <definedName name="XRefCopy15" hidden="1">#REF!</definedName>
    <definedName name="XRefCopy15Row" localSheetId="4" hidden="1">[125]XREF!#REF!</definedName>
    <definedName name="XRefCopy15Row" hidden="1">[125]XREF!#REF!</definedName>
    <definedName name="XRefCopy16" localSheetId="4" hidden="1">#REF!</definedName>
    <definedName name="XRefCopy16" hidden="1">#REF!</definedName>
    <definedName name="XRefCopy16Row" localSheetId="4" hidden="1">#REF!</definedName>
    <definedName name="XRefCopy16Row" hidden="1">#REF!</definedName>
    <definedName name="XRefCopy17" localSheetId="4" hidden="1">#REF!</definedName>
    <definedName name="XRefCopy17" hidden="1">#REF!</definedName>
    <definedName name="XRefCopy17Row" localSheetId="4" hidden="1">#REF!</definedName>
    <definedName name="XRefCopy17Row" hidden="1">#REF!</definedName>
    <definedName name="XRefCopy18" localSheetId="4" hidden="1">#REF!</definedName>
    <definedName name="XRefCopy18" hidden="1">#REF!</definedName>
    <definedName name="XRefCopy18Row" localSheetId="4" hidden="1">[125]XREF!#REF!</definedName>
    <definedName name="XRefCopy18Row" hidden="1">[125]XREF!#REF!</definedName>
    <definedName name="XRefCopy19" localSheetId="4" hidden="1">#REF!</definedName>
    <definedName name="XRefCopy19" hidden="1">#REF!</definedName>
    <definedName name="XRefCopy19Row" localSheetId="4" hidden="1">#REF!</definedName>
    <definedName name="XRefCopy19Row" hidden="1">#REF!</definedName>
    <definedName name="XRefCopy1Row" localSheetId="4" hidden="1">#REF!</definedName>
    <definedName name="XRefCopy1Row" hidden="1">#REF!</definedName>
    <definedName name="XRefCopy2" localSheetId="4" hidden="1">#REF!</definedName>
    <definedName name="XRefCopy2" hidden="1">#REF!</definedName>
    <definedName name="XRefCopy20" localSheetId="4" hidden="1">#REF!</definedName>
    <definedName name="XRefCopy20" hidden="1">#REF!</definedName>
    <definedName name="XRefCopy20Row" localSheetId="4" hidden="1">[125]XREF!#REF!</definedName>
    <definedName name="XRefCopy20Row" hidden="1">[125]XREF!#REF!</definedName>
    <definedName name="XRefCopy21" localSheetId="4" hidden="1">#REF!</definedName>
    <definedName name="XRefCopy21" hidden="1">#REF!</definedName>
    <definedName name="XRefCopy21Row" localSheetId="4" hidden="1">#REF!</definedName>
    <definedName name="XRefCopy21Row" hidden="1">#REF!</definedName>
    <definedName name="XRefCopy22" localSheetId="4" hidden="1">#REF!</definedName>
    <definedName name="XRefCopy22" hidden="1">#REF!</definedName>
    <definedName name="XRefCopy23" localSheetId="4" hidden="1">#REF!</definedName>
    <definedName name="XRefCopy23" hidden="1">#REF!</definedName>
    <definedName name="XRefCopy23Row" localSheetId="4" hidden="1">#REF!</definedName>
    <definedName name="XRefCopy23Row" hidden="1">#REF!</definedName>
    <definedName name="XRefCopy24" localSheetId="4" hidden="1">#REF!</definedName>
    <definedName name="XRefCopy24" hidden="1">#REF!</definedName>
    <definedName name="XRefCopy24Row" localSheetId="4" hidden="1">#REF!</definedName>
    <definedName name="XRefCopy24Row" hidden="1">#REF!</definedName>
    <definedName name="XRefCopy25" localSheetId="4" hidden="1">#REF!</definedName>
    <definedName name="XRefCopy25" hidden="1">#REF!</definedName>
    <definedName name="XRefCopy25Row" localSheetId="4" hidden="1">#REF!</definedName>
    <definedName name="XRefCopy25Row" hidden="1">#REF!</definedName>
    <definedName name="XRefCopy26" localSheetId="4" hidden="1">#REF!</definedName>
    <definedName name="XRefCopy26" hidden="1">#REF!</definedName>
    <definedName name="XRefCopy26Row" localSheetId="4" hidden="1">#REF!</definedName>
    <definedName name="XRefCopy26Row" hidden="1">#REF!</definedName>
    <definedName name="XRefCopy27" localSheetId="4" hidden="1">#REF!</definedName>
    <definedName name="XRefCopy27" hidden="1">#REF!</definedName>
    <definedName name="XRefCopy27Row" localSheetId="4" hidden="1">#REF!</definedName>
    <definedName name="XRefCopy27Row" hidden="1">#REF!</definedName>
    <definedName name="XRefCopy28" localSheetId="4" hidden="1">#REF!</definedName>
    <definedName name="XRefCopy28" hidden="1">#REF!</definedName>
    <definedName name="XRefCopy28Row" localSheetId="4" hidden="1">[125]XREF!#REF!</definedName>
    <definedName name="XRefCopy28Row" hidden="1">[125]XREF!#REF!</definedName>
    <definedName name="XRefCopy2Row" localSheetId="4" hidden="1">#REF!</definedName>
    <definedName name="XRefCopy2Row" hidden="1">#REF!</definedName>
    <definedName name="XRefCopy3" localSheetId="4" hidden="1">#REF!</definedName>
    <definedName name="XRefCopy3" hidden="1">#REF!</definedName>
    <definedName name="XRefCopy3Row" localSheetId="4" hidden="1">[126]XREF!#REF!</definedName>
    <definedName name="XRefCopy3Row" hidden="1">[126]XREF!#REF!</definedName>
    <definedName name="XRefCopy4" localSheetId="4" hidden="1">#REF!</definedName>
    <definedName name="XRefCopy4" hidden="1">#REF!</definedName>
    <definedName name="XRefCopy4Row" localSheetId="4" hidden="1">#REF!</definedName>
    <definedName name="XRefCopy4Row" hidden="1">#REF!</definedName>
    <definedName name="XRefCopy5" localSheetId="4" hidden="1">#REF!</definedName>
    <definedName name="XRefCopy5" hidden="1">#REF!</definedName>
    <definedName name="XRefCopy5Row" localSheetId="4" hidden="1">#REF!</definedName>
    <definedName name="XRefCopy5Row" hidden="1">#REF!</definedName>
    <definedName name="XRefCopy6" localSheetId="4" hidden="1">#REF!</definedName>
    <definedName name="XRefCopy6" hidden="1">#REF!</definedName>
    <definedName name="XRefCopy6Row" localSheetId="4" hidden="1">[125]XREF!#REF!</definedName>
    <definedName name="XRefCopy6Row" hidden="1">[125]XREF!#REF!</definedName>
    <definedName name="XRefCopy7" localSheetId="4" hidden="1">#REF!</definedName>
    <definedName name="XRefCopy7" hidden="1">#REF!</definedName>
    <definedName name="XRefCopy7Row" localSheetId="4" hidden="1">[125]XREF!#REF!</definedName>
    <definedName name="XRefCopy7Row" hidden="1">[125]XREF!#REF!</definedName>
    <definedName name="XRefCopy8" localSheetId="4" hidden="1">#REF!</definedName>
    <definedName name="XRefCopy8" hidden="1">#REF!</definedName>
    <definedName name="XRefCopy8Row" localSheetId="4" hidden="1">[125]XREF!#REF!</definedName>
    <definedName name="XRefCopy8Row" hidden="1">[125]XREF!#REF!</definedName>
    <definedName name="XRefCopy9" localSheetId="4" hidden="1">#REF!</definedName>
    <definedName name="XRefCopy9" hidden="1">#REF!</definedName>
    <definedName name="XRefCopy9Row" localSheetId="4" hidden="1">#REF!</definedName>
    <definedName name="XRefCopy9Row" hidden="1">#REF!</definedName>
    <definedName name="XRefCopyRangeCount" hidden="1">1</definedName>
    <definedName name="XRefPaste1" localSheetId="4" hidden="1">#REF!</definedName>
    <definedName name="XRefPaste1" hidden="1">#REF!</definedName>
    <definedName name="XRefPaste10" localSheetId="4" hidden="1">#REF!</definedName>
    <definedName name="XRefPaste10" hidden="1">#REF!</definedName>
    <definedName name="XRefPaste11" localSheetId="4" hidden="1">#REF!</definedName>
    <definedName name="XRefPaste11" hidden="1">#REF!</definedName>
    <definedName name="XRefPaste11Row" localSheetId="4" hidden="1">#REF!</definedName>
    <definedName name="XRefPaste11Row" hidden="1">#REF!</definedName>
    <definedName name="XRefPaste16" localSheetId="4" hidden="1">#REF!</definedName>
    <definedName name="XRefPaste16" hidden="1">#REF!</definedName>
    <definedName name="XRefPaste17" localSheetId="4" hidden="1">#REF!</definedName>
    <definedName name="XRefPaste17" hidden="1">#REF!</definedName>
    <definedName name="XRefPaste18" localSheetId="4" hidden="1">#REF!</definedName>
    <definedName name="XRefPaste18" hidden="1">#REF!</definedName>
    <definedName name="XRefPaste19" localSheetId="4" hidden="1">#REF!</definedName>
    <definedName name="XRefPaste19" hidden="1">#REF!</definedName>
    <definedName name="XRefPaste1Row" localSheetId="4" hidden="1">#REF!</definedName>
    <definedName name="XRefPaste1Row" hidden="1">#REF!</definedName>
    <definedName name="XRefPaste2" localSheetId="4" hidden="1">#REF!</definedName>
    <definedName name="XRefPaste2" hidden="1">#REF!</definedName>
    <definedName name="XRefPaste20" localSheetId="4" hidden="1">#REF!</definedName>
    <definedName name="XRefPaste20" hidden="1">#REF!</definedName>
    <definedName name="XRefPaste2Row" localSheetId="4" hidden="1">[126]XREF!#REF!</definedName>
    <definedName name="XRefPaste2Row" hidden="1">[126]XREF!#REF!</definedName>
    <definedName name="XRefPaste3" localSheetId="4" hidden="1">#REF!</definedName>
    <definedName name="XRefPaste3" hidden="1">#REF!</definedName>
    <definedName name="XRefPaste3Row" localSheetId="4" hidden="1">#REF!</definedName>
    <definedName name="XRefPaste3Row" hidden="1">#REF!</definedName>
    <definedName name="XRefPaste4" localSheetId="4" hidden="1">#REF!</definedName>
    <definedName name="XRefPaste4" hidden="1">#REF!</definedName>
    <definedName name="XRefPaste4Row" localSheetId="4" hidden="1">#REF!</definedName>
    <definedName name="XRefPaste4Row" hidden="1">#REF!</definedName>
    <definedName name="XRefPaste5" localSheetId="4" hidden="1">#REF!</definedName>
    <definedName name="XRefPaste5" hidden="1">#REF!</definedName>
    <definedName name="XRefPaste5Row" localSheetId="4" hidden="1">#REF!</definedName>
    <definedName name="XRefPaste5Row" hidden="1">#REF!</definedName>
    <definedName name="XRefPaste6" localSheetId="4" hidden="1">#REF!</definedName>
    <definedName name="XRefPaste6" hidden="1">#REF!</definedName>
    <definedName name="XRefPaste6Row" localSheetId="4" hidden="1">#REF!</definedName>
    <definedName name="XRefPaste6Row" hidden="1">#REF!</definedName>
    <definedName name="XRefPaste7" localSheetId="4" hidden="1">#REF!</definedName>
    <definedName name="XRefPaste7" hidden="1">#REF!</definedName>
    <definedName name="XRefPaste7Row" localSheetId="4" hidden="1">#REF!</definedName>
    <definedName name="XRefPaste7Row" hidden="1">#REF!</definedName>
    <definedName name="XRefPaste8" localSheetId="4" hidden="1">#REF!</definedName>
    <definedName name="XRefPaste8" hidden="1">#REF!</definedName>
    <definedName name="XRefPaste8Row" localSheetId="4" hidden="1">#REF!</definedName>
    <definedName name="XRefPaste8Row" hidden="1">#REF!</definedName>
    <definedName name="XRefPaste9" localSheetId="4" hidden="1">#REF!</definedName>
    <definedName name="XRefPaste9" hidden="1">#REF!</definedName>
    <definedName name="XRefPaste9Row" localSheetId="4" hidden="1">[127]XREF!#REF!</definedName>
    <definedName name="XRefPaste9Row" hidden="1">[127]XREF!#REF!</definedName>
    <definedName name="XRefPasteRangeCount" hidden="1">2</definedName>
    <definedName name="xx" localSheetId="4" hidden="1">{#N/A,#N/A,FALSE,"Aging Summary";#N/A,#N/A,FALSE,"Ratio Analysis";#N/A,#N/A,FALSE,"Test 120 Day Accts";#N/A,#N/A,FALSE,"Tickmarks"}</definedName>
    <definedName name="xx" localSheetId="2" hidden="1">{#N/A,#N/A,FALSE,"Aging Summary";#N/A,#N/A,FALSE,"Ratio Analysis";#N/A,#N/A,FALSE,"Test 120 Day Accts";#N/A,#N/A,FALSE,"Tickmarks"}</definedName>
    <definedName name="xx" localSheetId="0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x" localSheetId="4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localSheetId="0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 hidden="1">[17]Calc!$Z$153:$Z$315</definedName>
    <definedName name="Y2002EkiCoalPriceKZTPerTon" localSheetId="4">[30]Assumption!#REF!</definedName>
    <definedName name="Y2002EkiCoalPriceKZTPerTon">[31]Assumption!#REF!</definedName>
    <definedName name="YAAPRCAP" localSheetId="4">'[3]Cashflow Forecast Port'!#REF!</definedName>
    <definedName name="YAAPRCAP">'[4]Cashflow Forecast Port'!#REF!</definedName>
    <definedName name="YAAPRCO" localSheetId="4">'[3]Cashflow Forecast Port'!#REF!</definedName>
    <definedName name="YAAPRCO">'[4]Cashflow Forecast Port'!#REF!</definedName>
    <definedName name="YAAPRCOAL" localSheetId="4">'[3]Cashflow Forecast Port'!#REF!</definedName>
    <definedName name="YAAPRCOAL">'[4]Cashflow Forecast Port'!#REF!</definedName>
    <definedName name="YAAPRDA" localSheetId="4">'[3]Cashflow Forecast Port'!$J$43:$J$43</definedName>
    <definedName name="YAAPRDA">'[4]Cashflow Forecast Port'!$J$43:$J$43</definedName>
    <definedName name="YAAPRDEP" localSheetId="4">'[3]Cashflow Forecast Port'!$J$59:$J$59</definedName>
    <definedName name="YAAPRDEP">'[4]Cashflow Forecast Port'!$J$59:$J$59</definedName>
    <definedName name="YAAPREOS" localSheetId="4">'[3]Cashflow Forecast Port'!#REF!</definedName>
    <definedName name="YAAPREOS">'[4]Cashflow Forecast Port'!#REF!</definedName>
    <definedName name="YAAPREQ" localSheetId="4">'[3]Cashflow Forecast Port'!$J$53:$J$53</definedName>
    <definedName name="YAAPREQ">'[4]Cashflow Forecast Port'!$J$53:$J$53</definedName>
    <definedName name="YAAPRIAT" localSheetId="4">'[3]Cashflow Forecast Port'!$J$48:$J$48</definedName>
    <definedName name="YAAPRIAT">'[4]Cashflow Forecast Port'!$J$48:$J$48</definedName>
    <definedName name="YAAPRIBIT" localSheetId="4">'[3]Cashflow Forecast Port'!$J$47:$J$47</definedName>
    <definedName name="YAAPRIBIT">'[4]Cashflow Forecast Port'!$J$47:$J$47</definedName>
    <definedName name="YAAPRINT" localSheetId="4">'[3]Cashflow Forecast Port'!$J$44:$J$44</definedName>
    <definedName name="YAAPRINT">'[4]Cashflow Forecast Port'!$J$44:$J$44</definedName>
    <definedName name="YAAPRISN" localSheetId="4">'[3]Cashflow Forecast Port'!$J$54:$J$54</definedName>
    <definedName name="YAAPRISN">'[4]Cashflow Forecast Port'!$J$54:$J$54</definedName>
    <definedName name="YAAPRNETCONT" localSheetId="4">'[3]Cashflow Forecast Port'!$J$67:$J$67</definedName>
    <definedName name="YAAPRNETCONT">'[4]Cashflow Forecast Port'!$J$67:$J$67</definedName>
    <definedName name="YAAPRSTEAM" localSheetId="4">'[3]Cashflow Forecast Port'!#REF!</definedName>
    <definedName name="YAAPRSTEAM">'[4]Cashflow Forecast Port'!#REF!</definedName>
    <definedName name="YAAPRTAX" localSheetId="4">'[3]Cashflow Forecast Port'!$J$65:$J$65</definedName>
    <definedName name="YAAPRTAX">'[4]Cashflow Forecast Port'!$J$65:$J$65</definedName>
    <definedName name="YAAPRTO" localSheetId="4">'[3]Cashflow Forecast Port'!$J$45:$J$45</definedName>
    <definedName name="YAAPRTO">'[4]Cashflow Forecast Port'!$J$45:$J$45</definedName>
    <definedName name="YAAPRWHEEL" localSheetId="4">'[3]Cashflow Forecast Port'!#REF!</definedName>
    <definedName name="YAAPRWHEEL">'[4]Cashflow Forecast Port'!#REF!</definedName>
    <definedName name="YAAUGCAP" localSheetId="4">'[3]Cashflow Forecast Port'!#REF!</definedName>
    <definedName name="YAAUGCAP">'[4]Cashflow Forecast Port'!#REF!</definedName>
    <definedName name="YAAUGCO" localSheetId="4">'[3]Cashflow Forecast Port'!#REF!</definedName>
    <definedName name="YAAUGCO">'[4]Cashflow Forecast Port'!#REF!</definedName>
    <definedName name="YAAUGCOAL" localSheetId="4">'[3]Cashflow Forecast Port'!#REF!</definedName>
    <definedName name="YAAUGCOAL">'[4]Cashflow Forecast Port'!#REF!</definedName>
    <definedName name="YAAUGDA" localSheetId="4">'[3]Cashflow Forecast Port'!$R$43:$R$43</definedName>
    <definedName name="YAAUGDA">'[4]Cashflow Forecast Port'!$R$43:$R$43</definedName>
    <definedName name="YAAUGDEP" localSheetId="4">'[3]Cashflow Forecast Port'!$R$59:$R$59</definedName>
    <definedName name="YAAUGDEP">'[4]Cashflow Forecast Port'!$R$59:$R$59</definedName>
    <definedName name="YAAUGEOS" localSheetId="4">'[3]Cashflow Forecast Port'!#REF!</definedName>
    <definedName name="YAAUGEOS">'[4]Cashflow Forecast Port'!#REF!</definedName>
    <definedName name="YAAUGEQ" localSheetId="4">'[3]Cashflow Forecast Port'!$R$53:$R$53</definedName>
    <definedName name="YAAUGEQ">'[4]Cashflow Forecast Port'!$R$53:$R$53</definedName>
    <definedName name="YAAUGIAT" localSheetId="4">'[3]Cashflow Forecast Port'!$R$48:$R$48</definedName>
    <definedName name="YAAUGIAT">'[4]Cashflow Forecast Port'!$R$48:$R$48</definedName>
    <definedName name="YAAUGIBIT" localSheetId="4">'[3]Cashflow Forecast Port'!$R$47:$R$47</definedName>
    <definedName name="YAAUGIBIT">'[4]Cashflow Forecast Port'!$R$47:$R$47</definedName>
    <definedName name="YAAUGINT" localSheetId="4">'[3]Cashflow Forecast Port'!$R$44:$R$44</definedName>
    <definedName name="YAAUGINT">'[4]Cashflow Forecast Port'!$R$44:$R$44</definedName>
    <definedName name="YAAUGISN" localSheetId="4">'[3]Cashflow Forecast Port'!$R$54:$R$54</definedName>
    <definedName name="YAAUGISN">'[4]Cashflow Forecast Port'!$R$54:$R$54</definedName>
    <definedName name="YAAUGNETCONT" localSheetId="4">'[3]Cashflow Forecast Port'!$R$67:$R$67</definedName>
    <definedName name="YAAUGNETCONT">'[4]Cashflow Forecast Port'!$R$67:$R$67</definedName>
    <definedName name="YAAUGSTEAM" localSheetId="4">'[3]Cashflow Forecast Port'!#REF!</definedName>
    <definedName name="YAAUGSTEAM">'[4]Cashflow Forecast Port'!#REF!</definedName>
    <definedName name="YAAUGTAX" localSheetId="4">'[3]Cashflow Forecast Port'!$R$65:$R$65</definedName>
    <definedName name="YAAUGTAX">'[4]Cashflow Forecast Port'!$R$65:$R$65</definedName>
    <definedName name="YAAUGTO" localSheetId="4">'[3]Cashflow Forecast Port'!$R$45:$R$45</definedName>
    <definedName name="YAAUGTO">'[4]Cashflow Forecast Port'!$R$45:$R$45</definedName>
    <definedName name="YAAUGWHEEL" localSheetId="4">'[3]Cashflow Forecast Port'!#REF!</definedName>
    <definedName name="YAAUGWHEEL">'[4]Cashflow Forecast Port'!#REF!</definedName>
    <definedName name="YACOTISN" localSheetId="4">'[3]Cashflow Forecast Port'!$V$54:$V$54</definedName>
    <definedName name="YACOTISN">'[4]Cashflow Forecast Port'!$V$54:$V$54</definedName>
    <definedName name="YADECCAP" localSheetId="4">'[3]Cashflow Forecast Port'!#REF!</definedName>
    <definedName name="YADECCAP">'[4]Cashflow Forecast Port'!#REF!</definedName>
    <definedName name="YADECCO" localSheetId="4">'[3]Cashflow Forecast Port'!#REF!</definedName>
    <definedName name="YADECCO">'[4]Cashflow Forecast Port'!#REF!</definedName>
    <definedName name="YADECCOAL" localSheetId="4">'[3]Cashflow Forecast Port'!#REF!</definedName>
    <definedName name="YADECCOAL">'[4]Cashflow Forecast Port'!#REF!</definedName>
    <definedName name="YADECDA" localSheetId="4">'[3]Cashflow Forecast Port'!$Z$43:$Z$43</definedName>
    <definedName name="YADECDA">'[4]Cashflow Forecast Port'!$Z$43:$Z$43</definedName>
    <definedName name="YADECDEP" localSheetId="4">'[3]Cashflow Forecast Port'!$Z$59:$Z$59</definedName>
    <definedName name="YADECDEP">'[4]Cashflow Forecast Port'!$Z$59:$Z$59</definedName>
    <definedName name="YADECEOS" localSheetId="4">'[3]Cashflow Forecast Port'!#REF!</definedName>
    <definedName name="YADECEOS">'[4]Cashflow Forecast Port'!#REF!</definedName>
    <definedName name="YADECEQ" localSheetId="4">'[3]Cashflow Forecast Port'!$Z$53:$Z$53</definedName>
    <definedName name="YADECEQ">'[4]Cashflow Forecast Port'!$Z$53:$Z$53</definedName>
    <definedName name="YADECIAT" localSheetId="4">'[3]Cashflow Forecast Port'!$Z$48:$Z$48</definedName>
    <definedName name="YADECIAT">'[4]Cashflow Forecast Port'!$Z$48:$Z$48</definedName>
    <definedName name="YADECIBIT" localSheetId="4">'[3]Cashflow Forecast Port'!$Z$47:$Z$47</definedName>
    <definedName name="YADECIBIT">'[4]Cashflow Forecast Port'!$Z$47:$Z$47</definedName>
    <definedName name="YADECINT" localSheetId="4">'[3]Cashflow Forecast Port'!$Z$44:$Z$44</definedName>
    <definedName name="YADECINT">'[4]Cashflow Forecast Port'!$Z$44:$Z$44</definedName>
    <definedName name="YADECISN" localSheetId="4">'[3]Cashflow Forecast Port'!$Z$54:$Z$54</definedName>
    <definedName name="YADECISN">'[4]Cashflow Forecast Port'!$Z$54:$Z$54</definedName>
    <definedName name="YADECNETCONT" localSheetId="4">'[3]Cashflow Forecast Port'!$Z$67:$Z$67</definedName>
    <definedName name="YADECNETCONT">'[4]Cashflow Forecast Port'!$Z$67:$Z$67</definedName>
    <definedName name="YADECSTEAM" localSheetId="4">'[3]Cashflow Forecast Port'!#REF!</definedName>
    <definedName name="YADECSTEAM">'[4]Cashflow Forecast Port'!#REF!</definedName>
    <definedName name="YADECTAX" localSheetId="4">'[3]Cashflow Forecast Port'!$Z$65:$Z$65</definedName>
    <definedName name="YADECTAX">'[4]Cashflow Forecast Port'!$Z$65:$Z$65</definedName>
    <definedName name="YADECTO" localSheetId="4">'[3]Cashflow Forecast Port'!$Z$45:$Z$45</definedName>
    <definedName name="YADECTO">'[4]Cashflow Forecast Port'!$Z$45:$Z$45</definedName>
    <definedName name="YADECWHEEL" localSheetId="4">'[3]Cashflow Forecast Port'!#REF!</definedName>
    <definedName name="YADECWHEEL">'[4]Cashflow Forecast Port'!#REF!</definedName>
    <definedName name="YAFEBCAP" localSheetId="4">'[3]Cashflow Forecast Port'!#REF!</definedName>
    <definedName name="YAFEBCAP">'[4]Cashflow Forecast Port'!#REF!</definedName>
    <definedName name="YAFEBCO" localSheetId="4">'[3]Cashflow Forecast Port'!#REF!</definedName>
    <definedName name="YAFEBCO">'[4]Cashflow Forecast Port'!#REF!</definedName>
    <definedName name="YAFEBCOAL" localSheetId="4">'[3]Cashflow Forecast Port'!#REF!</definedName>
    <definedName name="YAFEBCOAL">'[4]Cashflow Forecast Port'!#REF!</definedName>
    <definedName name="YAFEBDA" localSheetId="4">'[3]Cashflow Forecast Port'!$F$43:$F$43</definedName>
    <definedName name="YAFEBDA">'[4]Cashflow Forecast Port'!$F$43:$F$43</definedName>
    <definedName name="YAFEBDEP" localSheetId="4">'[3]Cashflow Forecast Port'!$F$59:$F$59</definedName>
    <definedName name="YAFEBDEP">'[4]Cashflow Forecast Port'!$F$59:$F$59</definedName>
    <definedName name="YAFEBEOS" localSheetId="4">'[3]Cashflow Forecast Port'!#REF!</definedName>
    <definedName name="YAFEBEOS">'[4]Cashflow Forecast Port'!#REF!</definedName>
    <definedName name="YAFEBEQ" localSheetId="4">'[3]Cashflow Forecast Port'!$F$53:$F$53</definedName>
    <definedName name="YAFEBEQ">'[4]Cashflow Forecast Port'!$F$53:$F$53</definedName>
    <definedName name="YAFEBIAT" localSheetId="4">'[3]Cashflow Forecast Port'!$F$48:$F$48</definedName>
    <definedName name="YAFEBIAT">'[4]Cashflow Forecast Port'!$F$48:$F$48</definedName>
    <definedName name="YAFEBIBIT" localSheetId="4">'[3]Cashflow Forecast Port'!$F$47:$F$47</definedName>
    <definedName name="YAFEBIBIT">'[4]Cashflow Forecast Port'!$F$47:$F$47</definedName>
    <definedName name="YAFEBINT" localSheetId="4">'[3]Cashflow Forecast Port'!$F$44:$F$44</definedName>
    <definedName name="YAFEBINT">'[4]Cashflow Forecast Port'!$F$44:$F$44</definedName>
    <definedName name="YAFEBISN" localSheetId="4">'[3]Cashflow Forecast Port'!$F$54:$F$54</definedName>
    <definedName name="YAFEBISN">'[4]Cashflow Forecast Port'!$F$54:$F$54</definedName>
    <definedName name="YAFEBNETCONT" localSheetId="4">'[3]Cashflow Forecast Port'!$F$67:$F$67</definedName>
    <definedName name="YAFEBNETCONT">'[4]Cashflow Forecast Port'!$F$67:$F$67</definedName>
    <definedName name="YAFEBSTEAM" localSheetId="4">'[3]Cashflow Forecast Port'!#REF!</definedName>
    <definedName name="YAFEBSTEAM">'[4]Cashflow Forecast Port'!#REF!</definedName>
    <definedName name="YAFEBTAX" localSheetId="4">'[3]Cashflow Forecast Port'!$F$65:$F$65</definedName>
    <definedName name="YAFEBTAX">'[4]Cashflow Forecast Port'!$F$65:$F$65</definedName>
    <definedName name="YAFEBTO" localSheetId="4">'[3]Cashflow Forecast Port'!$F$45:$F$45</definedName>
    <definedName name="YAFEBTO">'[4]Cashflow Forecast Port'!$F$45:$F$45</definedName>
    <definedName name="YAFEBWHEEL" localSheetId="4">'[3]Cashflow Forecast Port'!#REF!</definedName>
    <definedName name="YAFEBWHEEL">'[4]Cashflow Forecast Port'!#REF!</definedName>
    <definedName name="YAGWAPR" localSheetId="4">'[3]Cashflow Forecast Port'!$J$49:$J$49</definedName>
    <definedName name="YAGWAPR">'[4]Cashflow Forecast Port'!$J$49:$J$49</definedName>
    <definedName name="YAGWAUG" localSheetId="4">'[3]Cashflow Forecast Port'!$R$49:$R$49</definedName>
    <definedName name="YAGWAUG">'[4]Cashflow Forecast Port'!$R$49:$R$49</definedName>
    <definedName name="YAGWFEB" localSheetId="4">'[3]Cashflow Forecast Port'!$F$49:$F$49</definedName>
    <definedName name="YAGWFEB">'[4]Cashflow Forecast Port'!$F$49:$F$49</definedName>
    <definedName name="YAGWJAN" localSheetId="4">'[3]Cashflow Forecast Port'!$D$49:$D$49</definedName>
    <definedName name="YAGWJAN">'[4]Cashflow Forecast Port'!$D$49:$D$49</definedName>
    <definedName name="YAGWJUL" localSheetId="4">'[3]Cashflow Forecast Port'!$P$49:$P$49</definedName>
    <definedName name="YAGWJUL">'[4]Cashflow Forecast Port'!$P$49:$P$49</definedName>
    <definedName name="YAGWJUN" localSheetId="4">'[3]Cashflow Forecast Port'!$N$49:$N$49</definedName>
    <definedName name="YAGWJUN">'[4]Cashflow Forecast Port'!$N$49:$N$49</definedName>
    <definedName name="YAGWMAR" localSheetId="4">'[3]Cashflow Forecast Port'!$H$49:$H$49</definedName>
    <definedName name="YAGWMAR">'[4]Cashflow Forecast Port'!$H$49:$H$49</definedName>
    <definedName name="YAGWMAY" localSheetId="4">'[3]Cashflow Forecast Port'!$L$49:$L$49</definedName>
    <definedName name="YAGWMAY">'[4]Cashflow Forecast Port'!$L$49:$L$49</definedName>
    <definedName name="YAISNAPR" localSheetId="4">'[3]Cashflow Forecast Port'!$J$51:$J$51</definedName>
    <definedName name="YAISNAPR">'[4]Cashflow Forecast Port'!$J$51:$J$51</definedName>
    <definedName name="YAISNFEB" localSheetId="4">'[3]Cashflow Forecast Port'!$F$51:$F$51</definedName>
    <definedName name="YAISNFEB">'[4]Cashflow Forecast Port'!$F$51:$F$51</definedName>
    <definedName name="YAISNJAN" localSheetId="4">'[3]Cashflow Forecast Port'!$D$51:$D$51</definedName>
    <definedName name="YAISNJAN">'[4]Cashflow Forecast Port'!$D$51:$D$51</definedName>
    <definedName name="YAISNJUN" localSheetId="4">'[3]Cashflow Forecast Port'!$N$51:$N$51</definedName>
    <definedName name="YAISNJUN">'[4]Cashflow Forecast Port'!$N$51:$N$51</definedName>
    <definedName name="YAISNMAR" localSheetId="4">'[3]Cashflow Forecast Port'!$H$51:$H$51</definedName>
    <definedName name="YAISNMAR">'[4]Cashflow Forecast Port'!$H$51:$H$51</definedName>
    <definedName name="YAISNMAY" localSheetId="4">'[3]Cashflow Forecast Port'!$L$51:$L$51</definedName>
    <definedName name="YAISNMAY">'[4]Cashflow Forecast Port'!$L$51:$L$51</definedName>
    <definedName name="YAJANCAP" localSheetId="4">'[3]Cashflow Forecast Port'!#REF!</definedName>
    <definedName name="YAJANCAP">'[4]Cashflow Forecast Port'!#REF!</definedName>
    <definedName name="YAJANCO" localSheetId="4">'[3]Cashflow Forecast Port'!#REF!</definedName>
    <definedName name="YAJANCO">'[4]Cashflow Forecast Port'!#REF!</definedName>
    <definedName name="YAJANCOAL" localSheetId="4">'[3]Cashflow Forecast Port'!#REF!</definedName>
    <definedName name="YAJANCOAL">'[4]Cashflow Forecast Port'!#REF!</definedName>
    <definedName name="YAJANDA" localSheetId="4">'[3]Cashflow Forecast Port'!$D$43:$D$43</definedName>
    <definedName name="YAJANDA">'[4]Cashflow Forecast Port'!$D$43:$D$43</definedName>
    <definedName name="YAJANDEP" localSheetId="4">'[3]Cashflow Forecast Port'!$D$59:$D$59</definedName>
    <definedName name="YAJANDEP">'[4]Cashflow Forecast Port'!$D$59:$D$59</definedName>
    <definedName name="YAJANEOS" localSheetId="4">'[3]Cashflow Forecast Port'!#REF!</definedName>
    <definedName name="YAJANEOS">'[4]Cashflow Forecast Port'!#REF!</definedName>
    <definedName name="YAJANEQ" localSheetId="4">'[3]Cashflow Forecast Port'!$D$53:$D$53</definedName>
    <definedName name="YAJANEQ">'[4]Cashflow Forecast Port'!$D$53:$D$53</definedName>
    <definedName name="YAJANIAT" localSheetId="4">'[3]Cashflow Forecast Port'!$D$48:$D$48</definedName>
    <definedName name="YAJANIAT">'[4]Cashflow Forecast Port'!$D$48:$D$48</definedName>
    <definedName name="YAJANIBIT" localSheetId="4">'[3]Cashflow Forecast Port'!$D$47:$D$47</definedName>
    <definedName name="YAJANIBIT">'[4]Cashflow Forecast Port'!$D$47:$D$47</definedName>
    <definedName name="YAJANINT" localSheetId="4">'[3]Cashflow Forecast Port'!$D$44:$D$44</definedName>
    <definedName name="YAJANINT">'[4]Cashflow Forecast Port'!$D$44:$D$44</definedName>
    <definedName name="YAJANISN" localSheetId="4">'[3]Cashflow Forecast Port'!$D$54:$D$54</definedName>
    <definedName name="YAJANISN">'[4]Cashflow Forecast Port'!$D$54:$D$54</definedName>
    <definedName name="YAJANNETCONT" localSheetId="4">'[3]Cashflow Forecast Port'!$D$67:$D$67</definedName>
    <definedName name="YAJANNETCONT">'[4]Cashflow Forecast Port'!$D$67:$D$67</definedName>
    <definedName name="YAJANSTEAM" localSheetId="4">'[3]Cashflow Forecast Port'!#REF!</definedName>
    <definedName name="YAJANSTEAM">'[4]Cashflow Forecast Port'!#REF!</definedName>
    <definedName name="YAJANTAX" localSheetId="4">'[3]Cashflow Forecast Port'!$D$65:$D$65</definedName>
    <definedName name="YAJANTAX">'[4]Cashflow Forecast Port'!$D$65:$D$65</definedName>
    <definedName name="YAJANTO" localSheetId="4">'[3]Cashflow Forecast Port'!$D$45:$D$45</definedName>
    <definedName name="YAJANTO">'[4]Cashflow Forecast Port'!$D$45:$D$45</definedName>
    <definedName name="YAJANWHEEL" localSheetId="4">'[3]Cashflow Forecast Port'!#REF!</definedName>
    <definedName name="YAJANWHEEL">'[4]Cashflow Forecast Port'!#REF!</definedName>
    <definedName name="YAJULCAP" localSheetId="4">'[3]Cashflow Forecast Port'!#REF!</definedName>
    <definedName name="YAJULCAP">'[4]Cashflow Forecast Port'!#REF!</definedName>
    <definedName name="YAJULCO" localSheetId="4">'[3]Cashflow Forecast Port'!#REF!</definedName>
    <definedName name="YAJULCO">'[4]Cashflow Forecast Port'!#REF!</definedName>
    <definedName name="YAJULCOAL" localSheetId="4">'[3]Cashflow Forecast Port'!#REF!</definedName>
    <definedName name="YAJULCOAL">'[4]Cashflow Forecast Port'!#REF!</definedName>
    <definedName name="YAJULDA" localSheetId="4">'[3]Cashflow Forecast Port'!$P$43:$P$43</definedName>
    <definedName name="YAJULDA">'[4]Cashflow Forecast Port'!$P$43:$P$43</definedName>
    <definedName name="YAJULDEP" localSheetId="4">'[3]Cashflow Forecast Port'!$P$59:$P$59</definedName>
    <definedName name="YAJULDEP">'[4]Cashflow Forecast Port'!$P$59:$P$59</definedName>
    <definedName name="YAJULEOS" localSheetId="4">'[3]Cashflow Forecast Port'!#REF!</definedName>
    <definedName name="YAJULEOS">'[4]Cashflow Forecast Port'!#REF!</definedName>
    <definedName name="YAJULEQ" localSheetId="4">'[3]Cashflow Forecast Port'!$P$53:$P$53</definedName>
    <definedName name="YAJULEQ">'[4]Cashflow Forecast Port'!$P$53:$P$53</definedName>
    <definedName name="YAJULIAT" localSheetId="4">'[3]Cashflow Forecast Port'!$P$48:$P$48</definedName>
    <definedName name="YAJULIAT">'[4]Cashflow Forecast Port'!$P$48:$P$48</definedName>
    <definedName name="YAJULIBIT" localSheetId="4">'[3]Cashflow Forecast Port'!$P$47:$P$47</definedName>
    <definedName name="YAJULIBIT">'[4]Cashflow Forecast Port'!$P$47:$P$47</definedName>
    <definedName name="YAJULINT" localSheetId="4">'[3]Cashflow Forecast Port'!$P$44:$P$44</definedName>
    <definedName name="YAJULINT">'[4]Cashflow Forecast Port'!$P$44:$P$44</definedName>
    <definedName name="YAJULISN" localSheetId="4">'[3]Cashflow Forecast Port'!$P$54:$P$54</definedName>
    <definedName name="YAJULISN">'[4]Cashflow Forecast Port'!$P$54:$P$54</definedName>
    <definedName name="YAJULNETCONT" localSheetId="4">'[3]Cashflow Forecast Port'!$P$67:$P$67</definedName>
    <definedName name="YAJULNETCONT">'[4]Cashflow Forecast Port'!$P$67:$P$67</definedName>
    <definedName name="YAJULSTEAM" localSheetId="4">'[3]Cashflow Forecast Port'!#REF!</definedName>
    <definedName name="YAJULSTEAM">'[4]Cashflow Forecast Port'!#REF!</definedName>
    <definedName name="YAJULTAX" localSheetId="4">'[3]Cashflow Forecast Port'!$P$65:$P$65</definedName>
    <definedName name="YAJULTAX">'[4]Cashflow Forecast Port'!$P$65:$P$65</definedName>
    <definedName name="YAJULTO" localSheetId="4">'[3]Cashflow Forecast Port'!$P$45:$P$45</definedName>
    <definedName name="YAJULTO">'[4]Cashflow Forecast Port'!$P$45:$P$45</definedName>
    <definedName name="YAJULWHEEL" localSheetId="4">'[3]Cashflow Forecast Port'!#REF!</definedName>
    <definedName name="YAJULWHEEL">'[4]Cashflow Forecast Port'!#REF!</definedName>
    <definedName name="YAJULYCOAL" localSheetId="4">'[3]Cashflow Forecast Port'!#REF!</definedName>
    <definedName name="YAJULYCOAL">'[4]Cashflow Forecast Port'!#REF!</definedName>
    <definedName name="YAJUNCAP" localSheetId="4">'[3]Cashflow Forecast Port'!#REF!</definedName>
    <definedName name="YAJUNCAP">'[4]Cashflow Forecast Port'!#REF!</definedName>
    <definedName name="YAJUNCO" localSheetId="4">'[3]Cashflow Forecast Port'!#REF!</definedName>
    <definedName name="YAJUNCO">'[4]Cashflow Forecast Port'!#REF!</definedName>
    <definedName name="YAJUNCOAL" localSheetId="4">'[3]Cashflow Forecast Port'!#REF!</definedName>
    <definedName name="YAJUNCOAL">'[4]Cashflow Forecast Port'!#REF!</definedName>
    <definedName name="YAJUNDA" localSheetId="4">'[3]Cashflow Forecast Port'!$N$43:$N$43</definedName>
    <definedName name="YAJUNDA">'[4]Cashflow Forecast Port'!$N$43:$N$43</definedName>
    <definedName name="YAJUNDEP" localSheetId="4">'[3]Cashflow Forecast Port'!$N$59:$N$59</definedName>
    <definedName name="YAJUNDEP">'[4]Cashflow Forecast Port'!$N$59:$N$59</definedName>
    <definedName name="YAJUNEOS" localSheetId="4">'[3]Cashflow Forecast Port'!#REF!</definedName>
    <definedName name="YAJUNEOS">'[4]Cashflow Forecast Port'!#REF!</definedName>
    <definedName name="YAJUNEQ" localSheetId="4">'[3]Cashflow Forecast Port'!$N$53:$N$53</definedName>
    <definedName name="YAJUNEQ">'[4]Cashflow Forecast Port'!$N$53:$N$53</definedName>
    <definedName name="YAJUNIAT" localSheetId="4">'[3]Cashflow Forecast Port'!$N$48:$N$48</definedName>
    <definedName name="YAJUNIAT">'[4]Cashflow Forecast Port'!$N$48:$N$48</definedName>
    <definedName name="YAJUNIBIT" localSheetId="4">'[3]Cashflow Forecast Port'!$N$47:$N$47</definedName>
    <definedName name="YAJUNIBIT">'[4]Cashflow Forecast Port'!$N$47:$N$47</definedName>
    <definedName name="YAJUNINT" localSheetId="4">'[3]Cashflow Forecast Port'!$N$44:$N$44</definedName>
    <definedName name="YAJUNINT">'[4]Cashflow Forecast Port'!$N$44:$N$44</definedName>
    <definedName name="YAJUNISN" localSheetId="4">'[3]Cashflow Forecast Port'!$N$54:$N$54</definedName>
    <definedName name="YAJUNISN">'[4]Cashflow Forecast Port'!$N$54:$N$54</definedName>
    <definedName name="YAJUNNETCONT" localSheetId="4">'[3]Cashflow Forecast Port'!$N$67:$N$67</definedName>
    <definedName name="YAJUNNETCONT">'[4]Cashflow Forecast Port'!$N$67:$N$67</definedName>
    <definedName name="YAJUNSTEAM" localSheetId="4">'[3]Cashflow Forecast Port'!#REF!</definedName>
    <definedName name="YAJUNSTEAM">'[4]Cashflow Forecast Port'!#REF!</definedName>
    <definedName name="YAJUNTAX" localSheetId="4">'[3]Cashflow Forecast Port'!$N$65:$N$65</definedName>
    <definedName name="YAJUNTAX">'[4]Cashflow Forecast Port'!$N$65:$N$65</definedName>
    <definedName name="YAJUNTO" localSheetId="4">'[3]Cashflow Forecast Port'!$N$45:$N$45</definedName>
    <definedName name="YAJUNTO">'[4]Cashflow Forecast Port'!$N$45:$N$45</definedName>
    <definedName name="YAJUNWHEEL" localSheetId="4">'[3]Cashflow Forecast Port'!#REF!</definedName>
    <definedName name="YAJUNWHEEL">'[4]Cashflow Forecast Port'!#REF!</definedName>
    <definedName name="YAMARCAP" localSheetId="4">'[3]Cashflow Forecast Port'!#REF!</definedName>
    <definedName name="YAMARCAP">'[4]Cashflow Forecast Port'!#REF!</definedName>
    <definedName name="YAMARCO" localSheetId="4">'[3]Cashflow Forecast Port'!#REF!</definedName>
    <definedName name="YAMARCO">'[4]Cashflow Forecast Port'!#REF!</definedName>
    <definedName name="YAMARCOAL" localSheetId="4">'[3]Cashflow Forecast Port'!#REF!</definedName>
    <definedName name="YAMARCOAL">'[4]Cashflow Forecast Port'!#REF!</definedName>
    <definedName name="YAMARDA" localSheetId="4">'[3]Cashflow Forecast Port'!$H$43:$H$43</definedName>
    <definedName name="YAMARDA">'[4]Cashflow Forecast Port'!$H$43:$H$43</definedName>
    <definedName name="YAMARDEP" localSheetId="4">'[3]Cashflow Forecast Port'!$H$59:$H$59</definedName>
    <definedName name="YAMARDEP">'[4]Cashflow Forecast Port'!$H$59:$H$59</definedName>
    <definedName name="YAMAREOS" localSheetId="4">'[3]Cashflow Forecast Port'!#REF!</definedName>
    <definedName name="YAMAREOS">'[4]Cashflow Forecast Port'!#REF!</definedName>
    <definedName name="YAMAREQ" localSheetId="4">'[3]Cashflow Forecast Port'!$H$53:$H$53</definedName>
    <definedName name="YAMAREQ">'[4]Cashflow Forecast Port'!$H$53:$H$53</definedName>
    <definedName name="YAMARIAT" localSheetId="4">'[3]Cashflow Forecast Port'!$H$48:$H$48</definedName>
    <definedName name="YAMARIAT">'[4]Cashflow Forecast Port'!$H$48:$H$48</definedName>
    <definedName name="YAMARIBIT" localSheetId="4">'[3]Cashflow Forecast Port'!$H$47:$H$47</definedName>
    <definedName name="YAMARIBIT">'[4]Cashflow Forecast Port'!$H$47:$H$47</definedName>
    <definedName name="YAMARINT" localSheetId="4">'[3]Cashflow Forecast Port'!$H$44:$H$44</definedName>
    <definedName name="YAMARINT">'[4]Cashflow Forecast Port'!$H$44:$H$44</definedName>
    <definedName name="YAMARISN" localSheetId="4">'[3]Cashflow Forecast Port'!$H$54:$H$54</definedName>
    <definedName name="YAMARISN">'[4]Cashflow Forecast Port'!$H$54:$H$54</definedName>
    <definedName name="YAMARNETCONT" localSheetId="4">'[3]Cashflow Forecast Port'!$H$67:$H$67</definedName>
    <definedName name="YAMARNETCONT">'[4]Cashflow Forecast Port'!$H$67:$H$67</definedName>
    <definedName name="YAMARSTEAM" localSheetId="4">'[3]Cashflow Forecast Port'!#REF!</definedName>
    <definedName name="YAMARSTEAM">'[4]Cashflow Forecast Port'!#REF!</definedName>
    <definedName name="YAMARTAX" localSheetId="4">'[3]Cashflow Forecast Port'!$H$65:$H$65</definedName>
    <definedName name="YAMARTAX">'[4]Cashflow Forecast Port'!$H$65:$H$65</definedName>
    <definedName name="YAMARTO" localSheetId="4">'[3]Cashflow Forecast Port'!$H$45:$H$45</definedName>
    <definedName name="YAMARTO">'[4]Cashflow Forecast Port'!$H$45:$H$45</definedName>
    <definedName name="YAMARWHEEL" localSheetId="4">'[3]Cashflow Forecast Port'!#REF!</definedName>
    <definedName name="YAMARWHEEL">'[4]Cashflow Forecast Port'!#REF!</definedName>
    <definedName name="YAMAYCAP" localSheetId="4">'[3]Cashflow Forecast Port'!#REF!</definedName>
    <definedName name="YAMAYCAP">'[4]Cashflow Forecast Port'!#REF!</definedName>
    <definedName name="YAMAYCO" localSheetId="4">'[3]Cashflow Forecast Port'!#REF!</definedName>
    <definedName name="YAMAYCO">'[4]Cashflow Forecast Port'!#REF!</definedName>
    <definedName name="YAMAYCOAL" localSheetId="4">'[3]Cashflow Forecast Port'!#REF!</definedName>
    <definedName name="YAMAYCOAL">'[4]Cashflow Forecast Port'!#REF!</definedName>
    <definedName name="YAMAYDA" localSheetId="4">'[3]Cashflow Forecast Port'!$L$43:$L$43</definedName>
    <definedName name="YAMAYDA">'[4]Cashflow Forecast Port'!$L$43:$L$43</definedName>
    <definedName name="YAMAYDEP" localSheetId="4">'[3]Cashflow Forecast Port'!$L$59:$L$59</definedName>
    <definedName name="YAMAYDEP">'[4]Cashflow Forecast Port'!$L$59:$L$59</definedName>
    <definedName name="YAMAYEOS" localSheetId="4">'[3]Cashflow Forecast Port'!#REF!</definedName>
    <definedName name="YAMAYEOS">'[4]Cashflow Forecast Port'!#REF!</definedName>
    <definedName name="YAMAYEQ" localSheetId="4">'[3]Cashflow Forecast Port'!$L$53:$L$53</definedName>
    <definedName name="YAMAYEQ">'[4]Cashflow Forecast Port'!$L$53:$L$53</definedName>
    <definedName name="YAMAYIAT" localSheetId="4">'[3]Cashflow Forecast Port'!$L$48:$L$48</definedName>
    <definedName name="YAMAYIAT">'[4]Cashflow Forecast Port'!$L$48:$L$48</definedName>
    <definedName name="YAMAYIBIT" localSheetId="4">'[3]Cashflow Forecast Port'!$L$47:$L$47</definedName>
    <definedName name="YAMAYIBIT">'[4]Cashflow Forecast Port'!$L$47:$L$47</definedName>
    <definedName name="YAMAYINT" localSheetId="4">'[3]Cashflow Forecast Port'!$L$44:$L$44</definedName>
    <definedName name="YAMAYINT">'[4]Cashflow Forecast Port'!$L$44:$L$44</definedName>
    <definedName name="YAMAYISN" localSheetId="4">'[3]Cashflow Forecast Port'!$L$54:$L$54</definedName>
    <definedName name="YAMAYISN">'[4]Cashflow Forecast Port'!$L$54:$L$54</definedName>
    <definedName name="YAMAYNETCONT" localSheetId="4">'[3]Cashflow Forecast Port'!$L$67:$L$67</definedName>
    <definedName name="YAMAYNETCONT">'[4]Cashflow Forecast Port'!$L$67:$L$67</definedName>
    <definedName name="YAMAYSTEAM" localSheetId="4">'[3]Cashflow Forecast Port'!#REF!</definedName>
    <definedName name="YAMAYSTEAM">'[4]Cashflow Forecast Port'!#REF!</definedName>
    <definedName name="YAMAYTAX" localSheetId="4">'[3]Cashflow Forecast Port'!$L$65:$L$65</definedName>
    <definedName name="YAMAYTAX">'[4]Cashflow Forecast Port'!$L$65:$L$65</definedName>
    <definedName name="YAMAYTO" localSheetId="4">'[3]Cashflow Forecast Port'!$L$45:$L$45</definedName>
    <definedName name="YAMAYTO">'[4]Cashflow Forecast Port'!$L$45:$L$45</definedName>
    <definedName name="YAMAYWHEEL" localSheetId="4">'[3]Cashflow Forecast Port'!#REF!</definedName>
    <definedName name="YAMAYWHEEL">'[4]Cashflow Forecast Port'!#REF!</definedName>
    <definedName name="YAMIAPR" localSheetId="4">'[3]Cashflow Forecast Port'!$J$61:$J$61</definedName>
    <definedName name="YAMIAPR">'[4]Cashflow Forecast Port'!$J$61:$J$61</definedName>
    <definedName name="YAMIAUG" localSheetId="4">'[3]Cashflow Forecast Port'!$R$61:$R$61</definedName>
    <definedName name="YAMIAUG">'[4]Cashflow Forecast Port'!$R$61:$R$61</definedName>
    <definedName name="YAMIDEC" localSheetId="4">'[3]Cashflow Forecast Port'!$Z$61:$Z$61</definedName>
    <definedName name="YAMIDEC">'[4]Cashflow Forecast Port'!$Z$61:$Z$61</definedName>
    <definedName name="YAMIFEB" localSheetId="4">'[3]Cashflow Forecast Port'!$F$61:$F$61</definedName>
    <definedName name="YAMIFEB">'[4]Cashflow Forecast Port'!$F$61:$F$61</definedName>
    <definedName name="YAMIJAN" localSheetId="4">'[3]Cashflow Forecast Port'!$D$61:$D$61</definedName>
    <definedName name="YAMIJAN">'[4]Cashflow Forecast Port'!$D$61:$D$61</definedName>
    <definedName name="YAMIJUL" localSheetId="4">'[3]Cashflow Forecast Port'!$P$61:$P$61</definedName>
    <definedName name="YAMIJUL">'[4]Cashflow Forecast Port'!$P$61:$P$61</definedName>
    <definedName name="YAMIJUN" localSheetId="4">'[3]Cashflow Forecast Port'!$N$61:$N$61</definedName>
    <definedName name="YAMIJUN">'[4]Cashflow Forecast Port'!$N$61:$N$61</definedName>
    <definedName name="YAMIMAR" localSheetId="4">'[3]Cashflow Forecast Port'!$H$61:$H$61</definedName>
    <definedName name="YAMIMAR">'[4]Cashflow Forecast Port'!$H$61:$H$61</definedName>
    <definedName name="YAMIMAY" localSheetId="4">'[3]Cashflow Forecast Port'!$L$61:$L$61</definedName>
    <definedName name="YAMIMAY">'[4]Cashflow Forecast Port'!$L$61:$L$61</definedName>
    <definedName name="YAMINOV" localSheetId="4">'[3]Cashflow Forecast Port'!$X$61:$X$61</definedName>
    <definedName name="YAMINOV">'[4]Cashflow Forecast Port'!$X$61:$X$61</definedName>
    <definedName name="YAMIOCT" localSheetId="4">'[3]Cashflow Forecast Port'!$V$61:$V$61</definedName>
    <definedName name="YAMIOCT">'[4]Cashflow Forecast Port'!$V$61:$V$61</definedName>
    <definedName name="YAMISEP" localSheetId="4">'[3]Cashflow Forecast Port'!$T$61:$T$61</definedName>
    <definedName name="YAMISEP">'[4]Cashflow Forecast Port'!$T$61:$T$61</definedName>
    <definedName name="YANOVCAP" localSheetId="4">'[3]Cashflow Forecast Port'!#REF!</definedName>
    <definedName name="YANOVCAP">'[4]Cashflow Forecast Port'!#REF!</definedName>
    <definedName name="YANOVCO" localSheetId="4">'[3]Cashflow Forecast Port'!#REF!</definedName>
    <definedName name="YANOVCO">'[4]Cashflow Forecast Port'!#REF!</definedName>
    <definedName name="YANOVCOAL" localSheetId="4">'[3]Cashflow Forecast Port'!#REF!</definedName>
    <definedName name="YANOVCOAL">'[4]Cashflow Forecast Port'!#REF!</definedName>
    <definedName name="YANOVDA" localSheetId="4">'[3]Cashflow Forecast Port'!$X$43:$X$43</definedName>
    <definedName name="YANOVDA">'[4]Cashflow Forecast Port'!$X$43:$X$43</definedName>
    <definedName name="YANOVDEP" localSheetId="4">'[3]Cashflow Forecast Port'!$X$59:$X$59</definedName>
    <definedName name="YANOVDEP">'[4]Cashflow Forecast Port'!$X$59:$X$59</definedName>
    <definedName name="YANOVEOS" localSheetId="4">'[3]Cashflow Forecast Port'!#REF!</definedName>
    <definedName name="YANOVEOS">'[4]Cashflow Forecast Port'!#REF!</definedName>
    <definedName name="YANOVEQ" localSheetId="4">'[3]Cashflow Forecast Port'!$X$53:$X$53</definedName>
    <definedName name="YANOVEQ">'[4]Cashflow Forecast Port'!$X$53:$X$53</definedName>
    <definedName name="YANOVIAT" localSheetId="4">'[3]Cashflow Forecast Port'!$X$48:$X$48</definedName>
    <definedName name="YANOVIAT">'[4]Cashflow Forecast Port'!$X$48:$X$48</definedName>
    <definedName name="YANOVIBIT" localSheetId="4">'[3]Cashflow Forecast Port'!$X$47:$X$47</definedName>
    <definedName name="YANOVIBIT">'[4]Cashflow Forecast Port'!$X$47:$X$47</definedName>
    <definedName name="YANOVINT" localSheetId="4">'[3]Cashflow Forecast Port'!$X$44:$X$44</definedName>
    <definedName name="YANOVINT">'[4]Cashflow Forecast Port'!$X$44:$X$44</definedName>
    <definedName name="YANOVISN" localSheetId="4">'[3]Cashflow Forecast Port'!$X$54:$X$54</definedName>
    <definedName name="YANOVISN">'[4]Cashflow Forecast Port'!$X$54:$X$54</definedName>
    <definedName name="YANOVNETCONT" localSheetId="4">'[3]Cashflow Forecast Port'!$X$67:$X$67</definedName>
    <definedName name="YANOVNETCONT">'[4]Cashflow Forecast Port'!$X$67:$X$67</definedName>
    <definedName name="YANOVSTEAM" localSheetId="4">'[3]Cashflow Forecast Port'!#REF!</definedName>
    <definedName name="YANOVSTEAM">'[4]Cashflow Forecast Port'!#REF!</definedName>
    <definedName name="YANOVTAX" localSheetId="4">'[3]Cashflow Forecast Port'!$X$65:$X$65</definedName>
    <definedName name="YANOVTAX">'[4]Cashflow Forecast Port'!$X$65:$X$65</definedName>
    <definedName name="YANOVTO" localSheetId="4">'[3]Cashflow Forecast Port'!$X$45:$X$45</definedName>
    <definedName name="YANOVTO">'[4]Cashflow Forecast Port'!$X$45:$X$45</definedName>
    <definedName name="YANOVWHEEL" localSheetId="4">'[3]Cashflow Forecast Port'!#REF!</definedName>
    <definedName name="YANOVWHEEL">'[4]Cashflow Forecast Port'!#REF!</definedName>
    <definedName name="YAOCTCAP" localSheetId="4">'[3]Cashflow Forecast Port'!#REF!</definedName>
    <definedName name="YAOCTCAP">'[4]Cashflow Forecast Port'!#REF!</definedName>
    <definedName name="YAOCTCO" localSheetId="4">'[3]Cashflow Forecast Port'!#REF!</definedName>
    <definedName name="YAOCTCO">'[4]Cashflow Forecast Port'!#REF!</definedName>
    <definedName name="YAOCTCOAL" localSheetId="4">'[3]Cashflow Forecast Port'!#REF!</definedName>
    <definedName name="YAOCTCOAL">'[4]Cashflow Forecast Port'!#REF!</definedName>
    <definedName name="YAOCTDA" localSheetId="4">'[3]Cashflow Forecast Port'!$V$43:$V$43</definedName>
    <definedName name="YAOCTDA">'[4]Cashflow Forecast Port'!$V$43:$V$43</definedName>
    <definedName name="YAOCTDEP" localSheetId="4">'[3]Cashflow Forecast Port'!$V$59:$V$59</definedName>
    <definedName name="YAOCTDEP">'[4]Cashflow Forecast Port'!$V$59:$V$59</definedName>
    <definedName name="YAOCTEOS" localSheetId="4">'[3]Cashflow Forecast Port'!#REF!</definedName>
    <definedName name="YAOCTEOS">'[4]Cashflow Forecast Port'!#REF!</definedName>
    <definedName name="YAOCTEQ" localSheetId="4">'[3]Cashflow Forecast Port'!$V$53:$V$53</definedName>
    <definedName name="YAOCTEQ">'[4]Cashflow Forecast Port'!$V$53:$V$53</definedName>
    <definedName name="YAOCTIAT" localSheetId="4">'[3]Cashflow Forecast Port'!$V$48:$V$48</definedName>
    <definedName name="YAOCTIAT">'[4]Cashflow Forecast Port'!$V$48:$V$48</definedName>
    <definedName name="YAOCTIBIT" localSheetId="4">'[3]Cashflow Forecast Port'!$V$47:$V$47</definedName>
    <definedName name="YAOCTIBIT">'[4]Cashflow Forecast Port'!$V$47:$V$47</definedName>
    <definedName name="YAOCTINT" localSheetId="4">'[3]Cashflow Forecast Port'!$V$44:$V$44</definedName>
    <definedName name="YAOCTINT">'[4]Cashflow Forecast Port'!$V$44:$V$44</definedName>
    <definedName name="YAOCTISN" localSheetId="4">'[3]Cashflow Forecast Port'!$U$54:$U$54</definedName>
    <definedName name="YAOCTISN">'[4]Cashflow Forecast Port'!$U$54:$U$54</definedName>
    <definedName name="YAOCTNETCONT" localSheetId="4">'[3]Cashflow Forecast Port'!$V$67:$V$67</definedName>
    <definedName name="YAOCTNETCONT">'[4]Cashflow Forecast Port'!$V$67:$V$67</definedName>
    <definedName name="YAOCTSTEAM" localSheetId="4">'[3]Cashflow Forecast Port'!#REF!</definedName>
    <definedName name="YAOCTSTEAM">'[4]Cashflow Forecast Port'!#REF!</definedName>
    <definedName name="YAOCTTAX" localSheetId="4">'[3]Cashflow Forecast Port'!$V$65:$V$65</definedName>
    <definedName name="YAOCTTAX">'[4]Cashflow Forecast Port'!$V$65:$V$65</definedName>
    <definedName name="YAOCTTO" localSheetId="4">'[3]Cashflow Forecast Port'!$V$45:$V$45</definedName>
    <definedName name="YAOCTTO">'[4]Cashflow Forecast Port'!$V$45:$V$45</definedName>
    <definedName name="YAOCTWHEEL" localSheetId="4">'[3]Cashflow Forecast Port'!#REF!</definedName>
    <definedName name="YAOCTWHEEL">'[4]Cashflow Forecast Port'!#REF!</definedName>
    <definedName name="YASEPCAP" localSheetId="4">'[3]Cashflow Forecast Port'!#REF!</definedName>
    <definedName name="YASEPCAP">'[4]Cashflow Forecast Port'!#REF!</definedName>
    <definedName name="YASEPCO" localSheetId="4">'[3]Cashflow Forecast Port'!#REF!</definedName>
    <definedName name="YASEPCO">'[4]Cashflow Forecast Port'!#REF!</definedName>
    <definedName name="YASEPCOAL" localSheetId="4">'[3]Cashflow Forecast Port'!#REF!</definedName>
    <definedName name="YASEPCOAL">'[4]Cashflow Forecast Port'!#REF!</definedName>
    <definedName name="YASEPDA" localSheetId="4">'[3]Cashflow Forecast Port'!$T$43:$T$43</definedName>
    <definedName name="YASEPDA">'[4]Cashflow Forecast Port'!$T$43:$T$43</definedName>
    <definedName name="YASEPDEP" localSheetId="4">'[3]Cashflow Forecast Port'!$T$59:$T$59</definedName>
    <definedName name="YASEPDEP">'[4]Cashflow Forecast Port'!$T$59:$T$59</definedName>
    <definedName name="YASEPEOS" localSheetId="4">'[3]Cashflow Forecast Port'!#REF!</definedName>
    <definedName name="YASEPEOS">'[4]Cashflow Forecast Port'!#REF!</definedName>
    <definedName name="YASEPEQ" localSheetId="4">'[3]Cashflow Forecast Port'!$T$53:$T$53</definedName>
    <definedName name="YASEPEQ">'[4]Cashflow Forecast Port'!$T$53:$T$53</definedName>
    <definedName name="YASEPIAT" localSheetId="4">'[3]Cashflow Forecast Port'!$T$48:$T$48</definedName>
    <definedName name="YASEPIAT">'[4]Cashflow Forecast Port'!$T$48:$T$48</definedName>
    <definedName name="YASEPIBIT" localSheetId="4">'[3]Cashflow Forecast Port'!$T$47:$T$47</definedName>
    <definedName name="YASEPIBIT">'[4]Cashflow Forecast Port'!$T$47:$T$47</definedName>
    <definedName name="YASEPINT" localSheetId="4">'[3]Cashflow Forecast Port'!$T$44:$T$44</definedName>
    <definedName name="YASEPINT">'[4]Cashflow Forecast Port'!$T$44:$T$44</definedName>
    <definedName name="YASEPISN" localSheetId="4">'[3]Cashflow Forecast Port'!$T$54:$T$54</definedName>
    <definedName name="YASEPISN">'[4]Cashflow Forecast Port'!$T$54:$T$54</definedName>
    <definedName name="YASEPNETCONT" localSheetId="4">'[3]Cashflow Forecast Port'!$T$67:$T$67</definedName>
    <definedName name="YASEPNETCONT">'[4]Cashflow Forecast Port'!$T$67:$T$67</definedName>
    <definedName name="YASEPSTEAM" localSheetId="4">'[3]Cashflow Forecast Port'!#REF!</definedName>
    <definedName name="YASEPSTEAM">'[4]Cashflow Forecast Port'!#REF!</definedName>
    <definedName name="YASEPTAX" localSheetId="4">'[3]Cashflow Forecast Port'!$T$65:$T$65</definedName>
    <definedName name="YASEPTAX">'[4]Cashflow Forecast Port'!$T$65:$T$65</definedName>
    <definedName name="YASEPTO" localSheetId="4">'[3]Cashflow Forecast Port'!$T$45:$T$45</definedName>
    <definedName name="YASEPTO">'[4]Cashflow Forecast Port'!$T$45:$T$45</definedName>
    <definedName name="YASEPWHEEL" localSheetId="4">'[3]Cashflow Forecast Port'!#REF!</definedName>
    <definedName name="YASEPWHEEL">'[4]Cashflow Forecast Port'!#REF!</definedName>
    <definedName name="YBAPRBANKINT" localSheetId="4">'[3]Cashflow Forecast Port'!#REF!</definedName>
    <definedName name="YBAPRBANKINT">'[4]Cashflow Forecast Port'!#REF!</definedName>
    <definedName name="YBAPRCAP" localSheetId="4">'[3]Cashflow Forecast Port'!$J$8:$J$8</definedName>
    <definedName name="YBAPRCAP">'[4]Cashflow Forecast Port'!$J$8:$J$8</definedName>
    <definedName name="YBAPRCO" localSheetId="4">'[3]Cashflow Forecast Port'!$J$21:$J$21</definedName>
    <definedName name="YBAPRCO">'[4]Cashflow Forecast Port'!$J$21:$J$21</definedName>
    <definedName name="YBAPRCOAL" localSheetId="4">'[3]Cashflow Forecast Port'!$J$15:$J$15</definedName>
    <definedName name="YBAPRCOAL">'[4]Cashflow Forecast Port'!$J$15:$J$15</definedName>
    <definedName name="YBAPRDA" localSheetId="4">'[3]Cashflow Forecast Port'!$J$26:$J$26</definedName>
    <definedName name="YBAPRDA">'[4]Cashflow Forecast Port'!$J$26:$J$26</definedName>
    <definedName name="YBAPRDEP" localSheetId="4">'[3]Cashflow Forecast Port'!#REF!</definedName>
    <definedName name="YBAPRDEP">'[4]Cashflow Forecast Port'!#REF!</definedName>
    <definedName name="YBAPREOS" localSheetId="4">'[3]Cashflow Forecast Port'!#REF!</definedName>
    <definedName name="YBAPREOS">'[4]Cashflow Forecast Port'!#REF!</definedName>
    <definedName name="YBAPREQ" localSheetId="4">'[3]Cashflow Forecast Port'!#REF!</definedName>
    <definedName name="YBAPREQ">'[4]Cashflow Forecast Port'!#REF!</definedName>
    <definedName name="YBAPRIAT" localSheetId="4">'[3]Cashflow Forecast Port'!#REF!</definedName>
    <definedName name="YBAPRIAT">'[4]Cashflow Forecast Port'!#REF!</definedName>
    <definedName name="YBAPRIBIT" localSheetId="4">'[3]Cashflow Forecast Port'!$J$33:$J$33</definedName>
    <definedName name="YBAPRIBIT">'[4]Cashflow Forecast Port'!$J$33:$J$33</definedName>
    <definedName name="YBAPRINT" localSheetId="4">'[3]Cashflow Forecast Port'!$J$31:$J$31</definedName>
    <definedName name="YBAPRINT">'[4]Cashflow Forecast Port'!$J$31:$J$31</definedName>
    <definedName name="YBAPRNETCONT" localSheetId="4">'[3]Cashflow Forecast Port'!#REF!</definedName>
    <definedName name="YBAPRNETCONT">'[4]Cashflow Forecast Port'!#REF!</definedName>
    <definedName name="YBAPRSTEAM" localSheetId="4">'[3]Cashflow Forecast Port'!#REF!</definedName>
    <definedName name="YBAPRSTEAM">'[4]Cashflow Forecast Port'!#REF!</definedName>
    <definedName name="YBAPRTAX" localSheetId="4">'[3]Cashflow Forecast Port'!#REF!</definedName>
    <definedName name="YBAPRTAX">'[4]Cashflow Forecast Port'!#REF!</definedName>
    <definedName name="YBAPRTO" localSheetId="4">'[3]Cashflow Forecast Port'!$J$20:$J$20</definedName>
    <definedName name="YBAPRTO">'[4]Cashflow Forecast Port'!$J$20:$J$20</definedName>
    <definedName name="YBAPRWHEEL" localSheetId="4">'[3]Cashflow Forecast Port'!$J$18:$J$18</definedName>
    <definedName name="YBAPRWHEEL">'[4]Cashflow Forecast Port'!$J$18:$J$18</definedName>
    <definedName name="YBAUGBANKINT" localSheetId="4">'[3]Cashflow Forecast Port'!#REF!</definedName>
    <definedName name="YBAUGBANKINT">'[4]Cashflow Forecast Port'!#REF!</definedName>
    <definedName name="YBAUGCAP" localSheetId="4">'[3]Cashflow Forecast Port'!$R$8:$R$8</definedName>
    <definedName name="YBAUGCAP">'[4]Cashflow Forecast Port'!$R$8:$R$8</definedName>
    <definedName name="YBAUGCO" localSheetId="4">'[3]Cashflow Forecast Port'!$R$21:$R$21</definedName>
    <definedName name="YBAUGCO">'[4]Cashflow Forecast Port'!$R$21:$R$21</definedName>
    <definedName name="YBAUGCOAL" localSheetId="4">'[3]Cashflow Forecast Port'!$R$15:$R$15</definedName>
    <definedName name="YBAUGCOAL">'[4]Cashflow Forecast Port'!$R$15:$R$15</definedName>
    <definedName name="YBAUGDA" localSheetId="4">'[3]Cashflow Forecast Port'!$R$26:$R$26</definedName>
    <definedName name="YBAUGDA">'[4]Cashflow Forecast Port'!$R$26:$R$26</definedName>
    <definedName name="YBAUGDEP" localSheetId="4">'[3]Cashflow Forecast Port'!#REF!</definedName>
    <definedName name="YBAUGDEP">'[4]Cashflow Forecast Port'!#REF!</definedName>
    <definedName name="YBAUGEOS" localSheetId="4">'[3]Cashflow Forecast Port'!#REF!</definedName>
    <definedName name="YBAUGEOS">'[4]Cashflow Forecast Port'!#REF!</definedName>
    <definedName name="YBAUGEQ" localSheetId="4">'[3]Cashflow Forecast Port'!#REF!</definedName>
    <definedName name="YBAUGEQ">'[4]Cashflow Forecast Port'!#REF!</definedName>
    <definedName name="YBAUGIAT" localSheetId="4">'[3]Cashflow Forecast Port'!#REF!</definedName>
    <definedName name="YBAUGIAT">'[4]Cashflow Forecast Port'!#REF!</definedName>
    <definedName name="YBAUGIBIT" localSheetId="4">'[3]Cashflow Forecast Port'!$R$33:$R$33</definedName>
    <definedName name="YBAUGIBIT">'[4]Cashflow Forecast Port'!$R$33:$R$33</definedName>
    <definedName name="YBAUGINT" localSheetId="4">'[3]Cashflow Forecast Port'!$R$31:$R$31</definedName>
    <definedName name="YBAUGINT">'[4]Cashflow Forecast Port'!$R$31:$R$31</definedName>
    <definedName name="YBAUGNETCONT" localSheetId="4">'[3]Cashflow Forecast Port'!#REF!</definedName>
    <definedName name="YBAUGNETCONT">'[4]Cashflow Forecast Port'!#REF!</definedName>
    <definedName name="YBAUGSTEAM" localSheetId="4">'[3]Cashflow Forecast Port'!#REF!</definedName>
    <definedName name="YBAUGSTEAM">'[4]Cashflow Forecast Port'!#REF!</definedName>
    <definedName name="YBAUGTAX" localSheetId="4">'[3]Cashflow Forecast Port'!#REF!</definedName>
    <definedName name="YBAUGTAX">'[4]Cashflow Forecast Port'!#REF!</definedName>
    <definedName name="YBAUGWHEEL" localSheetId="4">'[3]Cashflow Forecast Port'!$R$18:$R$18</definedName>
    <definedName name="YBAUGWHEEL">'[4]Cashflow Forecast Port'!$R$18:$R$18</definedName>
    <definedName name="YBDECBANKINT" localSheetId="4">'[3]Cashflow Forecast Port'!#REF!</definedName>
    <definedName name="YBDECBANKINT">'[4]Cashflow Forecast Port'!#REF!</definedName>
    <definedName name="YBDECCAP" localSheetId="4">'[3]Cashflow Forecast Port'!$Z$8:$Z$8</definedName>
    <definedName name="YBDECCAP">'[4]Cashflow Forecast Port'!$Z$8:$Z$8</definedName>
    <definedName name="YBDECCO" localSheetId="4">'[3]Cashflow Forecast Port'!$Z$21:$Z$21</definedName>
    <definedName name="YBDECCO">'[4]Cashflow Forecast Port'!$Z$21:$Z$21</definedName>
    <definedName name="YBDECCOAL" localSheetId="4">'[3]Cashflow Forecast Port'!$Z$15:$Z$15</definedName>
    <definedName name="YBDECCOAL">'[4]Cashflow Forecast Port'!$Z$15:$Z$15</definedName>
    <definedName name="YBDECDA" localSheetId="4">'[3]Cashflow Forecast Port'!$Z$26:$Z$26</definedName>
    <definedName name="YBDECDA">'[4]Cashflow Forecast Port'!$Z$26:$Z$26</definedName>
    <definedName name="YBDECDEP" localSheetId="4">'[3]Cashflow Forecast Port'!#REF!</definedName>
    <definedName name="YBDECDEP">'[4]Cashflow Forecast Port'!#REF!</definedName>
    <definedName name="YBDECEOS" localSheetId="4">'[3]Cashflow Forecast Port'!#REF!</definedName>
    <definedName name="YBDECEOS">'[4]Cashflow Forecast Port'!#REF!</definedName>
    <definedName name="YBDECEQ" localSheetId="4">'[3]Cashflow Forecast Port'!#REF!</definedName>
    <definedName name="YBDECEQ">'[4]Cashflow Forecast Port'!#REF!</definedName>
    <definedName name="YBDECGW" localSheetId="4">'[3]Cashflow Forecast Port'!#REF!</definedName>
    <definedName name="YBDECGW">'[4]Cashflow Forecast Port'!#REF!</definedName>
    <definedName name="YBDECIAT" localSheetId="4">'[3]Cashflow Forecast Port'!#REF!</definedName>
    <definedName name="YBDECIAT">'[4]Cashflow Forecast Port'!#REF!</definedName>
    <definedName name="YBDECIBIT" localSheetId="4">'[3]Cashflow Forecast Port'!$Z$33:$Z$33</definedName>
    <definedName name="YBDECIBIT">'[4]Cashflow Forecast Port'!$Z$33:$Z$33</definedName>
    <definedName name="YBDECINT" localSheetId="4">'[3]Cashflow Forecast Port'!$Z$31:$Z$31</definedName>
    <definedName name="YBDECINT">'[4]Cashflow Forecast Port'!$Z$31:$Z$31</definedName>
    <definedName name="YBDECISN" localSheetId="4">'[3]Cashflow Forecast Port'!#REF!</definedName>
    <definedName name="YBDECISN">'[4]Cashflow Forecast Port'!#REF!</definedName>
    <definedName name="YBDECNETCONT" localSheetId="4">'[3]Cashflow Forecast Port'!#REF!</definedName>
    <definedName name="YBDECNETCONT">'[4]Cashflow Forecast Port'!#REF!</definedName>
    <definedName name="YBDECSTEAM" localSheetId="4">'[3]Cashflow Forecast Port'!#REF!</definedName>
    <definedName name="YBDECSTEAM">'[4]Cashflow Forecast Port'!#REF!</definedName>
    <definedName name="YBDECTAX" localSheetId="4">'[3]Cashflow Forecast Port'!#REF!</definedName>
    <definedName name="YBDECTAX">'[4]Cashflow Forecast Port'!#REF!</definedName>
    <definedName name="YBDECWHEEL" localSheetId="4">'[3]Cashflow Forecast Port'!$Z$18:$Z$18</definedName>
    <definedName name="YBDECWHEEL">'[4]Cashflow Forecast Port'!$Z$18:$Z$18</definedName>
    <definedName name="YBFEBBANKINT" localSheetId="4">'[3]Cashflow Forecast Port'!#REF!</definedName>
    <definedName name="YBFEBBANKINT">'[4]Cashflow Forecast Port'!#REF!</definedName>
    <definedName name="YBFEBCAP" localSheetId="4">'[3]Cashflow Forecast Port'!$F$8:$F$8</definedName>
    <definedName name="YBFEBCAP">'[4]Cashflow Forecast Port'!$F$8:$F$8</definedName>
    <definedName name="YBFEBCO" localSheetId="4">'[3]Cashflow Forecast Port'!$F$21:$F$21</definedName>
    <definedName name="YBFEBCO">'[4]Cashflow Forecast Port'!$F$21:$F$21</definedName>
    <definedName name="YBFEBCOAL" localSheetId="4">'[3]Cashflow Forecast Port'!$F$15:$F$15</definedName>
    <definedName name="YBFEBCOAL">'[4]Cashflow Forecast Port'!$F$15:$F$15</definedName>
    <definedName name="YBFEBDA" localSheetId="4">'[3]Cashflow Forecast Port'!$F$26:$F$26</definedName>
    <definedName name="YBFEBDA">'[4]Cashflow Forecast Port'!$F$26:$F$26</definedName>
    <definedName name="YBFEBDEP" localSheetId="4">'[3]Cashflow Forecast Port'!#REF!</definedName>
    <definedName name="YBFEBDEP">'[4]Cashflow Forecast Port'!#REF!</definedName>
    <definedName name="YBFEBEOS" localSheetId="4">'[3]Cashflow Forecast Port'!#REF!</definedName>
    <definedName name="YBFEBEOS">'[4]Cashflow Forecast Port'!#REF!</definedName>
    <definedName name="YBFEBEQ" localSheetId="4">'[3]Cashflow Forecast Port'!#REF!</definedName>
    <definedName name="YBFEBEQ">'[4]Cashflow Forecast Port'!#REF!</definedName>
    <definedName name="YBFEBIAT" localSheetId="4">'[3]Cashflow Forecast Port'!#REF!</definedName>
    <definedName name="YBFEBIAT">'[4]Cashflow Forecast Port'!#REF!</definedName>
    <definedName name="YBFEBIBIT" localSheetId="4">'[3]Cashflow Forecast Port'!$F$33:$F$33</definedName>
    <definedName name="YBFEBIBIT">'[4]Cashflow Forecast Port'!$F$33:$F$33</definedName>
    <definedName name="YBFEBINT" localSheetId="4">'[3]Cashflow Forecast Port'!$F$31:$F$31</definedName>
    <definedName name="YBFEBINT">'[4]Cashflow Forecast Port'!$F$31:$F$31</definedName>
    <definedName name="YBFEBNETCONT" localSheetId="4">'[3]Cashflow Forecast Port'!#REF!</definedName>
    <definedName name="YBFEBNETCONT">'[4]Cashflow Forecast Port'!#REF!</definedName>
    <definedName name="YBFEBSTEAM" localSheetId="4">'[3]Cashflow Forecast Port'!#REF!</definedName>
    <definedName name="YBFEBSTEAM">'[4]Cashflow Forecast Port'!#REF!</definedName>
    <definedName name="YBFEBTAX" localSheetId="4">'[3]Cashflow Forecast Port'!#REF!</definedName>
    <definedName name="YBFEBTAX">'[4]Cashflow Forecast Port'!#REF!</definedName>
    <definedName name="YBFEBTO" localSheetId="4">'[3]Cashflow Forecast Port'!$F$20:$F$20</definedName>
    <definedName name="YBFEBTO">'[4]Cashflow Forecast Port'!$F$20:$F$20</definedName>
    <definedName name="YBFEBWHEEL" localSheetId="4">'[3]Cashflow Forecast Port'!$F$18:$F$18</definedName>
    <definedName name="YBFEBWHEEL">'[4]Cashflow Forecast Port'!$F$18:$F$18</definedName>
    <definedName name="YBISNAPR" localSheetId="4">'[3]Cashflow Forecast Port'!#REF!</definedName>
    <definedName name="YBISNAPR">'[4]Cashflow Forecast Port'!#REF!</definedName>
    <definedName name="YBISNAUG" localSheetId="4">'[3]Cashflow Forecast Port'!#REF!</definedName>
    <definedName name="YBISNAUG">'[4]Cashflow Forecast Port'!#REF!</definedName>
    <definedName name="YBISNDEC" localSheetId="4">'[3]Cashflow Forecast Port'!#REF!</definedName>
    <definedName name="YBISNDEC">'[4]Cashflow Forecast Port'!#REF!</definedName>
    <definedName name="YBISNFEB" localSheetId="4">'[3]Cashflow Forecast Port'!#REF!</definedName>
    <definedName name="YBISNFEB">'[4]Cashflow Forecast Port'!#REF!</definedName>
    <definedName name="YBISNJAN" localSheetId="4">'[3]Cashflow Forecast Port'!#REF!</definedName>
    <definedName name="YBISNJAN">'[4]Cashflow Forecast Port'!#REF!</definedName>
    <definedName name="YBISNJUL" localSheetId="4">'[3]Cashflow Forecast Port'!#REF!</definedName>
    <definedName name="YBISNJUL">'[4]Cashflow Forecast Port'!#REF!</definedName>
    <definedName name="YBISNJUN" localSheetId="4">'[3]Cashflow Forecast Port'!#REF!</definedName>
    <definedName name="YBISNJUN">'[4]Cashflow Forecast Port'!#REF!</definedName>
    <definedName name="YBISNMAR" localSheetId="4">'[3]Cashflow Forecast Port'!#REF!</definedName>
    <definedName name="YBISNMAR">'[4]Cashflow Forecast Port'!#REF!</definedName>
    <definedName name="YBISNMAY" localSheetId="4">'[3]Cashflow Forecast Port'!#REF!</definedName>
    <definedName name="YBISNMAY">'[4]Cashflow Forecast Port'!#REF!</definedName>
    <definedName name="YBISNNOV" localSheetId="4">'[3]Cashflow Forecast Port'!#REF!</definedName>
    <definedName name="YBISNNOV">'[4]Cashflow Forecast Port'!#REF!</definedName>
    <definedName name="YBISNOCT" localSheetId="4">'[3]Cashflow Forecast Port'!#REF!</definedName>
    <definedName name="YBISNOCT">'[4]Cashflow Forecast Port'!#REF!</definedName>
    <definedName name="YBISNSEP" localSheetId="4">'[3]Cashflow Forecast Port'!#REF!</definedName>
    <definedName name="YBISNSEP">'[4]Cashflow Forecast Port'!#REF!</definedName>
    <definedName name="YBJANBANKINT" localSheetId="4">'[3]Cashflow Forecast Port'!#REF!</definedName>
    <definedName name="YBJANBANKINT">'[4]Cashflow Forecast Port'!#REF!</definedName>
    <definedName name="YBJANCAP" localSheetId="4">'[3]Cashflow Forecast Port'!$D$8:$D$8</definedName>
    <definedName name="YBJANCAP">'[4]Cashflow Forecast Port'!$D$8:$D$8</definedName>
    <definedName name="YBJANCO" localSheetId="4">'[3]Cashflow Forecast Port'!$D$21:$D$21</definedName>
    <definedName name="YBJANCO">'[4]Cashflow Forecast Port'!$D$21:$D$21</definedName>
    <definedName name="YBJANCOAL" localSheetId="4">'[3]Cashflow Forecast Port'!$D$15:$D$15</definedName>
    <definedName name="YBJANCOAL">'[4]Cashflow Forecast Port'!$D$15:$D$15</definedName>
    <definedName name="YBJANDA" localSheetId="4">'[3]Cashflow Forecast Port'!$D$26:$D$26</definedName>
    <definedName name="YBJANDA">'[4]Cashflow Forecast Port'!$D$26:$D$26</definedName>
    <definedName name="YBJANDEP" localSheetId="4">'[3]Cashflow Forecast Port'!#REF!</definedName>
    <definedName name="YBJANDEP">'[4]Cashflow Forecast Port'!#REF!</definedName>
    <definedName name="YBJANEOS" localSheetId="4">'[3]Cashflow Forecast Port'!#REF!</definedName>
    <definedName name="YBJANEOS">'[4]Cashflow Forecast Port'!#REF!</definedName>
    <definedName name="YBJANEQ" localSheetId="4">'[3]Cashflow Forecast Port'!#REF!</definedName>
    <definedName name="YBJANEQ">'[4]Cashflow Forecast Port'!#REF!</definedName>
    <definedName name="YBJANIAT" localSheetId="4">'[3]Cashflow Forecast Port'!#REF!</definedName>
    <definedName name="YBJANIAT">'[4]Cashflow Forecast Port'!#REF!</definedName>
    <definedName name="YBJANIBIT" localSheetId="4">'[3]Cashflow Forecast Port'!$D$33:$D$33</definedName>
    <definedName name="YBJANIBIT">'[4]Cashflow Forecast Port'!$D$33:$D$33</definedName>
    <definedName name="YBJANINT" localSheetId="4">'[3]Cashflow Forecast Port'!$D$31:$D$31</definedName>
    <definedName name="YBJANINT">'[4]Cashflow Forecast Port'!$D$31:$D$31</definedName>
    <definedName name="YBJANNETCONT" localSheetId="4">'[3]Cashflow Forecast Port'!#REF!</definedName>
    <definedName name="YBJANNETCONT">'[4]Cashflow Forecast Port'!#REF!</definedName>
    <definedName name="YBJANSTEAM" localSheetId="4">'[3]Cashflow Forecast Port'!#REF!</definedName>
    <definedName name="YBJANSTEAM">'[4]Cashflow Forecast Port'!#REF!</definedName>
    <definedName name="YBJANTAX" localSheetId="4">'[3]Cashflow Forecast Port'!#REF!</definedName>
    <definedName name="YBJANTAX">'[4]Cashflow Forecast Port'!#REF!</definedName>
    <definedName name="YBJANTO" localSheetId="4">'[3]Cashflow Forecast Port'!$D$20:$D$20</definedName>
    <definedName name="YBJANTO">'[4]Cashflow Forecast Port'!$D$20:$D$20</definedName>
    <definedName name="YBJANWHEEL" localSheetId="4">'[3]Cashflow Forecast Port'!$D$18:$D$18</definedName>
    <definedName name="YBJANWHEEL">'[4]Cashflow Forecast Port'!$D$18:$D$18</definedName>
    <definedName name="YBJULBANKINT" localSheetId="4">'[3]Cashflow Forecast Port'!#REF!</definedName>
    <definedName name="YBJULBANKINT">'[4]Cashflow Forecast Port'!#REF!</definedName>
    <definedName name="YBJULCAP" localSheetId="4">'[3]Cashflow Forecast Port'!$P$8:$P$8</definedName>
    <definedName name="YBJULCAP">'[4]Cashflow Forecast Port'!$P$8:$P$8</definedName>
    <definedName name="YBJULCO" localSheetId="4">'[3]Cashflow Forecast Port'!$P$21:$P$21</definedName>
    <definedName name="YBJULCO">'[4]Cashflow Forecast Port'!$P$21:$P$21</definedName>
    <definedName name="YBJULCOAL" localSheetId="4">'[3]Cashflow Forecast Port'!$P$15:$P$15</definedName>
    <definedName name="YBJULCOAL">'[4]Cashflow Forecast Port'!$P$15:$P$15</definedName>
    <definedName name="YBJULDA" localSheetId="4">'[3]Cashflow Forecast Port'!$P$26:$P$26</definedName>
    <definedName name="YBJULDA">'[4]Cashflow Forecast Port'!$P$26:$P$26</definedName>
    <definedName name="YBJULDEP" localSheetId="4">'[3]Cashflow Forecast Port'!#REF!</definedName>
    <definedName name="YBJULDEP">'[4]Cashflow Forecast Port'!#REF!</definedName>
    <definedName name="YBJULEOS" localSheetId="4">'[3]Cashflow Forecast Port'!#REF!</definedName>
    <definedName name="YBJULEOS">'[4]Cashflow Forecast Port'!#REF!</definedName>
    <definedName name="YBJULEQ" localSheetId="4">'[3]Cashflow Forecast Port'!#REF!</definedName>
    <definedName name="YBJULEQ">'[4]Cashflow Forecast Port'!#REF!</definedName>
    <definedName name="YBJULIAT" localSheetId="4">'[3]Cashflow Forecast Port'!#REF!</definedName>
    <definedName name="YBJULIAT">'[4]Cashflow Forecast Port'!#REF!</definedName>
    <definedName name="YBJULIBIT" localSheetId="4">'[3]Cashflow Forecast Port'!$P$33:$P$33</definedName>
    <definedName name="YBJULIBIT">'[4]Cashflow Forecast Port'!$P$33:$P$33</definedName>
    <definedName name="YBJULINT" localSheetId="4">'[3]Cashflow Forecast Port'!$P$31:$P$31</definedName>
    <definedName name="YBJULINT">'[4]Cashflow Forecast Port'!$P$31:$P$31</definedName>
    <definedName name="YBJULNETCONT" localSheetId="4">'[3]Cashflow Forecast Port'!#REF!</definedName>
    <definedName name="YBJULNETCONT">'[4]Cashflow Forecast Port'!#REF!</definedName>
    <definedName name="YBJULSTEAM" localSheetId="4">'[3]Cashflow Forecast Port'!#REF!</definedName>
    <definedName name="YBJULSTEAM">'[4]Cashflow Forecast Port'!#REF!</definedName>
    <definedName name="YBJULTAX" localSheetId="4">'[3]Cashflow Forecast Port'!#REF!</definedName>
    <definedName name="YBJULTAX">'[4]Cashflow Forecast Port'!#REF!</definedName>
    <definedName name="YBJULTO" localSheetId="4">'[3]Cashflow Forecast Port'!$P$20:$P$20</definedName>
    <definedName name="YBJULTO">'[4]Cashflow Forecast Port'!$P$20:$P$20</definedName>
    <definedName name="YBJULWHEEL" localSheetId="4">'[3]Cashflow Forecast Port'!$P$18:$P$18</definedName>
    <definedName name="YBJULWHEEL">'[4]Cashflow Forecast Port'!$P$18:$P$18</definedName>
    <definedName name="YBJUNBANKINT" localSheetId="4">'[3]Cashflow Forecast Port'!#REF!</definedName>
    <definedName name="YBJUNBANKINT">'[4]Cashflow Forecast Port'!#REF!</definedName>
    <definedName name="YBJUNCAP" localSheetId="4">'[3]Cashflow Forecast Port'!$N$8:$N$8</definedName>
    <definedName name="YBJUNCAP">'[4]Cashflow Forecast Port'!$N$8:$N$8</definedName>
    <definedName name="YBJUNCO" localSheetId="4">'[3]Cashflow Forecast Port'!$N$21:$N$21</definedName>
    <definedName name="YBJUNCO">'[4]Cashflow Forecast Port'!$N$21:$N$21</definedName>
    <definedName name="YBJUNCOAL" localSheetId="4">'[3]Cashflow Forecast Port'!$N$15:$N$15</definedName>
    <definedName name="YBJUNCOAL">'[4]Cashflow Forecast Port'!$N$15:$N$15</definedName>
    <definedName name="YBJUNDA" localSheetId="4">'[3]Cashflow Forecast Port'!$N$26:$N$26</definedName>
    <definedName name="YBJUNDA">'[4]Cashflow Forecast Port'!$N$26:$N$26</definedName>
    <definedName name="YBJUNDEP" localSheetId="4">'[3]Cashflow Forecast Port'!#REF!</definedName>
    <definedName name="YBJUNDEP">'[4]Cashflow Forecast Port'!#REF!</definedName>
    <definedName name="YBJUNEOS" localSheetId="4">'[3]Cashflow Forecast Port'!#REF!</definedName>
    <definedName name="YBJUNEOS">'[4]Cashflow Forecast Port'!#REF!</definedName>
    <definedName name="YBJUNEQ" localSheetId="4">'[3]Cashflow Forecast Port'!#REF!</definedName>
    <definedName name="YBJUNEQ">'[4]Cashflow Forecast Port'!#REF!</definedName>
    <definedName name="YBJUNIAT" localSheetId="4">'[3]Cashflow Forecast Port'!#REF!</definedName>
    <definedName name="YBJUNIAT">'[4]Cashflow Forecast Port'!#REF!</definedName>
    <definedName name="YBJUNIBIT" localSheetId="4">'[3]Cashflow Forecast Port'!$N$33:$N$33</definedName>
    <definedName name="YBJUNIBIT">'[4]Cashflow Forecast Port'!$N$33:$N$33</definedName>
    <definedName name="YBJUNINT" localSheetId="4">'[3]Cashflow Forecast Port'!$N$31:$N$31</definedName>
    <definedName name="YBJUNINT">'[4]Cashflow Forecast Port'!$N$31:$N$31</definedName>
    <definedName name="YBJUNNETCONT" localSheetId="4">'[3]Cashflow Forecast Port'!#REF!</definedName>
    <definedName name="YBJUNNETCONT">'[4]Cashflow Forecast Port'!#REF!</definedName>
    <definedName name="YBJUNSTEAM" localSheetId="4">'[3]Cashflow Forecast Port'!#REF!</definedName>
    <definedName name="YBJUNSTEAM">'[4]Cashflow Forecast Port'!#REF!</definedName>
    <definedName name="YBJUNTAX" localSheetId="4">'[3]Cashflow Forecast Port'!#REF!</definedName>
    <definedName name="YBJUNTAX">'[4]Cashflow Forecast Port'!#REF!</definedName>
    <definedName name="YBJUNTO" localSheetId="4">'[3]Cashflow Forecast Port'!$N$20:$N$20</definedName>
    <definedName name="YBJUNTO">'[4]Cashflow Forecast Port'!$N$20:$N$20</definedName>
    <definedName name="YBJUNWHEEL" localSheetId="4">'[3]Cashflow Forecast Port'!$N$18:$N$18</definedName>
    <definedName name="YBJUNWHEEL">'[4]Cashflow Forecast Port'!$N$18:$N$18</definedName>
    <definedName name="YBMARBANKINT" localSheetId="4">'[3]Cashflow Forecast Port'!#REF!</definedName>
    <definedName name="YBMARBANKINT">'[4]Cashflow Forecast Port'!#REF!</definedName>
    <definedName name="YBMARCAP" localSheetId="4">'[3]Cashflow Forecast Port'!$H$8:$H$8</definedName>
    <definedName name="YBMARCAP">'[4]Cashflow Forecast Port'!$H$8:$H$8</definedName>
    <definedName name="YBMARCO" localSheetId="4">'[3]Cashflow Forecast Port'!$H$21:$H$21</definedName>
    <definedName name="YBMARCO">'[4]Cashflow Forecast Port'!$H$21:$H$21</definedName>
    <definedName name="YBMARCOAL" localSheetId="4">'[3]Cashflow Forecast Port'!$H$15:$H$15</definedName>
    <definedName name="YBMARCOAL">'[4]Cashflow Forecast Port'!$H$15:$H$15</definedName>
    <definedName name="YBMARDA" localSheetId="4">'[3]Cashflow Forecast Port'!$H$26:$H$26</definedName>
    <definedName name="YBMARDA">'[4]Cashflow Forecast Port'!$H$26:$H$26</definedName>
    <definedName name="YBMARDEP" localSheetId="4">'[3]Cashflow Forecast Port'!#REF!</definedName>
    <definedName name="YBMARDEP">'[4]Cashflow Forecast Port'!#REF!</definedName>
    <definedName name="YBMAREOS" localSheetId="4">'[3]Cashflow Forecast Port'!#REF!</definedName>
    <definedName name="YBMAREOS">'[4]Cashflow Forecast Port'!#REF!</definedName>
    <definedName name="YBMAREQ" localSheetId="4">'[3]Cashflow Forecast Port'!#REF!</definedName>
    <definedName name="YBMAREQ">'[4]Cashflow Forecast Port'!#REF!</definedName>
    <definedName name="YBMARIAT" localSheetId="4">'[3]Cashflow Forecast Port'!#REF!</definedName>
    <definedName name="YBMARIAT">'[4]Cashflow Forecast Port'!#REF!</definedName>
    <definedName name="YBMARIBIT" localSheetId="4">'[3]Cashflow Forecast Port'!$H$33:$H$33</definedName>
    <definedName name="YBMARIBIT">'[4]Cashflow Forecast Port'!$H$33:$H$33</definedName>
    <definedName name="YBMARINT" localSheetId="4">'[3]Cashflow Forecast Port'!$H$31:$H$31</definedName>
    <definedName name="YBMARINT">'[4]Cashflow Forecast Port'!$H$31:$H$31</definedName>
    <definedName name="YBMARNETCONT" localSheetId="4">'[3]Cashflow Forecast Port'!#REF!</definedName>
    <definedName name="YBMARNETCONT">'[4]Cashflow Forecast Port'!#REF!</definedName>
    <definedName name="YBMARSTEAM" localSheetId="4">'[3]Cashflow Forecast Port'!#REF!</definedName>
    <definedName name="YBMARSTEAM">'[4]Cashflow Forecast Port'!#REF!</definedName>
    <definedName name="YBMARTAX" localSheetId="4">'[3]Cashflow Forecast Port'!#REF!</definedName>
    <definedName name="YBMARTAX">'[4]Cashflow Forecast Port'!#REF!</definedName>
    <definedName name="YBMARTO" localSheetId="4">'[3]Cashflow Forecast Port'!$H$20:$H$20</definedName>
    <definedName name="YBMARTO">'[4]Cashflow Forecast Port'!$H$20:$H$20</definedName>
    <definedName name="YBMARWHEEL" localSheetId="4">'[3]Cashflow Forecast Port'!$H$18:$H$18</definedName>
    <definedName name="YBMARWHEEL">'[4]Cashflow Forecast Port'!$H$18:$H$18</definedName>
    <definedName name="YBMAYBANKINT" localSheetId="4">'[3]Cashflow Forecast Port'!#REF!</definedName>
    <definedName name="YBMAYBANKINT">'[4]Cashflow Forecast Port'!#REF!</definedName>
    <definedName name="YBMAYCAP" localSheetId="4">'[3]Cashflow Forecast Port'!$L$8:$L$8</definedName>
    <definedName name="YBMAYCAP">'[4]Cashflow Forecast Port'!$L$8:$L$8</definedName>
    <definedName name="YBMAYCO" localSheetId="4">'[3]Cashflow Forecast Port'!$L$21:$L$21</definedName>
    <definedName name="YBMAYCO">'[4]Cashflow Forecast Port'!$L$21:$L$21</definedName>
    <definedName name="YBMAYCOAL" localSheetId="4">'[3]Cashflow Forecast Port'!$L$15:$L$15</definedName>
    <definedName name="YBMAYCOAL">'[4]Cashflow Forecast Port'!$L$15:$L$15</definedName>
    <definedName name="YBMAYDA" localSheetId="4">'[3]Cashflow Forecast Port'!$L$26:$L$26</definedName>
    <definedName name="YBMAYDA">'[4]Cashflow Forecast Port'!$L$26:$L$26</definedName>
    <definedName name="YBMAYDEP" localSheetId="4">'[3]Cashflow Forecast Port'!#REF!</definedName>
    <definedName name="YBMAYDEP">'[4]Cashflow Forecast Port'!#REF!</definedName>
    <definedName name="YBMAYEOS" localSheetId="4">'[3]Cashflow Forecast Port'!#REF!</definedName>
    <definedName name="YBMAYEOS">'[4]Cashflow Forecast Port'!#REF!</definedName>
    <definedName name="YBMAYEQ" localSheetId="4">'[3]Cashflow Forecast Port'!#REF!</definedName>
    <definedName name="YBMAYEQ">'[4]Cashflow Forecast Port'!#REF!</definedName>
    <definedName name="YBMAYIAT" localSheetId="4">'[3]Cashflow Forecast Port'!#REF!</definedName>
    <definedName name="YBMAYIAT">'[4]Cashflow Forecast Port'!#REF!</definedName>
    <definedName name="YBMAYIBIT" localSheetId="4">'[3]Cashflow Forecast Port'!$L$33:$L$33</definedName>
    <definedName name="YBMAYIBIT">'[4]Cashflow Forecast Port'!$L$33:$L$33</definedName>
    <definedName name="YBMAYINT" localSheetId="4">'[3]Cashflow Forecast Port'!$L$31:$L$31</definedName>
    <definedName name="YBMAYINT">'[4]Cashflow Forecast Port'!$L$31:$L$31</definedName>
    <definedName name="YBMAYNETCONT" localSheetId="4">'[3]Cashflow Forecast Port'!#REF!</definedName>
    <definedName name="YBMAYNETCONT">'[4]Cashflow Forecast Port'!#REF!</definedName>
    <definedName name="YBMAYSTEAM" localSheetId="4">'[3]Cashflow Forecast Port'!#REF!</definedName>
    <definedName name="YBMAYSTEAM">'[4]Cashflow Forecast Port'!#REF!</definedName>
    <definedName name="YBMAYTAX" localSheetId="4">'[3]Cashflow Forecast Port'!#REF!</definedName>
    <definedName name="YBMAYTAX">'[4]Cashflow Forecast Port'!#REF!</definedName>
    <definedName name="YBMAYTO" localSheetId="4">'[3]Cashflow Forecast Port'!$L$20:$L$20</definedName>
    <definedName name="YBMAYTO">'[4]Cashflow Forecast Port'!$L$20:$L$20</definedName>
    <definedName name="YBMAYWHEEL" localSheetId="4">'[3]Cashflow Forecast Port'!$L$18:$L$18</definedName>
    <definedName name="YBMAYWHEEL">'[4]Cashflow Forecast Port'!$L$18:$L$18</definedName>
    <definedName name="YBMIAPR" localSheetId="4">'[3]Cashflow Forecast Port'!#REF!</definedName>
    <definedName name="YBMIAPR">'[4]Cashflow Forecast Port'!#REF!</definedName>
    <definedName name="YBMIAUG" localSheetId="4">'[3]Cashflow Forecast Port'!#REF!</definedName>
    <definedName name="YBMIAUG">'[4]Cashflow Forecast Port'!#REF!</definedName>
    <definedName name="YBMIDEC" localSheetId="4">'[3]Cashflow Forecast Port'!#REF!</definedName>
    <definedName name="YBMIDEC">'[4]Cashflow Forecast Port'!#REF!</definedName>
    <definedName name="YBMIFEB" localSheetId="4">'[3]Cashflow Forecast Port'!#REF!</definedName>
    <definedName name="YBMIFEB">'[4]Cashflow Forecast Port'!#REF!</definedName>
    <definedName name="YBMIJAN" localSheetId="4">'[3]Cashflow Forecast Port'!#REF!</definedName>
    <definedName name="YBMIJAN">'[4]Cashflow Forecast Port'!#REF!</definedName>
    <definedName name="YBMIJUL" localSheetId="4">'[3]Cashflow Forecast Port'!#REF!</definedName>
    <definedName name="YBMIJUL">'[4]Cashflow Forecast Port'!#REF!</definedName>
    <definedName name="YBMIJUN" localSheetId="4">'[3]Cashflow Forecast Port'!#REF!</definedName>
    <definedName name="YBMIJUN">'[4]Cashflow Forecast Port'!#REF!</definedName>
    <definedName name="YBMIMAR" localSheetId="4">'[3]Cashflow Forecast Port'!#REF!</definedName>
    <definedName name="YBMIMAR">'[4]Cashflow Forecast Port'!#REF!</definedName>
    <definedName name="YBMINOV" localSheetId="4">'[3]Cashflow Forecast Port'!#REF!</definedName>
    <definedName name="YBMINOV">'[4]Cashflow Forecast Port'!#REF!</definedName>
    <definedName name="YBMIOCT" localSheetId="4">'[3]Cashflow Forecast Port'!#REF!</definedName>
    <definedName name="YBMIOCT">'[4]Cashflow Forecast Port'!#REF!</definedName>
    <definedName name="YBMISEP" localSheetId="4">'[3]Cashflow Forecast Port'!#REF!</definedName>
    <definedName name="YBMISEP">'[4]Cashflow Forecast Port'!#REF!</definedName>
    <definedName name="YBNOVCAP" localSheetId="4">'[3]Cashflow Forecast Port'!$X$8:$X$8</definedName>
    <definedName name="YBNOVCAP">'[4]Cashflow Forecast Port'!$X$8:$X$8</definedName>
    <definedName name="YBNOVCO" localSheetId="4">'[3]Cashflow Forecast Port'!$X$21:$X$21</definedName>
    <definedName name="YBNOVCO">'[4]Cashflow Forecast Port'!$X$21:$X$21</definedName>
    <definedName name="YBNOVCOAL" localSheetId="4">'[3]Cashflow Forecast Port'!$X$15:$X$15</definedName>
    <definedName name="YBNOVCOAL">'[4]Cashflow Forecast Port'!$X$15:$X$15</definedName>
    <definedName name="YBNOVDA" localSheetId="4">'[3]Cashflow Forecast Port'!$X$26:$X$26</definedName>
    <definedName name="YBNOVDA">'[4]Cashflow Forecast Port'!$X$26:$X$26</definedName>
    <definedName name="YBNOVDEP" localSheetId="4">'[3]Cashflow Forecast Port'!#REF!</definedName>
    <definedName name="YBNOVDEP">'[4]Cashflow Forecast Port'!#REF!</definedName>
    <definedName name="YBNOVEOS" localSheetId="4">'[3]Cashflow Forecast Port'!#REF!</definedName>
    <definedName name="YBNOVEOS">'[4]Cashflow Forecast Port'!#REF!</definedName>
    <definedName name="YBNOVEQ" localSheetId="4">'[3]Cashflow Forecast Port'!#REF!</definedName>
    <definedName name="YBNOVEQ">'[4]Cashflow Forecast Port'!#REF!</definedName>
    <definedName name="YBNOVIAT" localSheetId="4">'[3]Cashflow Forecast Port'!#REF!</definedName>
    <definedName name="YBNOVIAT">'[4]Cashflow Forecast Port'!#REF!</definedName>
    <definedName name="YBNOVIBIT" localSheetId="4">'[3]Cashflow Forecast Port'!$X$33:$X$33</definedName>
    <definedName name="YBNOVIBIT">'[4]Cashflow Forecast Port'!$X$33:$X$33</definedName>
    <definedName name="YBNOVINT" localSheetId="4">'[3]Cashflow Forecast Port'!$X$31:$X$31</definedName>
    <definedName name="YBNOVINT">'[4]Cashflow Forecast Port'!$X$31:$X$31</definedName>
    <definedName name="YBNOVNETCONT" localSheetId="4">'[3]Cashflow Forecast Port'!#REF!</definedName>
    <definedName name="YBNOVNETCONT">'[4]Cashflow Forecast Port'!#REF!</definedName>
    <definedName name="YBNOVSTEAM" localSheetId="4">'[3]Cashflow Forecast Port'!#REF!</definedName>
    <definedName name="YBNOVSTEAM">'[4]Cashflow Forecast Port'!#REF!</definedName>
    <definedName name="YBNOVTAX" localSheetId="4">'[3]Cashflow Forecast Port'!#REF!</definedName>
    <definedName name="YBNOVTAX">'[4]Cashflow Forecast Port'!#REF!</definedName>
    <definedName name="YBNOVWHEEL" localSheetId="4">'[3]Cashflow Forecast Port'!$X$18:$X$18</definedName>
    <definedName name="YBNOVWHEEL">'[4]Cashflow Forecast Port'!$X$18:$X$18</definedName>
    <definedName name="YBOCTBANKINT" localSheetId="4">'[3]Cashflow Forecast Port'!#REF!</definedName>
    <definedName name="YBOCTBANKINT">'[4]Cashflow Forecast Port'!#REF!</definedName>
    <definedName name="YBOCTCAP" localSheetId="4">'[3]Cashflow Forecast Port'!$V$8:$V$8</definedName>
    <definedName name="YBOCTCAP">'[4]Cashflow Forecast Port'!$V$8:$V$8</definedName>
    <definedName name="YBOCTCO" localSheetId="4">'[3]Cashflow Forecast Port'!$V$21:$V$21</definedName>
    <definedName name="YBOCTCO">'[4]Cashflow Forecast Port'!$V$21:$V$21</definedName>
    <definedName name="YBOCTCOAL" localSheetId="4">'[3]Cashflow Forecast Port'!$V$15:$V$15</definedName>
    <definedName name="YBOCTCOAL">'[4]Cashflow Forecast Port'!$V$15:$V$15</definedName>
    <definedName name="YBOCTDA" localSheetId="4">'[3]Cashflow Forecast Port'!$V$26:$V$26</definedName>
    <definedName name="YBOCTDA">'[4]Cashflow Forecast Port'!$V$26:$V$26</definedName>
    <definedName name="YBOCTDEP" localSheetId="4">'[3]Cashflow Forecast Port'!#REF!</definedName>
    <definedName name="YBOCTDEP">'[4]Cashflow Forecast Port'!#REF!</definedName>
    <definedName name="YBOCTEOS" localSheetId="4">'[3]Cashflow Forecast Port'!#REF!</definedName>
    <definedName name="YBOCTEOS">'[4]Cashflow Forecast Port'!#REF!</definedName>
    <definedName name="YBOCTEQ" localSheetId="4">'[3]Cashflow Forecast Port'!#REF!</definedName>
    <definedName name="YBOCTEQ">'[4]Cashflow Forecast Port'!#REF!</definedName>
    <definedName name="YBOCTIAT" localSheetId="4">'[3]Cashflow Forecast Port'!#REF!</definedName>
    <definedName name="YBOCTIAT">'[4]Cashflow Forecast Port'!#REF!</definedName>
    <definedName name="YBOCTIBIT" localSheetId="4">'[3]Cashflow Forecast Port'!$V$33:$V$33</definedName>
    <definedName name="YBOCTIBIT">'[4]Cashflow Forecast Port'!$V$33:$V$33</definedName>
    <definedName name="YBOCTINT" localSheetId="4">'[3]Cashflow Forecast Port'!$V$31:$V$31</definedName>
    <definedName name="YBOCTINT">'[4]Cashflow Forecast Port'!$V$31:$V$31</definedName>
    <definedName name="YBOCTNETCONT" localSheetId="4">'[3]Cashflow Forecast Port'!#REF!</definedName>
    <definedName name="YBOCTNETCONT">'[4]Cashflow Forecast Port'!#REF!</definedName>
    <definedName name="YBOCTSTEAM" localSheetId="4">'[3]Cashflow Forecast Port'!#REF!</definedName>
    <definedName name="YBOCTSTEAM">'[4]Cashflow Forecast Port'!#REF!</definedName>
    <definedName name="YBOCTTAX" localSheetId="4">'[3]Cashflow Forecast Port'!#REF!</definedName>
    <definedName name="YBOCTTAX">'[4]Cashflow Forecast Port'!#REF!</definedName>
    <definedName name="YBOCTWHEEL" localSheetId="4">'[3]Cashflow Forecast Port'!$V$18:$V$18</definedName>
    <definedName name="YBOCTWHEEL">'[4]Cashflow Forecast Port'!$V$18:$V$18</definedName>
    <definedName name="YBOJANCO" localSheetId="4">'[3]Cashflow Forecast Port'!$D$21:$D$21</definedName>
    <definedName name="YBOJANCO">'[4]Cashflow Forecast Port'!$D$21:$D$21</definedName>
    <definedName name="YBSEPBANKINT" localSheetId="4">'[3]Cashflow Forecast Port'!#REF!</definedName>
    <definedName name="YBSEPBANKINT">'[4]Cashflow Forecast Port'!#REF!</definedName>
    <definedName name="YBSEPCAP" localSheetId="4">'[3]Cashflow Forecast Port'!$T$8:$T$8</definedName>
    <definedName name="YBSEPCAP">'[4]Cashflow Forecast Port'!$T$8:$T$8</definedName>
    <definedName name="YBSEPCO" localSheetId="4">'[3]Cashflow Forecast Port'!$T$21:$T$21</definedName>
    <definedName name="YBSEPCO">'[4]Cashflow Forecast Port'!$T$21:$T$21</definedName>
    <definedName name="YBSEPCOAL" localSheetId="4">'[3]Cashflow Forecast Port'!$T$15:$T$15</definedName>
    <definedName name="YBSEPCOAL">'[4]Cashflow Forecast Port'!$T$15:$T$15</definedName>
    <definedName name="YBSEPDA" localSheetId="4">'[3]Cashflow Forecast Port'!$T$26:$T$26</definedName>
    <definedName name="YBSEPDA">'[4]Cashflow Forecast Port'!$T$26:$T$26</definedName>
    <definedName name="YBSEPDEP" localSheetId="4">'[3]Cashflow Forecast Port'!#REF!</definedName>
    <definedName name="YBSEPDEP">'[4]Cashflow Forecast Port'!#REF!</definedName>
    <definedName name="YBSEPEOS" localSheetId="4">'[3]Cashflow Forecast Port'!#REF!</definedName>
    <definedName name="YBSEPEOS">'[4]Cashflow Forecast Port'!#REF!</definedName>
    <definedName name="YBSEPEQ" localSheetId="4">'[3]Cashflow Forecast Port'!#REF!</definedName>
    <definedName name="YBSEPEQ">'[4]Cashflow Forecast Port'!#REF!</definedName>
    <definedName name="YBSEPIAT" localSheetId="4">'[3]Cashflow Forecast Port'!#REF!</definedName>
    <definedName name="YBSEPIAT">'[4]Cashflow Forecast Port'!#REF!</definedName>
    <definedName name="YBSEPIBIT" localSheetId="4">'[3]Cashflow Forecast Port'!$T$33:$T$33</definedName>
    <definedName name="YBSEPIBIT">'[4]Cashflow Forecast Port'!$T$33:$T$33</definedName>
    <definedName name="YBSEPINT" localSheetId="4">'[3]Cashflow Forecast Port'!$T$31:$T$31</definedName>
    <definedName name="YBSEPINT">'[4]Cashflow Forecast Port'!$T$31:$T$31</definedName>
    <definedName name="YBSEPNETCONT" localSheetId="4">'[3]Cashflow Forecast Port'!#REF!</definedName>
    <definedName name="YBSEPNETCONT">'[4]Cashflow Forecast Port'!#REF!</definedName>
    <definedName name="YBSEPSTEAM" localSheetId="4">'[3]Cashflow Forecast Port'!#REF!</definedName>
    <definedName name="YBSEPSTEAM">'[4]Cashflow Forecast Port'!#REF!</definedName>
    <definedName name="YBSEPTAX" localSheetId="4">'[3]Cashflow Forecast Port'!#REF!</definedName>
    <definedName name="YBSEPTAX">'[4]Cashflow Forecast Port'!#REF!</definedName>
    <definedName name="YBSEPWHEEL" localSheetId="4">'[3]Cashflow Forecast Port'!$T$18:$T$18</definedName>
    <definedName name="YBSEPWHEEL">'[4]Cashflow Forecast Port'!$T$18:$T$18</definedName>
    <definedName name="year" localSheetId="4">#REF!</definedName>
    <definedName name="year">#REF!</definedName>
    <definedName name="Year_Factor">'[32]#REF'!$H$3:$AO$3</definedName>
    <definedName name="Year1Frac">'[32]#REF'!$G$5</definedName>
    <definedName name="YearAverFxRateKztUSDIn">[37]Assumption!$Q$272</definedName>
    <definedName name="yearfrac" localSheetId="4">#REF!</definedName>
    <definedName name="yearfrac">#REF!</definedName>
    <definedName name="Years">[72]Year!$A$1:$A$8</definedName>
    <definedName name="yearsondistil" localSheetId="4">[1]Inputs!#REF!</definedName>
    <definedName name="yearsondistil">[2]Inputs!#REF!</definedName>
    <definedName name="yen">[27]PROFORMA!$C$13:$BI$13</definedName>
    <definedName name="YMISNAPR" localSheetId="4">'[3]Cashflow Forecast Port'!#REF!</definedName>
    <definedName name="YMISNAPR">'[4]Cashflow Forecast Port'!#REF!</definedName>
    <definedName name="yr1avail" localSheetId="4">[1]Inputs!#REF!</definedName>
    <definedName name="yr1avail">[2]Inputs!#REF!</definedName>
    <definedName name="Yr1Frac">'[32]#REF'!$G$13</definedName>
    <definedName name="yr1tariff" localSheetId="4">#REF!</definedName>
    <definedName name="yr1tariff">#REF!</definedName>
    <definedName name="YRCONSOL" localSheetId="4">'[16]99 cons YTD'!#REF!</definedName>
    <definedName name="YRCONSOL">'[16]99 cons YTD'!#REF!</definedName>
    <definedName name="YTD_Capex" localSheetId="4">'[51]Thresholds for variances'!$E$20</definedName>
    <definedName name="YTD_Capex">'[52]Thresholds for variances'!$E$20</definedName>
    <definedName name="YTD_Cash" localSheetId="4">'[51]Thresholds for variances'!$E$19</definedName>
    <definedName name="YTD_Cash">'[52]Thresholds for variances'!$E$19</definedName>
    <definedName name="YTD_CFO" localSheetId="4">'[51]Thresholds for variances'!$E$21</definedName>
    <definedName name="YTD_CFO">'[52]Thresholds for variances'!$E$21</definedName>
    <definedName name="YTD_EE" localSheetId="4">'[51]Thresholds for variances'!$E$16</definedName>
    <definedName name="YTD_EE">'[52]Thresholds for variances'!$E$16</definedName>
    <definedName name="YTD_FC" localSheetId="4">'[51]Thresholds for variances'!$E$9</definedName>
    <definedName name="YTD_FC">'[52]Thresholds for variances'!$E$9</definedName>
    <definedName name="YTD_FX" localSheetId="4">'[51]Thresholds for variances'!$E$17</definedName>
    <definedName name="YTD_FX">'[52]Thresholds for variances'!$E$17</definedName>
    <definedName name="YTD_IE" localSheetId="4">'[51]Thresholds for variances'!$E$15</definedName>
    <definedName name="YTD_IE">'[52]Thresholds for variances'!$E$15</definedName>
    <definedName name="YTD_II" localSheetId="4">'[51]Thresholds for variances'!$E$14</definedName>
    <definedName name="YTD_II">'[52]Thresholds for variances'!$E$14</definedName>
    <definedName name="YTD_MI" localSheetId="4">'[51]Thresholds for variances'!$E$18</definedName>
    <definedName name="YTD_MI">'[52]Thresholds for variances'!$E$18</definedName>
    <definedName name="YTD_OE" localSheetId="4">'[51]Thresholds for variances'!$E$13</definedName>
    <definedName name="YTD_OE">'[52]Thresholds for variances'!$E$13</definedName>
    <definedName name="YTD_OGM" localSheetId="4">'[51]Thresholds for variances'!$E$11</definedName>
    <definedName name="YTD_OGM">'[52]Thresholds for variances'!$E$11</definedName>
    <definedName name="YTD_OI" localSheetId="4">'[51]Thresholds for variances'!$E$12</definedName>
    <definedName name="YTD_OI">'[52]Thresholds for variances'!$E$12</definedName>
    <definedName name="YTD_Rev" localSheetId="4">'[51]Thresholds for variances'!$E$7</definedName>
    <definedName name="YTD_Rev">'[52]Thresholds for variances'!$E$7</definedName>
    <definedName name="YTD_SGA" localSheetId="4">'[51]Thresholds for variances'!$E$10</definedName>
    <definedName name="YTD_SGA">'[52]Thresholds for variances'!$E$10</definedName>
    <definedName name="YTD_VM" localSheetId="4">'[51]Thresholds for variances'!$E$8</definedName>
    <definedName name="YTD_VM">'[52]Thresholds for variances'!$E$8</definedName>
    <definedName name="YTDACTAPRFEE" localSheetId="4">'[3]Cashflow Forecast Port'!$J$55:$J$55</definedName>
    <definedName name="YTDACTAPRFEE">'[4]Cashflow Forecast Port'!$J$55:$J$55</definedName>
    <definedName name="YTDACTAPRINT" localSheetId="4">'[3]Cashflow Forecast Port'!$J$57:$J$57</definedName>
    <definedName name="YTDACTAPRINT">'[4]Cashflow Forecast Port'!$J$57:$J$57</definedName>
    <definedName name="YTDACTAUGFEE" localSheetId="4">'[3]Cashflow Forecast Port'!$R$55:$R$55</definedName>
    <definedName name="YTDACTAUGFEE">'[4]Cashflow Forecast Port'!$R$55:$R$55</definedName>
    <definedName name="YTDACTAUGINT" localSheetId="4">'[3]Cashflow Forecast Port'!$R$57:$R$57</definedName>
    <definedName name="YTDACTAUGINT">'[4]Cashflow Forecast Port'!$R$57:$R$57</definedName>
    <definedName name="YTDACTDECFEE" localSheetId="4">'[3]Cashflow Forecast Port'!$Z$55:$Z$55</definedName>
    <definedName name="YTDACTDECFEE">'[4]Cashflow Forecast Port'!$Z$55:$Z$55</definedName>
    <definedName name="YTDACTDECINT" localSheetId="4">'[3]Cashflow Forecast Port'!$Z$57:$Z$57</definedName>
    <definedName name="YTDACTDECINT">'[4]Cashflow Forecast Port'!$Z$57:$Z$57</definedName>
    <definedName name="YTDACTFEBFEE" localSheetId="4">'[3]Cashflow Forecast Port'!$F$55:$F$55</definedName>
    <definedName name="YTDACTFEBFEE">'[4]Cashflow Forecast Port'!$F$55:$F$55</definedName>
    <definedName name="YTDACTFEBINT" localSheetId="4">'[3]Cashflow Forecast Port'!$F$57:$F$57</definedName>
    <definedName name="YTDACTFEBINT">'[4]Cashflow Forecast Port'!$F$57:$F$57</definedName>
    <definedName name="YTDACTJANFEE" localSheetId="4">'[3]Cashflow Forecast Port'!$D$55:$D$55</definedName>
    <definedName name="YTDACTJANFEE">'[4]Cashflow Forecast Port'!$D$55:$D$55</definedName>
    <definedName name="YTDACTJANINT" localSheetId="4">'[3]Cashflow Forecast Port'!$D$57:$D$57</definedName>
    <definedName name="YTDACTJANINT">'[4]Cashflow Forecast Port'!$D$57:$D$57</definedName>
    <definedName name="YTDACTJULFEE" localSheetId="4">'[3]Cashflow Forecast Port'!$P$55:$P$55</definedName>
    <definedName name="YTDACTJULFEE">'[4]Cashflow Forecast Port'!$P$55:$P$55</definedName>
    <definedName name="YTDACTJULINT" localSheetId="4">'[3]Cashflow Forecast Port'!$P$57:$P$57</definedName>
    <definedName name="YTDACTJULINT">'[4]Cashflow Forecast Port'!$P$57:$P$57</definedName>
    <definedName name="YTDACTJUNFEE" localSheetId="4">'[3]Cashflow Forecast Port'!$N$55:$N$55</definedName>
    <definedName name="YTDACTJUNFEE">'[4]Cashflow Forecast Port'!$N$55:$N$55</definedName>
    <definedName name="YTDACTJUNINT" localSheetId="4">'[3]Cashflow Forecast Port'!$N$57:$N$57</definedName>
    <definedName name="YTDACTJUNINT">'[4]Cashflow Forecast Port'!$N$57:$N$57</definedName>
    <definedName name="YTDACTMARFEE" localSheetId="4">'[3]Cashflow Forecast Port'!$H$55:$H$55</definedName>
    <definedName name="YTDACTMARFEE">'[4]Cashflow Forecast Port'!$H$55:$H$55</definedName>
    <definedName name="YTDACTMARINT" localSheetId="4">'[3]Cashflow Forecast Port'!$H$57:$H$57</definedName>
    <definedName name="YTDACTMARINT">'[4]Cashflow Forecast Port'!$H$57:$H$57</definedName>
    <definedName name="YTDACTMAYFEE" localSheetId="4">'[3]Cashflow Forecast Port'!$L$55:$L$55</definedName>
    <definedName name="YTDACTMAYFEE">'[4]Cashflow Forecast Port'!$L$55:$L$55</definedName>
    <definedName name="YTDACTMAYINT" localSheetId="4">'[3]Cashflow Forecast Port'!$L$57:$L$57</definedName>
    <definedName name="YTDACTMAYINT">'[4]Cashflow Forecast Port'!$L$57:$L$57</definedName>
    <definedName name="YTDACTNOVFEE" localSheetId="4">'[3]Cashflow Forecast Port'!$X$55:$X$55</definedName>
    <definedName name="YTDACTNOVFEE">'[4]Cashflow Forecast Port'!$X$55:$X$55</definedName>
    <definedName name="YTDACTNOVINT" localSheetId="4">'[3]Cashflow Forecast Port'!$X$57:$X$57</definedName>
    <definedName name="YTDACTNOVINT">'[4]Cashflow Forecast Port'!$X$57:$X$57</definedName>
    <definedName name="YTDACTOCTFEE" localSheetId="4">'[3]Cashflow Forecast Port'!$V$55:$V$55</definedName>
    <definedName name="YTDACTOCTFEE">'[4]Cashflow Forecast Port'!$V$55:$V$55</definedName>
    <definedName name="YTDACTOCTINT" localSheetId="4">'[3]Cashflow Forecast Port'!$V$57:$V$57</definedName>
    <definedName name="YTDACTOCTINT">'[4]Cashflow Forecast Port'!$V$57:$V$57</definedName>
    <definedName name="YTDACTSEPFEE" localSheetId="4">'[3]Cashflow Forecast Port'!$T$55:$T$55</definedName>
    <definedName name="YTDACTSEPFEE">'[4]Cashflow Forecast Port'!$T$55:$T$55</definedName>
    <definedName name="YTDACTSEPINT" localSheetId="4">'[3]Cashflow Forecast Port'!$T$57:$T$57</definedName>
    <definedName name="YTDACTSEPINT">'[4]Cashflow Forecast Port'!$T$57:$T$57</definedName>
    <definedName name="YTDBUDAPRFEE" localSheetId="4">'[3]Cashflow Forecast Port'!#REF!</definedName>
    <definedName name="YTDBUDAPRFEE">'[4]Cashflow Forecast Port'!#REF!</definedName>
    <definedName name="YTDBUDAPRINT" localSheetId="4">'[3]Cashflow Forecast Port'!#REF!</definedName>
    <definedName name="YTDBUDAPRINT">'[4]Cashflow Forecast Port'!#REF!</definedName>
    <definedName name="YTDBUDAUGFEE" localSheetId="4">'[3]Cashflow Forecast Port'!#REF!</definedName>
    <definedName name="YTDBUDAUGFEE">'[4]Cashflow Forecast Port'!#REF!</definedName>
    <definedName name="YTDBUDAUGINT" localSheetId="4">'[3]Cashflow Forecast Port'!#REF!</definedName>
    <definedName name="YTDBUDAUGINT">'[4]Cashflow Forecast Port'!#REF!</definedName>
    <definedName name="YTDBUDDECFEE" localSheetId="4">'[3]Cashflow Forecast Port'!#REF!</definedName>
    <definedName name="YTDBUDDECFEE">'[4]Cashflow Forecast Port'!#REF!</definedName>
    <definedName name="YTDBUDDECINT" localSheetId="4">'[3]Cashflow Forecast Port'!#REF!</definedName>
    <definedName name="YTDBUDDECINT">'[4]Cashflow Forecast Port'!#REF!</definedName>
    <definedName name="YTDBUDFEBFEE" localSheetId="4">'[3]Cashflow Forecast Port'!#REF!</definedName>
    <definedName name="YTDBUDFEBFEE">'[4]Cashflow Forecast Port'!#REF!</definedName>
    <definedName name="YTDBUDFEBINT" localSheetId="4">'[3]Cashflow Forecast Port'!#REF!</definedName>
    <definedName name="YTDBUDFEBINT">'[4]Cashflow Forecast Port'!#REF!</definedName>
    <definedName name="YTDBUDJANFEE" localSheetId="4">'[3]Cashflow Forecast Port'!#REF!</definedName>
    <definedName name="YTDBUDJANFEE">'[4]Cashflow Forecast Port'!#REF!</definedName>
    <definedName name="YTDBUDJANINT" localSheetId="4">'[3]Cashflow Forecast Port'!#REF!</definedName>
    <definedName name="YTDBUDJANINT">'[4]Cashflow Forecast Port'!#REF!</definedName>
    <definedName name="YTDBUDJULFEE" localSheetId="4">'[3]Cashflow Forecast Port'!#REF!</definedName>
    <definedName name="YTDBUDJULFEE">'[4]Cashflow Forecast Port'!#REF!</definedName>
    <definedName name="YTDBUDJULINT" localSheetId="4">'[3]Cashflow Forecast Port'!#REF!</definedName>
    <definedName name="YTDBUDJULINT">'[4]Cashflow Forecast Port'!#REF!</definedName>
    <definedName name="YTDBUDJUNFEE" localSheetId="4">'[3]Cashflow Forecast Port'!#REF!</definedName>
    <definedName name="YTDBUDJUNFEE">'[4]Cashflow Forecast Port'!#REF!</definedName>
    <definedName name="YTDBUDJUNINT" localSheetId="4">'[3]Cashflow Forecast Port'!#REF!</definedName>
    <definedName name="YTDBUDJUNINT">'[4]Cashflow Forecast Port'!#REF!</definedName>
    <definedName name="YTDBUDMARFEE" localSheetId="4">'[3]Cashflow Forecast Port'!#REF!</definedName>
    <definedName name="YTDBUDMARFEE">'[4]Cashflow Forecast Port'!#REF!</definedName>
    <definedName name="YTDBUDMARINT" localSheetId="4">'[3]Cashflow Forecast Port'!#REF!</definedName>
    <definedName name="YTDBUDMARINT">'[4]Cashflow Forecast Port'!#REF!</definedName>
    <definedName name="YTDBUDMAYFEE" localSheetId="4">'[3]Cashflow Forecast Port'!#REF!</definedName>
    <definedName name="YTDBUDMAYFEE">'[4]Cashflow Forecast Port'!#REF!</definedName>
    <definedName name="YTDBUDMAYINT" localSheetId="4">'[3]Cashflow Forecast Port'!#REF!</definedName>
    <definedName name="YTDBUDMAYINT">'[4]Cashflow Forecast Port'!#REF!</definedName>
    <definedName name="YTDBUDNOVFEE" localSheetId="4">'[3]Cashflow Forecast Port'!#REF!</definedName>
    <definedName name="YTDBUDNOVFEE">'[4]Cashflow Forecast Port'!#REF!</definedName>
    <definedName name="YTDBUDNOVINT" localSheetId="4">'[3]Cashflow Forecast Port'!#REF!</definedName>
    <definedName name="YTDBUDNOVINT">'[4]Cashflow Forecast Port'!#REF!</definedName>
    <definedName name="YTDBUDOCTFEE" localSheetId="4">'[3]Cashflow Forecast Port'!#REF!</definedName>
    <definedName name="YTDBUDOCTFEE">'[4]Cashflow Forecast Port'!#REF!</definedName>
    <definedName name="YTDBUDOCTINT" localSheetId="4">'[3]Cashflow Forecast Port'!#REF!</definedName>
    <definedName name="YTDBUDOCTINT">'[4]Cashflow Forecast Port'!#REF!</definedName>
    <definedName name="YTDBUDSEPINT" localSheetId="4">'[3]Cashflow Forecast Port'!#REF!</definedName>
    <definedName name="YTDBUDSEPINT">'[4]Cashflow Forecast Port'!#REF!</definedName>
    <definedName name="YTDINC" localSheetId="4">#REF!</definedName>
    <definedName name="YTDINC">#REF!</definedName>
    <definedName name="YTDTOT" localSheetId="4">#REF!</definedName>
    <definedName name="YTDTOT">#REF!</definedName>
    <definedName name="z" localSheetId="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B113C9C_A1A9_11D3_A311_0008C739212F_.wvu.PrintArea" localSheetId="4" hidden="1">#REF!</definedName>
    <definedName name="Z_0B113C9C_A1A9_11D3_A311_0008C739212F_.wvu.PrintArea" hidden="1">#REF!</definedName>
    <definedName name="Z_1C03E4A5_0E99_11D5_896C_00008646D7BA_.wvu.Rows" localSheetId="4" hidden="1">[128]Debt!#REF!</definedName>
    <definedName name="Z_1C03E4A5_0E99_11D5_896C_00008646D7BA_.wvu.Rows" hidden="1">[128]Debt!#REF!</definedName>
    <definedName name="Z_74BB7D31_A24A_11D3_95F1_000000000000_.wvu.PrintArea" localSheetId="4" hidden="1">#REF!</definedName>
    <definedName name="Z_74BB7D31_A24A_11D3_95F1_000000000000_.wvu.PrintArea" hidden="1">#REF!</definedName>
    <definedName name="Z_Ore_Mining_Data" localSheetId="4">#REF!</definedName>
    <definedName name="Z_Ore_Mining_Data">#REF!</definedName>
    <definedName name="zed10" localSheetId="4" hidden="1">{9.73133559484674E-65,0,0,0;9.63420075875299E-65,0,0,0;9.73133559484674E-65,0,0,0;0,0,0,0;0,0,0,0;0,0,0,0;0,0,0,0;0,0,0,0;0,0,0,0;0,0,0,0}</definedName>
    <definedName name="zed10" localSheetId="2" hidden="1">{9.73133559484674E-65,0,0,0;9.63420075875299E-65,0,0,0;9.73133559484674E-65,0,0,0;0,0,0,0;0,0,0,0;0,0,0,0;0,0,0,0;0,0,0,0;0,0,0,0;0,0,0,0}</definedName>
    <definedName name="zed10" localSheetId="0" hidden="1">{9.73133559484674E-65,0,0,0;9.63420075875299E-65,0,0,0;9.73133559484674E-65,0,0,0;0,0,0,0;0,0,0,0;0,0,0,0;0,0,0,0;0,0,0,0;0,0,0,0;0,0,0,0}</definedName>
    <definedName name="zed10" hidden="1">{9.73133559484674E-65,0,0,0;9.63420075875299E-65,0,0,0;9.73133559484674E-65,0,0,0;0,0,0,0;0,0,0,0;0,0,0,0;0,0,0,0;0,0,0,0;0,0,0,0;0,0,0,0}</definedName>
    <definedName name="zed15" localSheetId="4" hidden="1">{#N/A,#N/A,FALSE,0;#N/A,#N/A,FALSE,0;#N/A,#N/A,FALSE,0;#N/A,#N/A,FALSE,0;#N/A,#N/A,FALSE,0;#N/A,#N/A,FALSE,0;#N/A,#N/A,FALSE,0;#N/A,#N/A,FALSE,0;#N/A,#N/A,FALSE,0;#N/A,#N/A,FALSE,0}</definedName>
    <definedName name="zed15" localSheetId="2" hidden="1">{#N/A,#N/A,FALSE,0;#N/A,#N/A,FALSE,0;#N/A,#N/A,FALSE,0;#N/A,#N/A,FALSE,0;#N/A,#N/A,FALSE,0;#N/A,#N/A,FALSE,0;#N/A,#N/A,FALSE,0;#N/A,#N/A,FALSE,0;#N/A,#N/A,FALSE,0;#N/A,#N/A,FALSE,0}</definedName>
    <definedName name="zed15" localSheetId="0" hidden="1">{#N/A,#N/A,FALSE,0;#N/A,#N/A,FALSE,0;#N/A,#N/A,FALSE,0;#N/A,#N/A,FALSE,0;#N/A,#N/A,FALSE,0;#N/A,#N/A,FALSE,0;#N/A,#N/A,FALSE,0;#N/A,#N/A,FALSE,0;#N/A,#N/A,FALSE,0;#N/A,#N/A,FALSE,0}</definedName>
    <definedName name="zed15" hidden="1">{#N/A,#N/A,FALSE,0;#N/A,#N/A,FALSE,0;#N/A,#N/A,FALSE,0;#N/A,#N/A,FALSE,0;#N/A,#N/A,FALSE,0;#N/A,#N/A,FALSE,0;#N/A,#N/A,FALSE,0;#N/A,#N/A,FALSE,0;#N/A,#N/A,FALSE,0;#N/A,#N/A,FALSE,0}</definedName>
    <definedName name="zed5" localSheetId="4" hidden="1">{0,0,0,0;0,0,#VALUE!,0;0,0,0,0;0,0,0,0;0,0,0,0;0,0,0,0;0,0,0,0;0,0,0,0;0,TRUE,0,0;0,0,0,FALSE}</definedName>
    <definedName name="zed5" localSheetId="2" hidden="1">{0,0,0,0;0,0,#VALUE!,0;0,0,0,0;0,0,0,0;0,0,0,0;0,0,0,0;0,0,0,0;0,0,0,0;0,TRUE,0,0;0,0,0,FALSE}</definedName>
    <definedName name="zed5" localSheetId="0" hidden="1">{0,0,0,0;0,0,#VALUE!,0;0,0,0,0;0,0,0,0;0,0,0,0;0,0,0,0;0,0,0,0;0,0,0,0;0,TRUE,0,0;0,0,0,FALSE}</definedName>
    <definedName name="zed5" hidden="1">{0,0,0,0;0,0,#VALUE!,0;0,0,0,0;0,0,0,0;0,0,0,0;0,0,0,0;0,0,0,0;0,0,0,0;0,TRUE,0,0;0,0,0,FALSE}</definedName>
    <definedName name="Zn_Concentrate_Breakdown" localSheetId="4">#REF!</definedName>
    <definedName name="Zn_Concentrate_Breakdown">#REF!</definedName>
    <definedName name="Zn_concentrate_production" localSheetId="4">#REF!</definedName>
    <definedName name="Zn_concentrate_production">#REF!</definedName>
    <definedName name="ZONA1" localSheetId="4">[129]requerimiento!#REF!</definedName>
    <definedName name="ZONA1">[129]requerimiento!#REF!</definedName>
    <definedName name="а1" localSheetId="4">[130]ЯНВАРЬ!#REF!</definedName>
    <definedName name="а1">[130]ЯНВАРЬ!#REF!</definedName>
    <definedName name="_xlnm.Database" localSheetId="4">#REF!</definedName>
    <definedName name="_xlnm.Database">#REF!</definedName>
    <definedName name="_xlnm.Print_Titles">#N/A</definedName>
    <definedName name="НДС" localSheetId="4">#REF!</definedName>
    <definedName name="НДС">#REF!</definedName>
    <definedName name="_xlnm.Print_Area" localSheetId="4">'[16]99 cons YTD'!#REF!</definedName>
    <definedName name="_xlnm.Print_Area">'[16]99 cons YTD'!#REF!</definedName>
    <definedName name="_xlnm.Recorder" localSheetId="4">#REF!</definedName>
    <definedName name="_xlnm.Recorder">#REF!</definedName>
    <definedName name="факт" localSheetId="4">#REF!</definedName>
    <definedName name="факт">#REF!</definedName>
  </definedNames>
  <calcPr calcId="125725"/>
</workbook>
</file>

<file path=xl/calcChain.xml><?xml version="1.0" encoding="utf-8"?>
<calcChain xmlns="http://schemas.openxmlformats.org/spreadsheetml/2006/main">
  <c r="V52" i="7"/>
  <c r="E21"/>
  <c r="V19"/>
  <c r="C19" s="1"/>
  <c r="C14" i="5" s="1"/>
  <c r="Y52" i="7"/>
  <c r="S25"/>
  <c r="AC39" l="1"/>
  <c r="AC16"/>
  <c r="C29" i="5"/>
  <c r="S18" i="7"/>
  <c r="C18" s="1"/>
  <c r="C10" i="5" s="1"/>
  <c r="C65" i="7"/>
  <c r="C66"/>
  <c r="C52"/>
  <c r="C43" i="5" s="1"/>
  <c r="C51" i="7"/>
  <c r="C40" i="5" s="1"/>
  <c r="C50" i="7"/>
  <c r="C49"/>
  <c r="C37" i="5" s="1"/>
  <c r="C48" i="7"/>
  <c r="C47"/>
  <c r="C46"/>
  <c r="C45"/>
  <c r="C44"/>
  <c r="C43"/>
  <c r="C32"/>
  <c r="C24" i="5" s="1"/>
  <c r="C38" i="7"/>
  <c r="C31" i="5" s="1"/>
  <c r="C17" i="7"/>
  <c r="C22"/>
  <c r="C23"/>
  <c r="C16" i="5" s="1"/>
  <c r="C24" i="7"/>
  <c r="I21"/>
  <c r="C21" s="1"/>
  <c r="C15" i="5" s="1"/>
  <c r="AE20" i="7" l="1"/>
  <c r="C11" i="5"/>
  <c r="C20" i="7" l="1"/>
  <c r="C61"/>
  <c r="C60"/>
  <c r="C59"/>
  <c r="C58"/>
  <c r="C48" i="5" s="1"/>
  <c r="C57" i="7"/>
  <c r="C47" i="5" s="1"/>
  <c r="C56" i="7"/>
  <c r="AJ8"/>
  <c r="AL20"/>
  <c r="C49" i="5"/>
  <c r="AI5" i="7"/>
  <c r="AI11"/>
  <c r="C16"/>
  <c r="AI1" l="1"/>
  <c r="C7"/>
  <c r="O4"/>
  <c r="O3"/>
  <c r="D18" i="1"/>
  <c r="C18"/>
  <c r="O5" i="7" l="1"/>
  <c r="O1" s="1"/>
  <c r="AN4"/>
  <c r="AM4"/>
  <c r="AL4"/>
  <c r="AK4"/>
  <c r="AJ4"/>
  <c r="AH4"/>
  <c r="AG4"/>
  <c r="AF4"/>
  <c r="AE4"/>
  <c r="AD4"/>
  <c r="AC4"/>
  <c r="AB4"/>
  <c r="AA4"/>
  <c r="Z4"/>
  <c r="Y4"/>
  <c r="X4"/>
  <c r="P4"/>
  <c r="Q4"/>
  <c r="R4"/>
  <c r="S4"/>
  <c r="T4"/>
  <c r="U4"/>
  <c r="V4"/>
  <c r="W4"/>
  <c r="G4"/>
  <c r="H4"/>
  <c r="I4"/>
  <c r="J4"/>
  <c r="K4"/>
  <c r="L4"/>
  <c r="M4"/>
  <c r="N4"/>
  <c r="F4"/>
  <c r="E4"/>
  <c r="AN3"/>
  <c r="AM3"/>
  <c r="AL3"/>
  <c r="AK3"/>
  <c r="AJ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N3"/>
  <c r="M3"/>
  <c r="L3"/>
  <c r="K3"/>
  <c r="J3"/>
  <c r="I3"/>
  <c r="H3"/>
  <c r="G3"/>
  <c r="F3"/>
  <c r="E3"/>
  <c r="C8" i="5"/>
  <c r="C64" i="7"/>
  <c r="C53" i="5" s="1"/>
  <c r="C11" i="7"/>
  <c r="C10"/>
  <c r="C9"/>
  <c r="C6"/>
  <c r="D19" i="4"/>
  <c r="W5" i="7" l="1"/>
  <c r="S5"/>
  <c r="X5"/>
  <c r="X28" s="1"/>
  <c r="X1" s="1"/>
  <c r="AB5"/>
  <c r="AB1" s="1"/>
  <c r="AK5"/>
  <c r="AF5"/>
  <c r="AF1" s="1"/>
  <c r="M5"/>
  <c r="M29" s="1"/>
  <c r="C29" s="1"/>
  <c r="C21" i="5" s="1"/>
  <c r="I5" i="7"/>
  <c r="I33" s="1"/>
  <c r="I1" s="1"/>
  <c r="W28"/>
  <c r="W1" s="1"/>
  <c r="E5"/>
  <c r="L5"/>
  <c r="L30" s="1"/>
  <c r="H5"/>
  <c r="H33" s="1"/>
  <c r="V5"/>
  <c r="V30" s="1"/>
  <c r="R5"/>
  <c r="R27" s="1"/>
  <c r="Y5"/>
  <c r="Y1" s="1"/>
  <c r="AC5"/>
  <c r="AC1" s="1"/>
  <c r="AG5"/>
  <c r="AG1" s="1"/>
  <c r="AL5"/>
  <c r="F5"/>
  <c r="F33" s="1"/>
  <c r="K5"/>
  <c r="K28" s="1"/>
  <c r="G5"/>
  <c r="U5"/>
  <c r="Q5"/>
  <c r="Q30" s="1"/>
  <c r="Z5"/>
  <c r="Z1" s="1"/>
  <c r="AD5"/>
  <c r="AD1" s="1"/>
  <c r="AH5"/>
  <c r="AH34" s="1"/>
  <c r="C34" s="1"/>
  <c r="C26" i="5" s="1"/>
  <c r="AM5" i="7"/>
  <c r="N5"/>
  <c r="N30" s="1"/>
  <c r="J5"/>
  <c r="T5"/>
  <c r="P5"/>
  <c r="AA5"/>
  <c r="AA1" s="1"/>
  <c r="AE5"/>
  <c r="AJ5"/>
  <c r="AJ33" s="1"/>
  <c r="AN5"/>
  <c r="K1"/>
  <c r="C62"/>
  <c r="C4"/>
  <c r="AK33"/>
  <c r="AK1" s="1"/>
  <c r="C3"/>
  <c r="C27"/>
  <c r="C19" i="5" s="1"/>
  <c r="C53" i="7"/>
  <c r="C63"/>
  <c r="S1" s="1"/>
  <c r="H1" l="1"/>
  <c r="F1"/>
  <c r="N1"/>
  <c r="G33"/>
  <c r="G1" s="1"/>
  <c r="V1"/>
  <c r="E33"/>
  <c r="E1" s="1"/>
  <c r="J28"/>
  <c r="J1" s="1"/>
  <c r="AN33"/>
  <c r="AN1" s="1"/>
  <c r="AE25"/>
  <c r="AE1" s="1"/>
  <c r="C30"/>
  <c r="C20" i="5" s="1"/>
  <c r="AJ1" i="7"/>
  <c r="AM35"/>
  <c r="C35" s="1"/>
  <c r="C27" i="5" s="1"/>
  <c r="Q1" i="7"/>
  <c r="P28"/>
  <c r="P1" s="1"/>
  <c r="AL25"/>
  <c r="U31"/>
  <c r="C31" s="1"/>
  <c r="C25" i="5" s="1"/>
  <c r="T39" i="7"/>
  <c r="C30" i="5" s="1"/>
  <c r="C5" i="7"/>
  <c r="AH1"/>
  <c r="L1"/>
  <c r="M1"/>
  <c r="C46" i="1"/>
  <c r="D9" i="2"/>
  <c r="C50" i="5"/>
  <c r="C44"/>
  <c r="D50"/>
  <c r="D44"/>
  <c r="D18"/>
  <c r="D28" s="1"/>
  <c r="D32" s="1"/>
  <c r="D23" i="4"/>
  <c r="E23" s="1"/>
  <c r="E25" s="1"/>
  <c r="E21"/>
  <c r="E18"/>
  <c r="E19"/>
  <c r="E8"/>
  <c r="D14"/>
  <c r="D16" s="1"/>
  <c r="E12"/>
  <c r="E10"/>
  <c r="E14" s="1"/>
  <c r="E16" s="1"/>
  <c r="C56" i="1"/>
  <c r="C40"/>
  <c r="C61" s="1"/>
  <c r="C33"/>
  <c r="D56"/>
  <c r="D46"/>
  <c r="D40"/>
  <c r="D61" s="1"/>
  <c r="D33"/>
  <c r="C9" i="2"/>
  <c r="D15"/>
  <c r="D19" s="1"/>
  <c r="D23" s="1"/>
  <c r="D25" s="1"/>
  <c r="D57" i="1" l="1"/>
  <c r="D58" s="1"/>
  <c r="AM1" i="7"/>
  <c r="C28"/>
  <c r="C22" i="5" s="1"/>
  <c r="U1" i="7"/>
  <c r="C33"/>
  <c r="C23" i="5" s="1"/>
  <c r="R1" i="7"/>
  <c r="C25"/>
  <c r="T1"/>
  <c r="AL1"/>
  <c r="D34" i="1"/>
  <c r="D55" i="5"/>
  <c r="D25" i="4"/>
  <c r="C57" i="1"/>
  <c r="C58" s="1"/>
  <c r="C15" i="2"/>
  <c r="C19" s="1"/>
  <c r="C21" s="1"/>
  <c r="C23" s="1"/>
  <c r="C25" s="1"/>
  <c r="C34" i="1"/>
  <c r="C1" i="7" l="1"/>
  <c r="C26"/>
  <c r="C36" s="1"/>
  <c r="C40" s="1"/>
  <c r="C17" i="5"/>
  <c r="C18" s="1"/>
  <c r="C28" s="1"/>
  <c r="C32" s="1"/>
  <c r="C63" i="1"/>
  <c r="C52" i="5" l="1"/>
  <c r="C55" s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</t>
        </r>
      </text>
    </comment>
    <comment ref="D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</t>
        </r>
      </text>
    </comment>
    <comment ref="C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11</t>
        </r>
      </text>
    </comment>
    <comment ref="D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11</t>
        </r>
      </text>
    </comment>
    <comment ref="C1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13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13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14
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14
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21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21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22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22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6250-7430</t>
        </r>
      </text>
    </comment>
    <comment ref="D1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6250-7430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100</t>
        </r>
      </text>
    </comment>
    <comment ref="D1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100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101</t>
        </r>
      </text>
    </comment>
    <comment ref="D2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101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C25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3130 конец - начало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3130 конец - начало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сч 1150 - 1000</t>
        </r>
      </text>
    </comment>
    <comment ref="D2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сч 1150 - 1000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сч 1150 - 1000</t>
        </r>
      </text>
    </comment>
    <comment ref="D3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1030 - 3110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1030 3050</t>
        </r>
      </text>
    </comment>
    <comment ref="D3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1030 3110</t>
        </r>
      </text>
    </comment>
    <comment ref="C43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1253 - 1000</t>
        </r>
      </text>
    </comment>
    <comment ref="D43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1253 - 1000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1030-3010</t>
        </r>
      </text>
    </comment>
    <comment ref="D47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1030-3010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30400 дт1030-кд1030</t>
        </r>
      </text>
    </comment>
    <comment ref="D49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30400 дт1030-кд1030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 6250-7430</t>
        </r>
      </text>
    </comment>
    <comment ref="D53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1030 6250-7430</t>
        </r>
      </text>
    </comment>
  </commentList>
</comments>
</file>

<file path=xl/comments3.xml><?xml version="1.0" encoding="utf-8"?>
<comments xmlns="http://schemas.openxmlformats.org/spreadsheetml/2006/main">
  <authors>
    <author>Пользователь Windows</author>
  </authors>
  <commentList>
    <comment ref="Y4" authorId="0">
      <text>
        <r>
          <rPr>
            <b/>
            <sz val="9"/>
            <color indexed="81"/>
            <rFont val="Tahoma"/>
            <charset val="1"/>
          </rPr>
          <t>Пользователь Windows:</t>
        </r>
        <r>
          <rPr>
            <sz val="9"/>
            <color indexed="81"/>
            <rFont val="Tahoma"/>
            <charset val="1"/>
          </rPr>
          <t xml:space="preserve">
Нужен займ авиационного центра</t>
        </r>
      </text>
    </comment>
    <comment ref="Q18" authorId="0">
      <text>
        <r>
          <rPr>
            <b/>
            <sz val="9"/>
            <color indexed="81"/>
            <rFont val="Tahoma"/>
            <charset val="1"/>
          </rPr>
          <t>Пользователь Windows:</t>
        </r>
        <r>
          <rPr>
            <sz val="9"/>
            <color indexed="81"/>
            <rFont val="Tahoma"/>
            <charset val="1"/>
          </rPr>
          <t xml:space="preserve">
СУЭК Кузбасс</t>
        </r>
      </text>
    </comment>
    <comment ref="V19" authorId="0">
      <text>
        <r>
          <rPr>
            <b/>
            <sz val="9"/>
            <color indexed="81"/>
            <rFont val="Tahoma"/>
            <charset val="1"/>
          </rPr>
          <t>Пользователь Windows:</t>
        </r>
        <r>
          <rPr>
            <sz val="9"/>
            <color indexed="81"/>
            <rFont val="Tahoma"/>
            <charset val="1"/>
          </rPr>
          <t xml:space="preserve">
Дисконт</t>
        </r>
      </text>
    </comment>
    <comment ref="E21" authorId="0">
      <text>
        <r>
          <rPr>
            <b/>
            <sz val="9"/>
            <color indexed="81"/>
            <rFont val="Tahoma"/>
            <charset val="1"/>
          </rPr>
          <t>Пользователь Windows:</t>
        </r>
        <r>
          <rPr>
            <sz val="9"/>
            <color indexed="81"/>
            <rFont val="Tahoma"/>
            <charset val="1"/>
          </rPr>
          <t xml:space="preserve">
Добавить амортизацию жр и ке</t>
        </r>
      </text>
    </comment>
  </commentList>
</comments>
</file>

<file path=xl/sharedStrings.xml><?xml version="1.0" encoding="utf-8"?>
<sst xmlns="http://schemas.openxmlformats.org/spreadsheetml/2006/main" count="271" uniqueCount="182">
  <si>
    <t>Дополнительно оплаченный капитал</t>
  </si>
  <si>
    <t>В тысячах тенге</t>
  </si>
  <si>
    <t xml:space="preserve">Активы </t>
  </si>
  <si>
    <t>Долгосрочные активы</t>
  </si>
  <si>
    <t>Нематериальные активы</t>
  </si>
  <si>
    <t>Денежные средства, ограниченные в использовании</t>
  </si>
  <si>
    <t>Текущие активы</t>
  </si>
  <si>
    <t>Товарно-материальные запасы</t>
  </si>
  <si>
    <t>Денежные средства и их эквиваленты</t>
  </si>
  <si>
    <t>ВСЕГО АКТИВОВ</t>
  </si>
  <si>
    <t>Капитал</t>
  </si>
  <si>
    <t>Выпущенные акции</t>
  </si>
  <si>
    <t>Итого капитал</t>
  </si>
  <si>
    <t>Долгосрочные обязательства</t>
  </si>
  <si>
    <t>Текущие обязательства</t>
  </si>
  <si>
    <t>Процентный заем</t>
  </si>
  <si>
    <t>Корпоративный подоходный налог к оплате</t>
  </si>
  <si>
    <t>Кредиторская задолженность</t>
  </si>
  <si>
    <t>Итого обязательств</t>
  </si>
  <si>
    <t>Итого капитала и обязательств</t>
  </si>
  <si>
    <t>Количество выпущенных акций</t>
  </si>
  <si>
    <t>Балансовая стоимость одной акции (в тенге)</t>
  </si>
  <si>
    <t>Главный бухгалтер</t>
  </si>
  <si>
    <t>Генеральный директор</t>
  </si>
  <si>
    <t>Административные расходы</t>
  </si>
  <si>
    <t>Амортизация дисконта</t>
  </si>
  <si>
    <t>Курсовая разница, нетто</t>
  </si>
  <si>
    <t>Транзакций, приводящих к эффекту разводнения, не было</t>
  </si>
  <si>
    <t>Денежные потоки от операционной деятельности:</t>
  </si>
  <si>
    <t>Корректировки на:</t>
  </si>
  <si>
    <t>Доход от финансирования</t>
  </si>
  <si>
    <t>Затраты по финансированию</t>
  </si>
  <si>
    <t>Резерв по сомнительной дебиторской задолженности</t>
  </si>
  <si>
    <t>Курсовая разница</t>
  </si>
  <si>
    <t>Убытки от операционной деятельности до изменений в оборотном капитале</t>
  </si>
  <si>
    <t>Изменения в товарно-материальных запасах</t>
  </si>
  <si>
    <t>Изменения в авансах выданных и прочих текущих активах</t>
  </si>
  <si>
    <t>Изменения в авансах полученных</t>
  </si>
  <si>
    <t>(Использование) / поступление денежных средств в / от операционной деятельности</t>
  </si>
  <si>
    <t>Подоходный налог уплаченный</t>
  </si>
  <si>
    <t>Чистое (использование) / поступление денежных средств в/ от операционной деятельности</t>
  </si>
  <si>
    <t>Денежные потоки от инвестиционной деятельности:</t>
  </si>
  <si>
    <t>Денежные потоки от финансовой деятельности:</t>
  </si>
  <si>
    <t>Выплата полученного процентного займа</t>
  </si>
  <si>
    <t>Чистое изменение в денежных средствах и их эквивалентах</t>
  </si>
  <si>
    <t>Реорганизация под общим контролем</t>
  </si>
  <si>
    <t>Итого совокупный убыток за год</t>
  </si>
  <si>
    <t>Прим.</t>
  </si>
  <si>
    <t>Прибыль за период</t>
  </si>
  <si>
    <t>Расход по налогу на прибыль</t>
  </si>
  <si>
    <t>Финансовый доход</t>
  </si>
  <si>
    <t>Финансовый расход</t>
  </si>
  <si>
    <t>Чистое поступление денежных средств от инвестиционной деятельности</t>
  </si>
  <si>
    <t> Чистое использование денежных средств в финансовой деятельности</t>
  </si>
  <si>
    <t>Выручка</t>
  </si>
  <si>
    <t>Базовая прибыль / (убыток) на акцию (в тенге)</t>
  </si>
  <si>
    <t>Проценты полученные по займам выданным</t>
  </si>
  <si>
    <t>Процентый заем полученный</t>
  </si>
  <si>
    <t>Денежные средства и их эквиваленты на отчетную дату</t>
  </si>
  <si>
    <t>АО "Каражыра"</t>
  </si>
  <si>
    <t>ПРОМЕЖУТОЧНЫЙ ОТЧЕТ О СОВОКУПНОМ ДОХОДЕ</t>
  </si>
  <si>
    <t>Себестоимость</t>
  </si>
  <si>
    <t>Валовая прибыль (убыток)</t>
  </si>
  <si>
    <t>Расходы по реализации</t>
  </si>
  <si>
    <t>Операционная прибыль (убыток)</t>
  </si>
  <si>
    <t>Прибыль (убыток) до налогообложения</t>
  </si>
  <si>
    <t>Чистая прибыль (убыток)</t>
  </si>
  <si>
    <t>Прочая совокупная прибыль (убыток)</t>
  </si>
  <si>
    <t>Итого совокупная прибыль (убыток), за вычетом подоходного налога</t>
  </si>
  <si>
    <t>ПРОМЕЖУТОЧНЫЙ ОТЧЕТ О ФИНАНСОВОМ ПОЛОЖЕНИИ</t>
  </si>
  <si>
    <t>Основные средства</t>
  </si>
  <si>
    <t>Незавершенное строительство</t>
  </si>
  <si>
    <t>Инвестиционное имущество</t>
  </si>
  <si>
    <t>Прочие долгосрочные активы</t>
  </si>
  <si>
    <t>Финансовые активы, удерживаемые до погашения</t>
  </si>
  <si>
    <t>Дебиторская задолженность</t>
  </si>
  <si>
    <t>Переплата по КПН</t>
  </si>
  <si>
    <t>Нераспределенная прибыль</t>
  </si>
  <si>
    <t>Отложенные налоговые обязательства</t>
  </si>
  <si>
    <t>Прочие финансовые обязательства</t>
  </si>
  <si>
    <t>ПРОМЕЖУТОЧНЫЙ ОТЧЕТ О ДВИЖЕНИИ ДЕНЕЖНЫХ СРЕДСТВ</t>
  </si>
  <si>
    <t>Прибыль / (убыток) до подоходного налога</t>
  </si>
  <si>
    <t>Износ и амортизация</t>
  </si>
  <si>
    <t>Изменения в торговой дебиторской задолженности</t>
  </si>
  <si>
    <t>Изменения в прочих текущих обязательств</t>
  </si>
  <si>
    <t>Проценты полученные</t>
  </si>
  <si>
    <t>Приобретение основных средств</t>
  </si>
  <si>
    <t>Поступления от реализации основных средств</t>
  </si>
  <si>
    <t>Банковские вклады, нетто</t>
  </si>
  <si>
    <t>Займы, выданные</t>
  </si>
  <si>
    <t>Погашение займа, выданного</t>
  </si>
  <si>
    <t>Дивиденды выплаченные</t>
  </si>
  <si>
    <t>ПРОМЕЖУТОЧНЫЙ ОТЧЕТ ОБ ИЗМЕНЕНИЯХ В КАПИТАЛЕ</t>
  </si>
  <si>
    <t>ИТОГО</t>
  </si>
  <si>
    <t>Дивиденды объявленные</t>
  </si>
  <si>
    <t>Выпуск собственных доле-вых инструментов (акций)</t>
  </si>
  <si>
    <t>Реализация прочих финансовых апктивов</t>
  </si>
  <si>
    <t>Выплаченные  проценты</t>
  </si>
  <si>
    <t>Прочие поступления</t>
  </si>
  <si>
    <t>Вознагражния работникам</t>
  </si>
  <si>
    <t>Производные финансовые  инструменты</t>
  </si>
  <si>
    <t>Изменения в учетной политике МСФО 9 и 15</t>
  </si>
  <si>
    <t>Доход от выбытия активов</t>
  </si>
  <si>
    <t>Прочие доходы</t>
  </si>
  <si>
    <t>Прочие расходы</t>
  </si>
  <si>
    <t>Краснянская Л.Н.</t>
  </si>
  <si>
    <t>Нагатаев М.С.</t>
  </si>
  <si>
    <t>31 декабря 2020 г.</t>
  </si>
  <si>
    <t>Горнорудные активы</t>
  </si>
  <si>
    <t>Расходы будущих периодов</t>
  </si>
  <si>
    <t>Прочие финансовые активы, ограниченные в использовании</t>
  </si>
  <si>
    <t>Переплата по НДС</t>
  </si>
  <si>
    <t>Задолженность сотрудников</t>
  </si>
  <si>
    <t xml:space="preserve">Авансы выданные </t>
  </si>
  <si>
    <t>Прочие оборотные активы</t>
  </si>
  <si>
    <t>Займы выданные</t>
  </si>
  <si>
    <t>Обязательство по ликвидации активов</t>
  </si>
  <si>
    <t>Обязательства по вознаграждениям работникам</t>
  </si>
  <si>
    <r>
      <t xml:space="preserve">    </t>
    </r>
    <r>
      <rPr>
        <sz val="10"/>
        <color rgb="FF000000"/>
        <rFont val="Arial Narrow"/>
        <family val="2"/>
        <charset val="204"/>
      </rPr>
      <t>Обязательства по договору</t>
    </r>
  </si>
  <si>
    <t>Задолженность перед сотрудниками</t>
  </si>
  <si>
    <t>Прочие краткосрочные обязательства</t>
  </si>
  <si>
    <t>На 1 января 2021 года</t>
  </si>
  <si>
    <t>На 1 января 2020 года</t>
  </si>
  <si>
    <t>Итого совокупный доход/убыток за год</t>
  </si>
  <si>
    <t>Прибыль от выбытия активов</t>
  </si>
  <si>
    <t>Прочие неденежные операции</t>
  </si>
  <si>
    <t>Изменение прочих краткосрочных активах</t>
  </si>
  <si>
    <t>Изменения в торговой и прочей кредиторской задолженности</t>
  </si>
  <si>
    <t>Изменение в налогах и уплате помимо подоходного налога</t>
  </si>
  <si>
    <t>Изменения в предоплате налогов</t>
  </si>
  <si>
    <t>За 9 месяцев , закончивщийся 30 сентября  2021 года</t>
  </si>
  <si>
    <t>30 сентября 2021 г.</t>
  </si>
  <si>
    <t>30 сентября  2020г.</t>
  </si>
  <si>
    <t>За 9 месяцев , закончивщийся 30 сентября 2021 года</t>
  </si>
  <si>
    <t>На 30 сентября 2021  года</t>
  </si>
  <si>
    <t>На 30 сентября 2020 года</t>
  </si>
  <si>
    <t>30 сентября  2020 г.</t>
  </si>
  <si>
    <t>Обязательства по долгосрочному займу</t>
  </si>
  <si>
    <t>CF</t>
  </si>
  <si>
    <t>ОДДС - разработочная таблица</t>
  </si>
  <si>
    <t>Дивиденды к уплате</t>
  </si>
  <si>
    <t>Начальное сальдо</t>
  </si>
  <si>
    <t>Конечное сальдо</t>
  </si>
  <si>
    <t>Изменение</t>
  </si>
  <si>
    <t>Неденежные операции</t>
  </si>
  <si>
    <t>Гудвилл при объединении</t>
  </si>
  <si>
    <t>Переоценка ОС</t>
  </si>
  <si>
    <t>Капитализированные затраты по займам</t>
  </si>
  <si>
    <t>Объявление дивидендов</t>
  </si>
  <si>
    <t>Доход (убыток) до налогообложения</t>
  </si>
  <si>
    <t>Корректировки:</t>
  </si>
  <si>
    <t>Доходы от финансирования</t>
  </si>
  <si>
    <t>Расходы на финансирование</t>
  </si>
  <si>
    <t>Убыток от переоценки инвестиционной недвижимости</t>
  </si>
  <si>
    <t>(Доход) убыток от выбытия основных средств</t>
  </si>
  <si>
    <t>Нереализованный (доход) убыток от курсовой разницы</t>
  </si>
  <si>
    <t>Движение денежных средств от операционной деятельности до изменений оборотного капитала</t>
  </si>
  <si>
    <t>Изменение запасов</t>
  </si>
  <si>
    <t>Изменение торговой дебиторской задолженности</t>
  </si>
  <si>
    <t>Изменение торговой и прочей кредиторской задолженности</t>
  </si>
  <si>
    <t>Денежные средства от операционной деятельности до выплаты процентов и подоходного налога</t>
  </si>
  <si>
    <t>Проценты уплаченные</t>
  </si>
  <si>
    <t>Чистые денежные средства от операционной деятельности</t>
  </si>
  <si>
    <t>Инвестиции в горнодобывающие активы</t>
  </si>
  <si>
    <t>Приобретение нематериальных активов</t>
  </si>
  <si>
    <t>Приобретение инвест. Имущества</t>
  </si>
  <si>
    <t>Поступления от продажи основных средств</t>
  </si>
  <si>
    <t>Платежи по контракту на недропользование</t>
  </si>
  <si>
    <t>Поступления от продажи инвестиций</t>
  </si>
  <si>
    <t>Чистые денежные средства от (использованные в) инвестиционной деятельности</t>
  </si>
  <si>
    <t>Предоставление финансовой помощи связанным сторонам</t>
  </si>
  <si>
    <t>Поступления по займам</t>
  </si>
  <si>
    <t>Погашение займов</t>
  </si>
  <si>
    <t>Арендные платежи</t>
  </si>
  <si>
    <t>Чистые денежные средства от (использованные в) финансовой деятельности</t>
  </si>
  <si>
    <t>Чистое увеличение (уменьшение) денежных средств</t>
  </si>
  <si>
    <t>Эффект изменения обменного курса на денежные средства</t>
  </si>
  <si>
    <t>Денежные средства на начало года</t>
  </si>
  <si>
    <t>Денежные средства на конец года</t>
  </si>
  <si>
    <t xml:space="preserve">    Обязательства по договору</t>
  </si>
  <si>
    <t>Отложенные налоговые активы</t>
  </si>
  <si>
    <t>Денежные средства и их эквиваленты на 1 января 2021 г.</t>
  </si>
</sst>
</file>

<file path=xl/styles.xml><?xml version="1.0" encoding="utf-8"?>
<styleSheet xmlns="http://schemas.openxmlformats.org/spreadsheetml/2006/main">
  <numFmts count="199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#,##0&quot;р.&quot;;[Red]\-#,##0&quot;р.&quot;"/>
    <numFmt numFmtId="168" formatCode="#,##0.00&quot;р.&quot;;\-#,##0.00&quot;р.&quot;"/>
    <numFmt numFmtId="169" formatCode="#,##0.00&quot;р.&quot;;[Red]\-#,##0.00&quot;р.&quot;"/>
    <numFmt numFmtId="170" formatCode="_-* #,##0&quot;р.&quot;_-;\-* #,##0&quot;р.&quot;_-;_-* &quot;-&quot;&quot;р.&quot;_-;_-@_-"/>
    <numFmt numFmtId="171" formatCode="_-* #,##0_р_._-;\-* #,##0_р_._-;_-* &quot;-&quot;_р_._-;_-@_-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74" formatCode="_(* #,##0_);_(* \(#,##0\);_(* &quot;-&quot;_);_(@_)"/>
    <numFmt numFmtId="175" formatCode="[$-409]d\-mmm\-yy;@"/>
    <numFmt numFmtId="176" formatCode="_(* #,##0_);_(* \(#,##0\);_(* \-_);_(@_)"/>
    <numFmt numFmtId="177" formatCode="[$$-409]#,##0_ ;[Red]\-[$$-409]#,##0\ "/>
    <numFmt numFmtId="178" formatCode="_ * #,##0_ ;_ * \-#,##0_ ;_ * &quot;-&quot;_ ;_ @_ "/>
    <numFmt numFmtId="179" formatCode="_-* #,##0\ _?_._-;\-* #,##0\ _?_._-;_-* &quot;-&quot;\ _?_._-;_-@_-"/>
    <numFmt numFmtId="180" formatCode="#"/>
    <numFmt numFmtId="181" formatCode="_-* #,##0.00\ _?_._-;\-* #,##0.00\ _?_._-;_-* &quot;-&quot;??\ _?_._-;_-@_-"/>
    <numFmt numFmtId="182" formatCode="0.000000"/>
    <numFmt numFmtId="183" formatCode="&quot;$&quot;#,##0.0_);[Red]\(&quot;$&quot;#,##0.0\)"/>
    <numFmt numFmtId="184" formatCode="&quot;р.&quot;#,##0.0_);[Red]\(&quot;р.&quot;#,##0.0\)"/>
    <numFmt numFmtId="185" formatCode="&quot;$&quot;\ \ #,##0_);[Red]\(&quot;$&quot;\ \ #,##0\)"/>
    <numFmt numFmtId="186" formatCode="&quot;р.&quot;\ \ #,##0_);[Red]\(&quot;р.&quot;\ \ #,##0\)"/>
    <numFmt numFmtId="187" formatCode="#,##0_);[Red]\(#,##0\);\-"/>
    <numFmt numFmtId="188" formatCode="#,##0.00000___;"/>
    <numFmt numFmtId="189" formatCode="&quot;$&quot;#,##0_);[Red]\(&quot;$&quot;#,##0\)"/>
    <numFmt numFmtId="190" formatCode="&quot;$&quot;#,##0.00;\-&quot;$&quot;#,##0.00"/>
    <numFmt numFmtId="191" formatCode="&quot;р.&quot;#,##0.00;\-&quot;р.&quot;#,##0.00"/>
    <numFmt numFmtId="192" formatCode="0.0_%;\(0.0\)%;\ \-\ \ \ "/>
    <numFmt numFmtId="193" formatCode="#,###.000000_);\(#,##0.000000\);\ \-\ _ "/>
    <numFmt numFmtId="194" formatCode="&quot;$&quot;\ \ #,##0.0_);[Red]\(&quot;$&quot;\ \ #,##0.0\)"/>
    <numFmt numFmtId="195" formatCode="&quot;р.&quot;\ \ #,##0.0_);[Red]\(&quot;р.&quot;\ \ #,##0.0\)"/>
    <numFmt numFmtId="196" formatCode="&quot;$&quot;\ \ #,##0.00_);[Red]\(&quot;$&quot;\ \ #,##0.00\)"/>
    <numFmt numFmtId="197" formatCode="&quot;р.&quot;\ \ #,##0.00_);[Red]\(&quot;р.&quot;\ \ #,##0.00\)"/>
    <numFmt numFmtId="198" formatCode="#,##0_);\(#,##0\);_ \-\ \ "/>
    <numFmt numFmtId="199" formatCode="&quot;$&quot;#,##0;[Red]\-&quot;$&quot;#,##0"/>
    <numFmt numFmtId="200" formatCode="&quot;р.&quot;#,##0;[Red]\-&quot;р.&quot;#,##0"/>
    <numFmt numFmtId="201" formatCode="&quot;$&quot;#,##0.00_);[Red]\(&quot;$&quot;#,##0.00\)"/>
    <numFmt numFmtId="202" formatCode="&quot;$&quot;#,##0.00;[Red]\-&quot;$&quot;#,##0.00"/>
    <numFmt numFmtId="203" formatCode="&quot;р.&quot;#,##0.00;[Red]\-&quot;р.&quot;#,##0.00"/>
    <numFmt numFmtId="204" formatCode="#,##0___);\(#,##0\);___-\ \ "/>
    <numFmt numFmtId="205" formatCode="#,##0.0_);\(#,##0.0\)"/>
    <numFmt numFmtId="206" formatCode="&quot;£&quot;_(#,##0.00_);&quot;£&quot;\(#,##0.00\)"/>
    <numFmt numFmtId="207" formatCode="&quot;$&quot;_(#,##0.00_);&quot;$&quot;\(#,##0.00\)"/>
    <numFmt numFmtId="208" formatCode="&quot;р.&quot;_(#,##0.00_);&quot;р.&quot;\(#,##0.00\)"/>
    <numFmt numFmtId="209" formatCode="#,##0.0_)\x;\(#,##0.0\)\x"/>
    <numFmt numFmtId="210" formatCode="#,##0.0_)_x;\(#,##0.0\)_x"/>
    <numFmt numFmtId="211" formatCode="#,##0_);\(#,##0\);0_)"/>
    <numFmt numFmtId="212" formatCode="0.0_)\%;\(0.0\)\%"/>
    <numFmt numFmtId="213" formatCode="#,##0.0_)_%;\(#,##0.0\)_%"/>
    <numFmt numFmtId="214" formatCode="#,##0;\(#,##0\)"/>
    <numFmt numFmtId="215" formatCode="_(&quot;$&quot;* #,##0.00_);_(&quot;$&quot;* \(#,##0.00\);_(&quot;$&quot;* &quot;-&quot;??_);_(@_)"/>
    <numFmt numFmtId="216" formatCode="\£\ #,##0_);[Red]\(\£\ #,##0\)"/>
    <numFmt numFmtId="217" formatCode="\¥\ #,##0_);[Red]\(\¥\ #,##0\)"/>
    <numFmt numFmtId="218" formatCode="_-* #,##0\ &quot;р.&quot;_-;\-* #,##0\ &quot;р.&quot;_-;_-* &quot;-&quot;\ &quot;р.&quot;_-;_-@_-"/>
    <numFmt numFmtId="219" formatCode="_-* #,##0\ &quot;$&quot;_-;\-* #,##0\ &quot;$&quot;_-;_-* &quot;-&quot;\ &quot;$&quot;_-;_-@_-"/>
    <numFmt numFmtId="220" formatCode="0.0"/>
    <numFmt numFmtId="221" formatCode="#,##0_);\(#,##0\);&quot;- &quot;"/>
    <numFmt numFmtId="222" formatCode="#,##0.0_);\(#,##0.0\);&quot;- &quot;"/>
    <numFmt numFmtId="223" formatCode="#,##0.00_);\(#,##0.00\);&quot;- &quot;"/>
    <numFmt numFmtId="224" formatCode="000"/>
    <numFmt numFmtId="225" formatCode="0.000%"/>
    <numFmt numFmtId="226" formatCode="&quot;$&quot;#,##0_);\(&quot;$&quot;#,##0\)"/>
    <numFmt numFmtId="227" formatCode="General_)"/>
    <numFmt numFmtId="228" formatCode="\•\ \ @"/>
    <numFmt numFmtId="229" formatCode="yyyy"/>
    <numFmt numFmtId="230" formatCode="0.000"/>
    <numFmt numFmtId="231" formatCode="#\ ##0_.\ &quot;zі&quot;\ 00\ &quot;gr&quot;;\(#\ ##0.00\z\і\)"/>
    <numFmt numFmtId="232" formatCode="&quot;\&quot;#,##0.00;[Red]&quot;\&quot;\-#,##0.00"/>
    <numFmt numFmtId="233" formatCode="#,##0.000_);\(#,##0.000\)"/>
    <numFmt numFmtId="234" formatCode="#\ ##0&quot;zі&quot;00&quot;gr&quot;;\(#\ ##0.00\z\і\)"/>
    <numFmt numFmtId="235" formatCode="_-&quot;р.&quot;* #,##0.00_-;\-&quot;р.&quot;* #,##0.00_-;_-&quot;р.&quot;* &quot;-&quot;??_-;_-@_-"/>
    <numFmt numFmtId="236" formatCode="&quot;р.&quot;#,\);\(&quot;р.&quot;#,##0\)"/>
    <numFmt numFmtId="237" formatCode="0.0%;\(0.0%\)"/>
    <numFmt numFmtId="238" formatCode="&quot;$&quot;#,\);\(&quot;$&quot;#,##0\)"/>
    <numFmt numFmtId="239" formatCode="_-* #,##0\ _K_c_-;\-* #,##0\ _K_c_-;_-* &quot;-&quot;\ _K_c_-;_-@_-"/>
    <numFmt numFmtId="240" formatCode="_-* #,##0.00\ _K_c_-;\-* #,##0.00\ _K_c_-;_-* &quot;-&quot;??\ _K_c_-;_-@_-"/>
    <numFmt numFmtId="241" formatCode="0.000_)"/>
    <numFmt numFmtId="242" formatCode="#,##0_)_%;\(#,##0\)_%;"/>
    <numFmt numFmtId="243" formatCode="#,##0.000\);[Red]\(#,##0.000\)"/>
    <numFmt numFmtId="244" formatCode="_._.* #,##0.0_)_%;_._.* \(#,##0.0\)_%"/>
    <numFmt numFmtId="245" formatCode="#,##0.0_)_%;\(#,##0.0\)_%;\ \ .0_)_%"/>
    <numFmt numFmtId="246" formatCode="_._.* #,##0.00_)_%;_._.* \(#,##0.00\)_%"/>
    <numFmt numFmtId="247" formatCode="#,##0.00_)_%;\(#,##0.00\)_%;\ \ .00_)_%"/>
    <numFmt numFmtId="248" formatCode="_._.* #,##0.000_)_%;_._.* \(#,##0.000\)_%"/>
    <numFmt numFmtId="249" formatCode="#,##0.000_)_%;\(#,##0.000\)_%;\ \ .000_)_%"/>
    <numFmt numFmtId="250" formatCode="_(* #,##0.00_);_(* \(#,##0.00\);_(* &quot;-&quot;??_);_(@_)"/>
    <numFmt numFmtId="251" formatCode="_(* #,##0.00_);_(* \(#,##0.00\);_(* \-??_);_(@_)"/>
    <numFmt numFmtId="252" formatCode="_(&quot;$&quot;* #,##0_);_(&quot;$&quot;* \(#,##0\);_(&quot;$&quot;* &quot;-&quot;_);_(@_)"/>
    <numFmt numFmtId="253" formatCode="_(* #,##0.0_);_(* \(#,##0.0\);_(* &quot;-&quot;?_);_(@_)"/>
    <numFmt numFmtId="254" formatCode="_._.* \(#,##0\)_%;_._.* #,##0_)_%;_._.* 0_)_%;_._.@_)_%"/>
    <numFmt numFmtId="255" formatCode="_._.&quot;р.&quot;* \(#,##0\)_%;_._.&quot;р.&quot;* #,##0_)_%;_._.&quot;р.&quot;* 0_)_%;_._.@_)_%"/>
    <numFmt numFmtId="256" formatCode="* \(#,##0\);* #,##0_);&quot;-&quot;??_);@"/>
    <numFmt numFmtId="257" formatCode="&quot;р.&quot;* #,##0_)_%;&quot;р.&quot;* \(#,##0\)_%;&quot;р.&quot;* &quot;-&quot;??_)_%;@_)_%"/>
    <numFmt numFmtId="258" formatCode="_(&quot;Rp.&quot;* #,##0_);_(&quot;Rp.&quot;* \(#,##0\);_(&quot;Rp.&quot;* &quot;-&quot;_);_(@_)"/>
    <numFmt numFmtId="259" formatCode="00000"/>
    <numFmt numFmtId="260" formatCode="_._.&quot;р.&quot;* #,##0.0_)_%;_._.&quot;р.&quot;* \(#,##0.0\)_%"/>
    <numFmt numFmtId="261" formatCode="&quot;р.&quot;* #,##0.0_)_%;&quot;р.&quot;* \(#,##0.0\)_%;&quot;р.&quot;* \ .0_)_%"/>
    <numFmt numFmtId="262" formatCode="_._.&quot;р.&quot;* #,##0.00_)_%;_._.&quot;р.&quot;* \(#,##0.00\)_%"/>
    <numFmt numFmtId="263" formatCode="&quot;р.&quot;* #,##0.00_)_%;&quot;р.&quot;* \(#,##0.00\)_%;&quot;р.&quot;* \ .00_)_%"/>
    <numFmt numFmtId="264" formatCode="_._.&quot;р.&quot;* #,##0.000_)_%;_._.&quot;р.&quot;* \(#,##0.000\)_%"/>
    <numFmt numFmtId="265" formatCode="&quot;р.&quot;* #,##0.000_)_%;&quot;р.&quot;* \(#,##0.000\)_%;&quot;р.&quot;* \ .000_)_%"/>
    <numFmt numFmtId="266" formatCode="\ \ _•\–\ \ \ \ @"/>
    <numFmt numFmtId="267" formatCode="mmmm\ d\,\ yyyy"/>
    <numFmt numFmtId="268" formatCode="* #,##0_);* \(#,##0\);&quot;-&quot;??_);@"/>
    <numFmt numFmtId="269" formatCode="[$-419]d\ mmm\ yy;@"/>
    <numFmt numFmtId="270" formatCode="\U\S\$#,##0.00;\(\U\S\$#,##0.00\)"/>
    <numFmt numFmtId="271" formatCode="&quot;$&quot;* #,##0.00_);\(#,##0.00\);&quot;- &quot;"/>
    <numFmt numFmtId="272" formatCode="&quot;р.&quot;* #,##0.00_);\(#,##0.00\);&quot;- &quot;"/>
    <numFmt numFmtId="273" formatCode="_-* #,##0\ _z_3_-;\-* #,##0\ _z_3_-;_-* &quot;-&quot;\ _z_3_-;_-@_-"/>
    <numFmt numFmtId="274" formatCode="_-* #,##0.00\ _z_3_-;\-* #,##0.00\ _z_3_-;_-* &quot;-&quot;??\ _z_3_-;_-@_-"/>
    <numFmt numFmtId="275" formatCode="_(* #,##0_);_(* \(#,##0\);_(* &quot;&quot;_);_(@_)"/>
    <numFmt numFmtId="276" formatCode="_([$€]* #,##0.00_);_([$€]* \(#,##0.00\);_([$€]* &quot;-&quot;??_);_(@_)"/>
    <numFmt numFmtId="277" formatCode="_-* #,##0.00[$€-1]_-;\-* #,##0.00[$€-1]_-;_-* &quot;-&quot;??[$€-1]_-"/>
    <numFmt numFmtId="278" formatCode="[Magenta]&quot;Err&quot;;[Magenta]&quot;Err&quot;;[Blue]&quot;OK&quot;;[Black]@"/>
    <numFmt numFmtId="279" formatCode="0.0_)%;[Red]\(0.0%\);0.0_)%"/>
    <numFmt numFmtId="280" formatCode="#,##0_);[Red]\(#,##0\);\-_)"/>
    <numFmt numFmtId="281" formatCode="#,##0\ ;\(#,##0\)"/>
    <numFmt numFmtId="282" formatCode="#,##0\ \ ;\(#,##0\)\ ;\—\ \ \ \ "/>
    <numFmt numFmtId="283" formatCode="_(* #,##0_);_(* \(#,##0\);_(* &quot;-&quot;??_);_(@_)"/>
    <numFmt numFmtId="284" formatCode="&quot;Rp.&quot;#,##0.00_);\(&quot;Rp.&quot;#,##0.00\)"/>
    <numFmt numFmtId="285" formatCode="&quot;FRF&quot;* #,##0.00_);\(#,##0.00\);&quot;- &quot;"/>
    <numFmt numFmtId="286" formatCode="0.0%"/>
    <numFmt numFmtId="287" formatCode="0;[Red]0"/>
    <numFmt numFmtId="288" formatCode="&quot;$&quot;#,##0\ ;\-&quot;$&quot;#,##0"/>
    <numFmt numFmtId="289" formatCode="&quot;р.&quot;#,##0\ ;\-&quot;р.&quot;#,##0"/>
    <numFmt numFmtId="290" formatCode="&quot;$&quot;#,##0.00\ ;\(&quot;$&quot;#,##0.00\)"/>
    <numFmt numFmtId="291" formatCode="&quot;р.&quot;#,##0.00\ ;\(&quot;р.&quot;#,##0.00\)"/>
    <numFmt numFmtId="292" formatCode="0.00000"/>
    <numFmt numFmtId="293" formatCode="#,##0;[Red]&quot;-&quot;#,##0"/>
    <numFmt numFmtId="294" formatCode="_-* #,##0\ _P_t_s_-;\-* #,##0\ _P_t_s_-;_-* &quot;-&quot;\ _P_t_s_-;_-@_-"/>
    <numFmt numFmtId="295" formatCode="_ * #,##0.00_ ;_ * \-#,##0.00_ ;_ * &quot;-&quot;??_ ;_ @_ "/>
    <numFmt numFmtId="296" formatCode="_(&quot;R$ &quot;* #,##0_);_(&quot;R$ &quot;* \(#,##0\);_(&quot;R$ &quot;* &quot;-&quot;_);_(@_)"/>
    <numFmt numFmtId="297" formatCode="_(&quot;R$ &quot;* #,##0.00_);_(&quot;R$ &quot;* \(#,##0.00\);_(&quot;R$ &quot;* &quot;-&quot;??_);_(@_)"/>
    <numFmt numFmtId="298" formatCode="_-* #,##0\ &quot;Pts&quot;_-;\-* #,##0\ &quot;Pts&quot;_-;_-* &quot;-&quot;\ &quot;Pts&quot;_-;_-@_-"/>
    <numFmt numFmtId="299" formatCode="_-* #,##0.00\ &quot;Pts&quot;_-;\-* #,##0.00\ &quot;Pts&quot;_-;_-* &quot;-&quot;??\ &quot;Pts&quot;_-;_-@_-"/>
    <numFmt numFmtId="300" formatCode="#,##0.0\x_);\(#,##0.0\x\);#,##0.0\x_);@_)"/>
    <numFmt numFmtId="301" formatCode="0.00_)"/>
    <numFmt numFmtId="302" formatCode="_-* #,##0\ _d_._-;\-* #,##0\ _d_._-;_-* &quot;-&quot;\ _d_._-;_-@_-"/>
    <numFmt numFmtId="303" formatCode="_-* #,##0.00\ _d_._-;\-* #,##0.00\ _d_._-;_-* &quot;-&quot;??\ _d_._-;_-@_-"/>
    <numFmt numFmtId="304" formatCode="_-* #,##0\ _đ_._-;\-* #,##0\ _đ_._-;_-* &quot;-&quot;\ _đ_._-;_-@_-"/>
    <numFmt numFmtId="305" formatCode="_-* #,##0.00\ _đ_._-;\-* #,##0.00\ _đ_._-;_-* &quot;-&quot;??\ _đ_._-;_-@_-"/>
    <numFmt numFmtId="306" formatCode="_-* #,##0_d_._-;\-* #,##0_d_._-;_-* &quot;-&quot;_d_._-;_-@_-"/>
    <numFmt numFmtId="307" formatCode="_-* #,##0.00_d_._-;\-* #,##0.00_d_._-;_-* &quot;-&quot;??_d_._-;_-@_-"/>
    <numFmt numFmtId="308" formatCode="\$#,##0_);[Red]\(\$#,##0\)"/>
    <numFmt numFmtId="309" formatCode="_-* #,##0.0000\ &quot;р.&quot;_-;\-* #,##0.0000\ &quot;р.&quot;_-;_-* &quot;-&quot;??\ &quot;р.&quot;_-;_-@_-"/>
    <numFmt numFmtId="310" formatCode="0.00000%"/>
    <numFmt numFmtId="311" formatCode="_-* #,##0.00000\ &quot;р.&quot;_-;\-* #,##0.00000\ &quot;р.&quot;_-;_-* &quot;-&quot;??\ &quot;р.&quot;_-;_-@_-"/>
    <numFmt numFmtId="312" formatCode="0.0000000%"/>
    <numFmt numFmtId="313" formatCode="0_)%;\(0\)%"/>
    <numFmt numFmtId="314" formatCode="_._._(* 0_)%;_._.* \(0\)%"/>
    <numFmt numFmtId="315" formatCode="_(0_)%;\(0\)%"/>
    <numFmt numFmtId="316" formatCode="0%_);\(0%\)"/>
    <numFmt numFmtId="317" formatCode="#,##0.000"/>
    <numFmt numFmtId="318" formatCode="_-* #,##0\ _$_-;\-* #,##0\ _$_-;_-* &quot;-&quot;\ _$_-;_-@_-"/>
    <numFmt numFmtId="319" formatCode="_(0.0_)%;\(0.0\)%"/>
    <numFmt numFmtId="320" formatCode="_._._(* 0.0_)%;_._.* \(0.0\)%"/>
    <numFmt numFmtId="321" formatCode="_._._(* 0.00_)%;_._.* \(0.00\)%"/>
    <numFmt numFmtId="322" formatCode="_(0.000_)%;\(0.000\)%"/>
    <numFmt numFmtId="323" formatCode="_._._(* 0.000_)%;_._.* \(0.000\)%"/>
    <numFmt numFmtId="324" formatCode="#,##0.0\%_);\(#,##0.0\%\);#,##0.0\%_);@_)"/>
    <numFmt numFmtId="325" formatCode="\+0.0;\-0.0"/>
    <numFmt numFmtId="326" formatCode="\+0.0%;\-0.0%"/>
    <numFmt numFmtId="327" formatCode="#,##0______;;&quot;------------      &quot;"/>
    <numFmt numFmtId="328" formatCode="mm/dd/yy"/>
    <numFmt numFmtId="329" formatCode="\ #,##0;[Red]\-#,##0"/>
    <numFmt numFmtId="330" formatCode="&quot;р.&quot;#,##0"/>
    <numFmt numFmtId="331" formatCode="\_x0000_\_x0000__(* #,##0_);_(* \(#,##0\);_(* &quot;-&quot;_);_(@"/>
    <numFmt numFmtId="332" formatCode="\_x0000_\_x0000__(* #,##0.00_);_(* \(#,##0.00\);_(* &quot;-&quot;??_);_(@"/>
    <numFmt numFmtId="333" formatCode="\_x0000_\_x0000__(&quot;р.&quot;* #,##0_);_(&quot;р.&quot;* \(#,##0\);_(&quot;р.&quot;* &quot;-&quot;_);_(@"/>
    <numFmt numFmtId="334" formatCode="\_x0000_\_x0000__(&quot;р.&quot;* #,##0.00_);_(&quot;р.&quot;* \(#,##0.00\);_(&quot;р.&quot;* &quot;-&quot;??_);_(@"/>
    <numFmt numFmtId="335" formatCode="&quot;р.&quot;#,\);\(&quot;р.&quot;#,\)"/>
    <numFmt numFmtId="336" formatCode="#\ ##0&quot;zі&quot;_.00&quot;gr&quot;;\(#\ ##0.00\z\і\)"/>
    <numFmt numFmtId="337" formatCode="&quot;$&quot;#,\);\(&quot;$&quot;#,\)"/>
    <numFmt numFmtId="338" formatCode="&quot;р.&quot;#,;\(&quot;р.&quot;#,\)"/>
    <numFmt numFmtId="339" formatCode="#\ ##0&quot;zі&quot;.00&quot;gr&quot;;\(#\ ##0&quot;zі&quot;.00&quot;gr&quot;\)"/>
    <numFmt numFmtId="340" formatCode="&quot;$&quot;#,;\(&quot;$&quot;#,\)"/>
    <numFmt numFmtId="341" formatCode="_(#,##0_);_(\(#,##0\);_(\ &quot;&quot;_);_(@_)"/>
    <numFmt numFmtId="342" formatCode="_(#,##0_);_(\(#,##0\);_(&quot;&quot;_);_(@_)"/>
    <numFmt numFmtId="343" formatCode="&quot;TRL&quot;* #,##0.0_);\(\T\R\L#,##0.0\);&quot;- &quot;\ "/>
    <numFmt numFmtId="344" formatCode="#,##0.00;[Red]&quot;-&quot;#,##0.00"/>
    <numFmt numFmtId="345" formatCode="#,##0.000_);[Red]\(#,##0.000\);\-_)"/>
    <numFmt numFmtId="346" formatCode="#,##0\ &quot;kr&quot;;[Red]\-#,##0\ &quot;kr&quot;"/>
    <numFmt numFmtId="347" formatCode="_-* #,##0.00_р_._-;\-* #,##0.00_р_._-;_-* &quot;-&quot;?_р_._-;_-@_-"/>
    <numFmt numFmtId="348" formatCode="#,##0.00\ &quot;kr&quot;;[Red]\-#,##0.00\ &quot;kr&quot;"/>
    <numFmt numFmtId="349" formatCode="_-* #,##0.00\ _T_L_-;\-* #,##0.00\ _T_L_-;_-* &quot;-&quot;??\ _T_L_-;_-@_-"/>
    <numFmt numFmtId="350" formatCode="#,##0.000_ ;\-#,##0.000\ "/>
    <numFmt numFmtId="351" formatCode="#,##0.00_ ;[Red]\-#,##0.00\ "/>
    <numFmt numFmtId="352" formatCode="\_x0000_\_x0000__(&quot;$&quot;* #,##0_);_(&quot;$&quot;* \(#,##0\);_(&quot;$&quot;* &quot;-&quot;_);_(@"/>
    <numFmt numFmtId="353" formatCode="\_x0000_\_x0000__(&quot;$&quot;* #,##0.00_);_(&quot;$&quot;* \(#,##0.00\);_(&quot;$&quot;* &quot;-&quot;??_);_(@"/>
    <numFmt numFmtId="354" formatCode="#,##0_ ;[Red]\-#,##0\ "/>
    <numFmt numFmtId="355" formatCode="_-* #,##0.00\ _р_._-;\-* #,##0.00\ _р_._-;_-* &quot;-&quot;??\ _р_._-;_-@_-"/>
    <numFmt numFmtId="356" formatCode="_-&quot;£&quot;* #,##0_-;\-&quot;£&quot;* #,##0_-;_-&quot;£&quot;* &quot;-&quot;_-;_-@_-"/>
    <numFmt numFmtId="357" formatCode="&quot;£&quot;#,##0;[Red]\-&quot;£&quot;#,##0"/>
    <numFmt numFmtId="358" formatCode="\£#,##0.00_);[Red]&quot;(£&quot;#,##0.00\)"/>
    <numFmt numFmtId="359" formatCode="&quot;\&quot;#,##0;[Red]&quot;\&quot;\-#,##0"/>
    <numFmt numFmtId="360" formatCode="_(* #,##0.00_);_(* \(#,##0.00\);_(* \-_);_(@_)"/>
    <numFmt numFmtId="361" formatCode="_(* #,##0.00_);_(* \(#,##0.00\);_(* &quot;-&quot;_);_(@_)"/>
  </numFmts>
  <fonts count="272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Geneva"/>
      <charset val="204"/>
    </font>
    <font>
      <sz val="10"/>
      <name val="Helv"/>
    </font>
    <font>
      <sz val="12"/>
      <name val="Times New Roman"/>
      <family val="1"/>
    </font>
    <font>
      <sz val="10"/>
      <name val="Arial Cyr"/>
      <charset val="204"/>
    </font>
    <font>
      <sz val="10"/>
      <name val="EYInterstate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3"/>
    </font>
    <font>
      <sz val="10"/>
      <color indexed="72"/>
      <name val="Courier"/>
      <family val="3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???"/>
      <family val="3"/>
      <charset val="129"/>
    </font>
    <font>
      <sz val="12"/>
      <name val="Times New Roman"/>
      <family val="1"/>
      <charset val="204"/>
    </font>
    <font>
      <sz val="10"/>
      <name val="Helv"/>
      <family val="2"/>
    </font>
    <font>
      <sz val="10"/>
      <name val="Arial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name val="Arial CYR"/>
      <family val="2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0"/>
      <color indexed="0"/>
      <name val="Helv"/>
      <charset val="204"/>
    </font>
    <font>
      <sz val="10"/>
      <name val="Helv"/>
      <charset val="238"/>
    </font>
    <font>
      <sz val="10"/>
      <name val="Arial CE"/>
      <family val="2"/>
      <charset val="238"/>
    </font>
    <font>
      <sz val="10"/>
      <name val="Garamond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sz val="10"/>
      <name val="Courier"/>
      <family val="1"/>
      <charset val="204"/>
    </font>
    <font>
      <sz val="10"/>
      <name val="Arial Narrow"/>
      <family val="2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i/>
      <sz val="10"/>
      <name val="Times New Roman Cyr"/>
      <family val="1"/>
      <charset val="204"/>
    </font>
    <font>
      <sz val="8.25"/>
      <name val="Helv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PragmaticaCTT"/>
      <charset val="204"/>
    </font>
    <font>
      <sz val="8"/>
      <name val="MS Sans Serif"/>
      <family val="2"/>
      <charset val="204"/>
    </font>
    <font>
      <sz val="8"/>
      <name val="Helv"/>
    </font>
    <font>
      <sz val="8"/>
      <name val="Helv"/>
      <charset val="204"/>
    </font>
    <font>
      <sz val="12"/>
      <name val="Helv"/>
    </font>
    <font>
      <sz val="12"/>
      <name val="¹UAAA¼"/>
      <family val="3"/>
      <charset val="129"/>
    </font>
    <font>
      <u/>
      <sz val="10"/>
      <color indexed="12"/>
      <name val="Arial Cyr"/>
      <charset val="204"/>
    </font>
    <font>
      <u/>
      <sz val="7.5"/>
      <color indexed="12"/>
      <name val="Arial Cyr"/>
    </font>
    <font>
      <sz val="12"/>
      <color indexed="8"/>
      <name val="Arial"/>
      <family val="2"/>
    </font>
    <font>
      <sz val="14"/>
      <color indexed="8"/>
      <name val="Arial"/>
      <family val="2"/>
    </font>
    <font>
      <b/>
      <sz val="14"/>
      <name val="Times New Roman"/>
      <family val="1"/>
    </font>
    <font>
      <sz val="12"/>
      <name val="Times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name val="Courier"/>
      <family val="3"/>
    </font>
    <font>
      <sz val="10"/>
      <name val="Pragmatica"/>
    </font>
    <font>
      <sz val="9"/>
      <color indexed="48"/>
      <name val="Arial"/>
      <family val="2"/>
    </font>
    <font>
      <b/>
      <sz val="11"/>
      <name val="Comic Sans MS"/>
      <family val="4"/>
    </font>
    <font>
      <b/>
      <sz val="11"/>
      <name val="Arial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Times New Roman"/>
      <family val="1"/>
    </font>
    <font>
      <i/>
      <sz val="10"/>
      <name val="Times New Roman"/>
      <family val="1"/>
    </font>
    <font>
      <sz val="8"/>
      <name val="Arial"/>
      <family val="2"/>
    </font>
    <font>
      <sz val="11"/>
      <name val="Times"/>
    </font>
    <font>
      <sz val="10"/>
      <color theme="1"/>
      <name val="Arial"/>
      <family val="2"/>
    </font>
    <font>
      <sz val="10"/>
      <name val="NTTimes/Cyrillic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name val="Arial Cyr"/>
    </font>
    <font>
      <sz val="10"/>
      <color indexed="24"/>
      <name val="Arial"/>
      <family val="2"/>
      <charset val="204"/>
    </font>
    <font>
      <i/>
      <sz val="8"/>
      <color indexed="17"/>
      <name val="Arial"/>
      <family val="2"/>
    </font>
    <font>
      <b/>
      <sz val="16"/>
      <name val="Times New Roman"/>
      <family val="1"/>
    </font>
    <font>
      <sz val="10"/>
      <name val="MS Serif"/>
      <family val="2"/>
      <charset val="204"/>
    </font>
    <font>
      <b/>
      <sz val="8"/>
      <color indexed="12"/>
      <name val="Comic Sans MS"/>
      <family val="4"/>
    </font>
    <font>
      <sz val="11"/>
      <color indexed="12"/>
      <name val="Times New Roman"/>
      <family val="1"/>
    </font>
    <font>
      <sz val="10"/>
      <name val="Times New Roman"/>
      <family val="1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9"/>
      <name val="Arial Cyr"/>
      <family val="2"/>
      <charset val="204"/>
    </font>
    <font>
      <u/>
      <sz val="10"/>
      <name val="Arial"/>
      <family val="2"/>
    </font>
    <font>
      <b/>
      <sz val="11"/>
      <name val="Optimum"/>
    </font>
    <font>
      <b/>
      <sz val="12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2"/>
      <charset val="204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indexed="20"/>
      <name val="Arial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u val="singleAccounting"/>
      <sz val="9"/>
      <name val="Times New Roman"/>
      <family val="1"/>
    </font>
    <font>
      <b/>
      <sz val="12"/>
      <name val="Times New Roman"/>
      <family val="1"/>
      <charset val="204"/>
    </font>
    <font>
      <b/>
      <sz val="10.5"/>
      <name val="Times New Roman"/>
      <family val="1"/>
      <charset val="204"/>
    </font>
    <font>
      <sz val="10"/>
      <color indexed="12"/>
      <name val="Arial"/>
      <family val="2"/>
    </font>
    <font>
      <sz val="12"/>
      <name val="Arial"/>
      <family val="2"/>
      <charset val="204"/>
    </font>
    <font>
      <sz val="8"/>
      <name val="Helv (US)"/>
    </font>
    <font>
      <b/>
      <vertAlign val="superscript"/>
      <sz val="8"/>
      <name val="Comic Sans MS"/>
      <family val="4"/>
    </font>
    <font>
      <sz val="11"/>
      <name val="Times New Roman"/>
      <family val="1"/>
      <charset val="204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b/>
      <u/>
      <sz val="11"/>
      <color indexed="37"/>
      <name val="Arial"/>
      <family val="2"/>
    </font>
    <font>
      <b/>
      <sz val="12"/>
      <name val="Arial"/>
      <family val="2"/>
      <charset val="204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8"/>
      <name val="Arial"/>
      <family val="2"/>
      <charset val="204"/>
    </font>
    <font>
      <b/>
      <u/>
      <sz val="9"/>
      <name val="Times New Roman"/>
      <family val="1"/>
    </font>
    <font>
      <b/>
      <sz val="12"/>
      <color indexed="24"/>
      <name val="Arial"/>
      <family val="2"/>
      <charset val="204"/>
    </font>
    <font>
      <b/>
      <sz val="9"/>
      <name val="Arial"/>
      <family val="2"/>
    </font>
    <font>
      <u/>
      <sz val="10"/>
      <color indexed="12"/>
      <name val="Arial"/>
      <family val="2"/>
    </font>
    <font>
      <u/>
      <sz val="12"/>
      <color theme="10"/>
      <name val="Times New Roman"/>
      <family val="1"/>
      <charset val="204"/>
    </font>
    <font>
      <u/>
      <sz val="10"/>
      <color theme="10"/>
      <name val="Arial"/>
      <family val="2"/>
    </font>
    <font>
      <u/>
      <sz val="10"/>
      <color indexed="14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sz val="11"/>
      <name val="Times New Roman Cyr"/>
      <charset val="204"/>
    </font>
    <font>
      <shadow/>
      <sz val="8"/>
      <color indexed="12"/>
      <name val="Times New Roman"/>
      <family val="1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color indexed="9"/>
      <name val="Arial"/>
      <family val="2"/>
      <charset val="204"/>
    </font>
    <font>
      <u/>
      <sz val="12"/>
      <color indexed="12"/>
      <name val="Times New Roman"/>
      <family val="1"/>
      <charset val="204"/>
    </font>
    <font>
      <u/>
      <sz val="12"/>
      <color indexed="36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b/>
      <sz val="8"/>
      <color indexed="55"/>
      <name val="Comic Sans MS"/>
      <family val="4"/>
    </font>
    <font>
      <sz val="8"/>
      <name val="Palatino"/>
      <family val="1"/>
    </font>
    <font>
      <sz val="8"/>
      <color indexed="55"/>
      <name val="Arial"/>
      <family val="2"/>
    </font>
    <font>
      <b/>
      <sz val="10"/>
      <color indexed="18"/>
      <name val="Arial Tur"/>
      <family val="2"/>
      <charset val="162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EYInterstate Light"/>
      <charset val="204"/>
    </font>
    <font>
      <sz val="10"/>
      <color theme="1"/>
      <name val="Arial Narrow"/>
      <family val="2"/>
    </font>
    <font>
      <b/>
      <sz val="9"/>
      <color indexed="53"/>
      <name val="Arial"/>
      <family val="2"/>
    </font>
    <font>
      <sz val="12"/>
      <name val="TimesET"/>
      <charset val="204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0"/>
      <name val="Geneva"/>
    </font>
    <font>
      <sz val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name val="Arial"/>
      <family val="2"/>
      <charset val="204"/>
    </font>
    <font>
      <sz val="12"/>
      <name val="Arial"/>
      <family val="2"/>
    </font>
    <font>
      <b/>
      <sz val="8"/>
      <color indexed="9"/>
      <name val="MS Sans Serif"/>
      <family val="2"/>
    </font>
    <font>
      <b/>
      <sz val="8"/>
      <name val="Palatino"/>
      <family val="1"/>
      <charset val="204"/>
    </font>
    <font>
      <b/>
      <sz val="8"/>
      <color indexed="12"/>
      <name val="Arial Cyr"/>
      <family val="2"/>
      <charset val="204"/>
    </font>
    <font>
      <sz val="10"/>
      <name val="Helv"/>
      <charset val="162"/>
    </font>
    <font>
      <sz val="10"/>
      <name val="NewtonCTT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i/>
      <sz val="10"/>
      <color indexed="34"/>
      <name val="Arial"/>
      <family val="2"/>
    </font>
    <font>
      <sz val="10"/>
      <name val="NTHelvetica/Cyrillic"/>
      <charset val="204"/>
    </font>
    <font>
      <sz val="11"/>
      <name val="Univers"/>
      <family val="2"/>
    </font>
    <font>
      <sz val="10"/>
      <color indexed="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b/>
      <sz val="12"/>
      <name val="Univers (WN)"/>
    </font>
    <font>
      <sz val="12"/>
      <color indexed="17"/>
      <name val="SWISS"/>
      <family val="2"/>
    </font>
    <font>
      <sz val="7"/>
      <name val="Times New Roman"/>
      <family val="1"/>
    </font>
    <font>
      <b/>
      <sz val="10"/>
      <color indexed="10"/>
      <name val="Arial"/>
      <family val="2"/>
    </font>
    <font>
      <sz val="8"/>
      <name val="CG Times (E1)"/>
    </font>
    <font>
      <b/>
      <sz val="8"/>
      <name val="Arial"/>
      <family val="2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u/>
      <sz val="10"/>
      <name val="Times New Roman"/>
      <family val="1"/>
    </font>
    <font>
      <b/>
      <sz val="10"/>
      <color indexed="39"/>
      <name val="Times New Roman"/>
      <family val="1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i/>
      <sz val="8"/>
      <name val="Arial"/>
      <family val="2"/>
    </font>
    <font>
      <sz val="10"/>
      <name val="Helv"/>
      <charset val="186"/>
    </font>
    <font>
      <b/>
      <sz val="7"/>
      <color indexed="12"/>
      <name val="Arial"/>
      <family val="2"/>
      <charset val="204"/>
    </font>
    <font>
      <sz val="10"/>
      <name val="Univers (E1)"/>
    </font>
    <font>
      <sz val="8"/>
      <color indexed="12"/>
      <name val="Arial"/>
      <family val="2"/>
    </font>
    <font>
      <sz val="11"/>
      <color indexed="62"/>
      <name val="Calibri"/>
      <family val="2"/>
      <charset val="204"/>
    </font>
    <font>
      <b/>
      <sz val="8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0"/>
      <name val="Arial Cyr"/>
      <family val="2"/>
      <charset val="204"/>
    </font>
    <font>
      <b/>
      <sz val="12"/>
      <color indexed="12"/>
      <name val="Arial Cyr"/>
      <family val="2"/>
      <charset val="204"/>
    </font>
    <font>
      <b/>
      <sz val="14"/>
      <name val="Arial Cyr"/>
      <family val="2"/>
      <charset val="204"/>
    </font>
    <font>
      <b/>
      <sz val="11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i/>
      <sz val="12"/>
      <name val="Albertus Extra Bold Cyr"/>
      <family val="2"/>
      <charset val="204"/>
    </font>
    <font>
      <b/>
      <sz val="11"/>
      <name val="Arial Cyr"/>
      <family val="2"/>
      <charset val="204"/>
    </font>
    <font>
      <sz val="11"/>
      <color indexed="8"/>
      <name val="Calibri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Times New Roman"/>
      <family val="1"/>
      <charset val="204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0"/>
      <color rgb="FF000000"/>
      <name val="Arial Narrow"/>
      <family val="2"/>
      <charset val="204"/>
    </font>
    <font>
      <sz val="10"/>
      <color rgb="FF000000"/>
      <name val="Arial Narrow"/>
      <family val="2"/>
      <charset val="204"/>
    </font>
    <font>
      <i/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Arial Narrow"/>
      <family val="2"/>
      <charset val="204"/>
    </font>
    <font>
      <sz val="7"/>
      <color indexed="55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7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sz val="9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7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lightTrellis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2"/>
      </patternFill>
    </fill>
    <fill>
      <patternFill patternType="lightGray"/>
    </fill>
    <fill>
      <patternFill patternType="solid">
        <fgColor indexed="12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4"/>
        <b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24"/>
      </patternFill>
    </fill>
    <fill>
      <patternFill patternType="solid">
        <fgColor indexed="41"/>
        <b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7"/>
      </patternFill>
    </fill>
    <fill>
      <patternFill patternType="solid">
        <fgColor indexed="15"/>
        <bgColor indexed="64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11913">
    <xf numFmtId="0" fontId="0" fillId="0" borderId="0"/>
    <xf numFmtId="0" fontId="3" fillId="0" borderId="0"/>
    <xf numFmtId="0" fontId="7" fillId="0" borderId="8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177" fontId="10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11" fillId="0" borderId="0"/>
    <xf numFmtId="178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2" fillId="0" borderId="0" applyFont="0" applyFill="0" applyBorder="0" applyAlignment="0" applyProtection="0"/>
    <xf numFmtId="40" fontId="13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79" fontId="10" fillId="0" borderId="0" applyFont="0" applyFill="0" applyBorder="0" applyAlignment="0" applyProtection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80" fontId="15" fillId="0" borderId="0">
      <protection locked="0"/>
    </xf>
    <xf numFmtId="180" fontId="15" fillId="0" borderId="0">
      <protection locked="0"/>
    </xf>
    <xf numFmtId="0" fontId="10" fillId="0" borderId="0"/>
    <xf numFmtId="181" fontId="10" fillId="0" borderId="0" applyFont="0" applyFill="0" applyBorder="0" applyAlignment="0" applyProtection="0"/>
    <xf numFmtId="38" fontId="13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182" fontId="3" fillId="0" borderId="0">
      <alignment horizontal="left" wrapText="1"/>
    </xf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21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4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5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5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5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0" fontId="22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3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0" fontId="22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2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4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23" fillId="0" borderId="0"/>
    <xf numFmtId="0" fontId="26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2" fillId="0" borderId="0"/>
    <xf numFmtId="0" fontId="23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40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2" fillId="0" borderId="0"/>
    <xf numFmtId="40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22" fillId="0" borderId="0"/>
    <xf numFmtId="20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3" fillId="0" borderId="0"/>
    <xf numFmtId="202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202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5" fillId="0" borderId="0"/>
    <xf numFmtId="0" fontId="23" fillId="0" borderId="0"/>
    <xf numFmtId="0" fontId="20" fillId="0" borderId="0"/>
    <xf numFmtId="0" fontId="27" fillId="0" borderId="0"/>
    <xf numFmtId="0" fontId="28" fillId="0" borderId="0"/>
    <xf numFmtId="0" fontId="21" fillId="0" borderId="0"/>
    <xf numFmtId="0" fontId="24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4" fillId="0" borderId="0"/>
    <xf numFmtId="0" fontId="26" fillId="0" borderId="0"/>
    <xf numFmtId="188" fontId="3" fillId="0" borderId="0" applyFont="0" applyFill="0" applyBorder="0" applyAlignment="0" applyProtection="0"/>
    <xf numFmtId="0" fontId="24" fillId="0" borderId="0"/>
    <xf numFmtId="188" fontId="3" fillId="0" borderId="0" applyFont="0" applyFill="0" applyBorder="0" applyAlignment="0" applyProtection="0"/>
    <xf numFmtId="0" fontId="24" fillId="0" borderId="0"/>
    <xf numFmtId="0" fontId="2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4" fillId="0" borderId="0"/>
    <xf numFmtId="0" fontId="21" fillId="0" borderId="0" applyFont="0" applyFill="0" applyBorder="0" applyAlignment="0" applyProtection="0"/>
    <xf numFmtId="0" fontId="21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1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23" fillId="0" borderId="0"/>
    <xf numFmtId="192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26" fillId="0" borderId="0"/>
    <xf numFmtId="192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21" fillId="0" borderId="0"/>
    <xf numFmtId="0" fontId="27" fillId="0" borderId="0"/>
    <xf numFmtId="0" fontId="24" fillId="0" borderId="0"/>
    <xf numFmtId="0" fontId="23" fillId="0" borderId="0"/>
    <xf numFmtId="204" fontId="3" fillId="0" borderId="0" applyFont="0" applyFill="0" applyBorder="0" applyAlignment="0" applyProtection="0"/>
    <xf numFmtId="0" fontId="23" fillId="0" borderId="0"/>
    <xf numFmtId="204" fontId="3" fillId="0" borderId="0" applyFont="0" applyFill="0" applyBorder="0" applyAlignment="0" applyProtection="0"/>
    <xf numFmtId="0" fontId="23" fillId="0" borderId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29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0" fontId="30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182" fontId="3" fillId="0" borderId="0">
      <alignment horizontal="left" wrapText="1"/>
    </xf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82" fontId="21" fillId="0" borderId="0">
      <alignment horizontal="left" wrapText="1"/>
    </xf>
    <xf numFmtId="0" fontId="29" fillId="0" borderId="0"/>
    <xf numFmtId="0" fontId="8" fillId="0" borderId="0"/>
    <xf numFmtId="0" fontId="29" fillId="0" borderId="0"/>
    <xf numFmtId="0" fontId="30" fillId="0" borderId="0"/>
    <xf numFmtId="0" fontId="29" fillId="0" borderId="0"/>
    <xf numFmtId="0" fontId="32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0" fontId="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" fillId="0" borderId="0"/>
    <xf numFmtId="0" fontId="3" fillId="0" borderId="0"/>
    <xf numFmtId="182" fontId="3" fillId="0" borderId="0">
      <alignment horizontal="left" wrapText="1"/>
    </xf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182" fontId="21" fillId="0" borderId="0">
      <alignment horizontal="left" wrapText="1"/>
    </xf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21" fillId="0" borderId="0">
      <alignment horizontal="left" wrapText="1"/>
    </xf>
    <xf numFmtId="0" fontId="8" fillId="0" borderId="0"/>
    <xf numFmtId="182" fontId="3" fillId="0" borderId="0">
      <alignment horizontal="left" wrapText="1"/>
    </xf>
    <xf numFmtId="0" fontId="30" fillId="0" borderId="0"/>
    <xf numFmtId="0" fontId="30" fillId="0" borderId="0"/>
    <xf numFmtId="205" fontId="3" fillId="0" borderId="0" applyFont="0" applyFill="0" applyBorder="0" applyAlignment="0" applyProtection="0"/>
    <xf numFmtId="0" fontId="29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29" fillId="0" borderId="0"/>
    <xf numFmtId="0" fontId="30" fillId="0" borderId="0"/>
    <xf numFmtId="20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4" fontId="21" fillId="6" borderId="0"/>
    <xf numFmtId="0" fontId="8" fillId="0" borderId="0"/>
    <xf numFmtId="0" fontId="3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32" fillId="0" borderId="0"/>
    <xf numFmtId="0" fontId="32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182" fontId="3" fillId="0" borderId="0">
      <alignment horizontal="left" wrapText="1"/>
    </xf>
    <xf numFmtId="0" fontId="29" fillId="0" borderId="0"/>
    <xf numFmtId="0" fontId="8" fillId="0" borderId="0"/>
    <xf numFmtId="0" fontId="31" fillId="0" borderId="0">
      <alignment vertical="top"/>
    </xf>
    <xf numFmtId="182" fontId="3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182" fontId="21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182" fontId="3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0" fontId="8" fillId="0" borderId="0"/>
    <xf numFmtId="0" fontId="3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30" fillId="0" borderId="0"/>
    <xf numFmtId="182" fontId="21" fillId="0" borderId="0">
      <alignment horizontal="left" wrapText="1"/>
    </xf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0" fontId="8" fillId="0" borderId="0"/>
    <xf numFmtId="0" fontId="8" fillId="0" borderId="0"/>
    <xf numFmtId="0" fontId="32" fillId="0" borderId="0"/>
    <xf numFmtId="0" fontId="30" fillId="0" borderId="0"/>
    <xf numFmtId="0" fontId="30" fillId="0" borderId="0"/>
    <xf numFmtId="0" fontId="29" fillId="0" borderId="0"/>
    <xf numFmtId="175" fontId="8" fillId="0" borderId="0"/>
    <xf numFmtId="0" fontId="3" fillId="0" borderId="0"/>
    <xf numFmtId="0" fontId="8" fillId="0" borderId="0"/>
    <xf numFmtId="0" fontId="29" fillId="0" borderId="0"/>
    <xf numFmtId="0" fontId="3" fillId="0" borderId="0"/>
    <xf numFmtId="182" fontId="21" fillId="0" borderId="0">
      <alignment horizontal="left" wrapText="1"/>
    </xf>
    <xf numFmtId="0" fontId="30" fillId="0" borderId="0"/>
    <xf numFmtId="0" fontId="29" fillId="0" borderId="0"/>
    <xf numFmtId="0" fontId="8" fillId="0" borderId="0"/>
    <xf numFmtId="0" fontId="33" fillId="0" borderId="0"/>
    <xf numFmtId="0" fontId="8" fillId="0" borderId="0"/>
    <xf numFmtId="182" fontId="21" fillId="0" borderId="0">
      <alignment horizontal="left" wrapText="1"/>
    </xf>
    <xf numFmtId="0" fontId="30" fillId="0" borderId="0"/>
    <xf numFmtId="0" fontId="29" fillId="0" borderId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82" fontId="21" fillId="0" borderId="0">
      <alignment horizontal="left" wrapText="1"/>
    </xf>
    <xf numFmtId="0" fontId="8" fillId="0" borderId="0"/>
    <xf numFmtId="0" fontId="8" fillId="0" borderId="0"/>
    <xf numFmtId="0" fontId="29" fillId="0" borderId="0"/>
    <xf numFmtId="182" fontId="3" fillId="0" borderId="0">
      <alignment horizontal="left" wrapText="1"/>
    </xf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11" fontId="34" fillId="0" borderId="0" applyBorder="0">
      <alignment shrinkToFi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182" fontId="3" fillId="0" borderId="0">
      <alignment horizontal="left" wrapText="1"/>
    </xf>
    <xf numFmtId="0" fontId="30" fillId="0" borderId="0"/>
    <xf numFmtId="182" fontId="3" fillId="0" borderId="0">
      <alignment horizontal="left" wrapText="1"/>
    </xf>
    <xf numFmtId="0" fontId="29" fillId="0" borderId="0"/>
    <xf numFmtId="0" fontId="29" fillId="0" borderId="0"/>
    <xf numFmtId="0" fontId="30" fillId="0" borderId="0"/>
    <xf numFmtId="0" fontId="29" fillId="0" borderId="0"/>
    <xf numFmtId="0" fontId="3" fillId="0" borderId="0"/>
    <xf numFmtId="0" fontId="8" fillId="0" borderId="0"/>
    <xf numFmtId="0" fontId="29" fillId="0" borderId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33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14" fontId="3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214" fontId="3" fillId="7" borderId="9">
      <alignment wrapText="1"/>
      <protection locked="0"/>
    </xf>
    <xf numFmtId="214" fontId="3" fillId="7" borderId="9">
      <alignment wrapText="1"/>
      <protection locked="0"/>
    </xf>
    <xf numFmtId="214" fontId="3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214" fontId="3" fillId="7" borderId="9">
      <alignment wrapText="1"/>
      <protection locked="0"/>
    </xf>
    <xf numFmtId="214" fontId="3" fillId="7" borderId="9">
      <alignment wrapText="1"/>
      <protection locked="0"/>
    </xf>
    <xf numFmtId="214" fontId="3" fillId="7" borderId="9">
      <alignment wrapText="1"/>
      <protection locked="0"/>
    </xf>
    <xf numFmtId="214" fontId="3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35" fillId="7" borderId="9">
      <alignment wrapText="1"/>
      <protection locked="0"/>
    </xf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" fillId="0" borderId="0"/>
    <xf numFmtId="0" fontId="8" fillId="0" borderId="0"/>
    <xf numFmtId="0" fontId="29" fillId="0" borderId="0"/>
    <xf numFmtId="0" fontId="30" fillId="0" borderId="0"/>
    <xf numFmtId="0" fontId="8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" fillId="0" borderId="0"/>
    <xf numFmtId="0" fontId="32" fillId="0" borderId="0"/>
    <xf numFmtId="0" fontId="8" fillId="0" borderId="0"/>
    <xf numFmtId="182" fontId="21" fillId="0" borderId="0">
      <alignment horizontal="left" wrapText="1"/>
    </xf>
    <xf numFmtId="0" fontId="29" fillId="0" borderId="0"/>
    <xf numFmtId="0" fontId="3" fillId="0" borderId="0"/>
    <xf numFmtId="0" fontId="8" fillId="0" borderId="0"/>
    <xf numFmtId="0" fontId="29" fillId="0" borderId="0"/>
    <xf numFmtId="0" fontId="29" fillId="0" borderId="0"/>
    <xf numFmtId="0" fontId="30" fillId="0" borderId="0"/>
    <xf numFmtId="0" fontId="3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8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8" fillId="0" borderId="0"/>
    <xf numFmtId="0" fontId="8" fillId="0" borderId="0"/>
    <xf numFmtId="0" fontId="8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2" fillId="0" borderId="0"/>
    <xf numFmtId="0" fontId="8" fillId="0" borderId="0"/>
    <xf numFmtId="182" fontId="21" fillId="0" borderId="0">
      <alignment horizontal="left" wrapText="1"/>
    </xf>
    <xf numFmtId="0" fontId="8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8" fillId="0" borderId="0"/>
    <xf numFmtId="182" fontId="3" fillId="0" borderId="0">
      <alignment horizontal="left" wrapText="1"/>
    </xf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0" fontId="30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30" fillId="0" borderId="0"/>
    <xf numFmtId="0" fontId="32" fillId="0" borderId="0"/>
    <xf numFmtId="0" fontId="3" fillId="0" borderId="0"/>
    <xf numFmtId="0" fontId="30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30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182" fontId="3" fillId="0" borderId="0">
      <alignment horizontal="left" wrapText="1"/>
    </xf>
    <xf numFmtId="0" fontId="30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182" fontId="21" fillId="0" borderId="0">
      <alignment horizontal="left" wrapText="1"/>
    </xf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32" fillId="0" borderId="0"/>
    <xf numFmtId="0" fontId="29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29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29" fillId="0" borderId="0"/>
    <xf numFmtId="0" fontId="30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175" fontId="30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172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172" fontId="37" fillId="0" borderId="0">
      <protection locked="0"/>
    </xf>
    <xf numFmtId="215" fontId="36" fillId="0" borderId="0">
      <protection locked="0"/>
    </xf>
    <xf numFmtId="172" fontId="36" fillId="0" borderId="0">
      <protection locked="0"/>
    </xf>
    <xf numFmtId="215" fontId="36" fillId="0" borderId="0">
      <protection locked="0"/>
    </xf>
    <xf numFmtId="215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172" fontId="37" fillId="0" borderId="0">
      <protection locked="0"/>
    </xf>
    <xf numFmtId="215" fontId="36" fillId="0" borderId="0">
      <protection locked="0"/>
    </xf>
    <xf numFmtId="172" fontId="36" fillId="0" borderId="0">
      <protection locked="0"/>
    </xf>
    <xf numFmtId="215" fontId="36" fillId="0" borderId="0">
      <protection locked="0"/>
    </xf>
    <xf numFmtId="215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172" fontId="37" fillId="0" borderId="0">
      <protection locked="0"/>
    </xf>
    <xf numFmtId="215" fontId="36" fillId="0" borderId="0">
      <protection locked="0"/>
    </xf>
    <xf numFmtId="172" fontId="36" fillId="0" borderId="0">
      <protection locked="0"/>
    </xf>
    <xf numFmtId="215" fontId="36" fillId="0" borderId="0">
      <protection locked="0"/>
    </xf>
    <xf numFmtId="215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216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217" fontId="19" fillId="0" borderId="0" applyFont="0" applyFill="0" applyBorder="0" applyAlignment="0" applyProtection="0"/>
    <xf numFmtId="217" fontId="19" fillId="0" borderId="0" applyFont="0" applyFill="0" applyBorder="0" applyAlignment="0" applyProtection="0"/>
    <xf numFmtId="0" fontId="36" fillId="0" borderId="10">
      <protection locked="0"/>
    </xf>
    <xf numFmtId="0" fontId="37" fillId="0" borderId="10">
      <protection locked="0"/>
    </xf>
    <xf numFmtId="0" fontId="36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8" fillId="0" borderId="0"/>
    <xf numFmtId="0" fontId="38" fillId="0" borderId="0"/>
    <xf numFmtId="175" fontId="39" fillId="0" borderId="0"/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2" fillId="0" borderId="0"/>
    <xf numFmtId="0" fontId="36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7" fillId="0" borderId="10">
      <protection locked="0"/>
    </xf>
    <xf numFmtId="0" fontId="36" fillId="0" borderId="0">
      <protection locked="0"/>
    </xf>
    <xf numFmtId="0" fontId="36" fillId="0" borderId="10">
      <protection locked="0"/>
    </xf>
    <xf numFmtId="0" fontId="36" fillId="0" borderId="0">
      <protection locked="0"/>
    </xf>
    <xf numFmtId="0" fontId="36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6" fillId="0" borderId="0">
      <protection locked="0"/>
    </xf>
    <xf numFmtId="0" fontId="36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6" fillId="0" borderId="0">
      <protection locked="0"/>
    </xf>
    <xf numFmtId="0" fontId="36" fillId="0" borderId="10">
      <protection locked="0"/>
    </xf>
    <xf numFmtId="0" fontId="36" fillId="0" borderId="0">
      <protection locked="0"/>
    </xf>
    <xf numFmtId="0" fontId="36" fillId="0" borderId="10">
      <protection locked="0"/>
    </xf>
    <xf numFmtId="0" fontId="37" fillId="0" borderId="0">
      <protection locked="0"/>
    </xf>
    <xf numFmtId="0" fontId="37" fillId="0" borderId="1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7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3" fillId="0" borderId="0"/>
    <xf numFmtId="218" fontId="44" fillId="0" borderId="0">
      <alignment horizontal="center"/>
    </xf>
    <xf numFmtId="219" fontId="44" fillId="0" borderId="0">
      <alignment horizontal="center"/>
    </xf>
    <xf numFmtId="218" fontId="44" fillId="0" borderId="0">
      <alignment horizontal="center"/>
    </xf>
    <xf numFmtId="219" fontId="44" fillId="0" borderId="0">
      <alignment horizontal="center"/>
    </xf>
    <xf numFmtId="219" fontId="44" fillId="0" borderId="0">
      <alignment horizontal="center"/>
    </xf>
    <xf numFmtId="220" fontId="45" fillId="0" borderId="11" applyFont="0" applyFill="0" applyBorder="0" applyAlignment="0" applyProtection="0">
      <alignment horizontal="right"/>
    </xf>
    <xf numFmtId="221" fontId="3" fillId="0" borderId="0"/>
    <xf numFmtId="221" fontId="3" fillId="0" borderId="0" applyFont="0" applyFill="0" applyBorder="0" applyProtection="0"/>
    <xf numFmtId="221" fontId="3" fillId="0" borderId="0" applyFont="0" applyFill="0" applyBorder="0" applyProtection="0"/>
    <xf numFmtId="0" fontId="3" fillId="0" borderId="0"/>
    <xf numFmtId="221" fontId="3" fillId="0" borderId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0" fontId="3" fillId="0" borderId="0"/>
    <xf numFmtId="221" fontId="3" fillId="0" borderId="0" applyFont="0" applyFill="0" applyBorder="0" applyProtection="0"/>
    <xf numFmtId="221" fontId="3" fillId="0" borderId="0" applyFont="0" applyFill="0" applyBorder="0" applyProtection="0"/>
    <xf numFmtId="221" fontId="3" fillId="0" borderId="0" applyFont="0" applyFill="0" applyBorder="0" applyProtection="0"/>
    <xf numFmtId="170" fontId="46" fillId="0" borderId="0" applyFont="0" applyFill="0" applyBorder="0" applyAlignment="0" applyProtection="0"/>
    <xf numFmtId="2" fontId="47" fillId="0" borderId="0" applyNumberFormat="0" applyFill="0" applyBorder="0" applyAlignment="0" applyProtection="0"/>
    <xf numFmtId="2" fontId="48" fillId="0" borderId="0" applyNumberFormat="0" applyFill="0" applyBorder="0" applyAlignment="0" applyProtection="0"/>
    <xf numFmtId="222" fontId="3" fillId="0" borderId="0"/>
    <xf numFmtId="0" fontId="3" fillId="0" borderId="0"/>
    <xf numFmtId="0" fontId="49" fillId="8" borderId="0"/>
    <xf numFmtId="223" fontId="3" fillId="0" borderId="0"/>
    <xf numFmtId="0" fontId="3" fillId="0" borderId="0"/>
    <xf numFmtId="223" fontId="3" fillId="0" borderId="0" applyFont="0" applyFill="0" applyBorder="0" applyAlignment="0" applyProtection="0"/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4" fontId="50" fillId="0" borderId="12">
      <alignment horizontal="right" vertical="top"/>
    </xf>
    <xf numFmtId="0" fontId="51" fillId="0" borderId="0"/>
    <xf numFmtId="0" fontId="52" fillId="0" borderId="0">
      <alignment horizontal="right"/>
    </xf>
    <xf numFmtId="0" fontId="53" fillId="0" borderId="0">
      <alignment horizontal="right"/>
    </xf>
    <xf numFmtId="0" fontId="38" fillId="0" borderId="0"/>
    <xf numFmtId="0" fontId="38" fillId="0" borderId="0"/>
    <xf numFmtId="224" fontId="44" fillId="0" borderId="0" applyFont="0" applyFill="0" applyBorder="0" applyAlignment="0" applyProtection="0"/>
    <xf numFmtId="225" fontId="44" fillId="0" borderId="0" applyFont="0" applyFill="0" applyBorder="0" applyAlignment="0" applyProtection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0" fontId="54" fillId="0" borderId="1" applyBorder="0"/>
    <xf numFmtId="0" fontId="16" fillId="0" borderId="0" applyNumberFormat="0" applyFill="0" applyBorder="0" applyAlignment="0" applyProtection="0">
      <alignment vertical="top"/>
      <protection locked="0"/>
    </xf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3" fontId="58" fillId="0" borderId="0" applyNumberFormat="0" applyFill="0" applyBorder="0" applyAlignment="0" applyProtection="0"/>
    <xf numFmtId="3" fontId="59" fillId="0" borderId="0" applyNumberFormat="0" applyFill="0" applyBorder="0" applyAlignment="0" applyProtection="0"/>
    <xf numFmtId="3" fontId="60" fillId="0" borderId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/>
    <xf numFmtId="0" fontId="62" fillId="0" borderId="1" applyNumberFormat="0" applyFill="0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226" fontId="63" fillId="0" borderId="7" applyAlignment="0" applyProtection="0"/>
    <xf numFmtId="22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166" fontId="63" fillId="0" borderId="7" applyAlignment="0" applyProtection="0"/>
    <xf numFmtId="0" fontId="64" fillId="0" borderId="5" applyNumberFormat="0" applyFont="0" applyFill="0" applyAlignment="0" applyProtection="0"/>
    <xf numFmtId="0" fontId="64" fillId="0" borderId="13" applyNumberFormat="0" applyFont="0" applyFill="0" applyAlignment="0" applyProtection="0"/>
    <xf numFmtId="166" fontId="63" fillId="0" borderId="7" applyAlignment="0" applyProtection="0"/>
    <xf numFmtId="49" fontId="65" fillId="0" borderId="0" applyFill="0" applyBorder="0">
      <alignment horizontal="left"/>
    </xf>
    <xf numFmtId="227" fontId="66" fillId="0" borderId="0" applyFill="0" applyBorder="0">
      <alignment horizontal="left"/>
    </xf>
    <xf numFmtId="49" fontId="67" fillId="0" borderId="0" applyFill="0" applyBorder="0">
      <alignment horizontal="left"/>
    </xf>
    <xf numFmtId="2" fontId="68" fillId="0" borderId="0" applyFill="0" applyBorder="0">
      <alignment horizontal="left"/>
    </xf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0" fontId="55" fillId="0" borderId="0"/>
    <xf numFmtId="3" fontId="69" fillId="0" borderId="14" applyNumberFormat="0">
      <alignment vertical="center"/>
    </xf>
    <xf numFmtId="229" fontId="21" fillId="0" borderId="0" applyFill="0" applyBorder="0" applyAlignment="0"/>
    <xf numFmtId="0" fontId="70" fillId="0" borderId="0" applyFill="0" applyBorder="0" applyAlignment="0"/>
    <xf numFmtId="0" fontId="70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230" fontId="71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205" fontId="72" fillId="0" borderId="0" applyFill="0" applyBorder="0" applyAlignment="0"/>
    <xf numFmtId="205" fontId="38" fillId="0" borderId="0" applyFill="0" applyBorder="0" applyAlignment="0"/>
    <xf numFmtId="205" fontId="72" fillId="0" borderId="0" applyFill="0" applyBorder="0" applyAlignment="0"/>
    <xf numFmtId="231" fontId="73" fillId="0" borderId="0" applyFill="0" applyBorder="0" applyAlignment="0"/>
    <xf numFmtId="232" fontId="3" fillId="0" borderId="0" applyFill="0" applyBorder="0" applyAlignment="0"/>
    <xf numFmtId="233" fontId="38" fillId="0" borderId="0" applyFill="0" applyBorder="0" applyAlignment="0"/>
    <xf numFmtId="233" fontId="72" fillId="0" borderId="0" applyFill="0" applyBorder="0" applyAlignment="0"/>
    <xf numFmtId="234" fontId="73" fillId="0" borderId="0" applyFill="0" applyBorder="0" applyAlignment="0"/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0" fontId="21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7" fontId="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8" fontId="3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0" fontId="74" fillId="0" borderId="15" applyNumberFormat="0" applyBorder="0"/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40" fontId="71" fillId="6" borderId="12">
      <alignment vertical="center"/>
    </xf>
    <xf numFmtId="38" fontId="66" fillId="0" borderId="0">
      <alignment horizontal="left"/>
    </xf>
    <xf numFmtId="239" fontId="46" fillId="0" borderId="0" applyFont="0" applyFill="0" applyBorder="0" applyAlignment="0" applyProtection="0"/>
    <xf numFmtId="240" fontId="46" fillId="0" borderId="0" applyFont="0" applyFill="0" applyBorder="0" applyAlignment="0" applyProtection="0"/>
    <xf numFmtId="0" fontId="49" fillId="0" borderId="0">
      <alignment horizontal="centerContinuous"/>
    </xf>
    <xf numFmtId="227" fontId="75" fillId="0" borderId="0"/>
    <xf numFmtId="0" fontId="76" fillId="0" borderId="0" applyFill="0" applyBorder="0" applyProtection="0">
      <alignment horizontal="center"/>
      <protection locked="0"/>
    </xf>
    <xf numFmtId="0" fontId="77" fillId="9" borderId="16" applyFont="0" applyFill="0" applyBorder="0"/>
    <xf numFmtId="0" fontId="78" fillId="0" borderId="9"/>
    <xf numFmtId="3" fontId="79" fillId="0" borderId="0">
      <alignment horizontal="left"/>
    </xf>
    <xf numFmtId="3" fontId="80" fillId="0" borderId="0"/>
    <xf numFmtId="4" fontId="81" fillId="10" borderId="0" applyFont="0" applyBorder="0" applyAlignment="0" applyProtection="0">
      <alignment vertical="top"/>
    </xf>
    <xf numFmtId="0" fontId="77" fillId="0" borderId="17">
      <alignment horizontal="center"/>
    </xf>
    <xf numFmtId="241" fontId="82" fillId="0" borderId="0"/>
    <xf numFmtId="241" fontId="82" fillId="0" borderId="0"/>
    <xf numFmtId="241" fontId="82" fillId="0" borderId="0"/>
    <xf numFmtId="241" fontId="82" fillId="0" borderId="0"/>
    <xf numFmtId="241" fontId="82" fillId="0" borderId="0"/>
    <xf numFmtId="241" fontId="82" fillId="0" borderId="0"/>
    <xf numFmtId="241" fontId="82" fillId="0" borderId="0"/>
    <xf numFmtId="241" fontId="82" fillId="0" borderId="0"/>
    <xf numFmtId="242" fontId="3" fillId="0" borderId="0" applyFont="0" applyFill="0" applyBorder="0" applyAlignment="0" applyProtection="0"/>
    <xf numFmtId="174" fontId="83" fillId="0" borderId="0" applyFont="0" applyFill="0" applyBorder="0" applyAlignment="0" applyProtection="0"/>
    <xf numFmtId="174" fontId="83" fillId="0" borderId="0" applyFont="0" applyFill="0" applyBorder="0" applyAlignment="0" applyProtection="0"/>
    <xf numFmtId="171" fontId="10" fillId="0" borderId="0" applyFont="0" applyFill="0" applyBorder="0" applyAlignment="0" applyProtection="0"/>
    <xf numFmtId="229" fontId="21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43" fontId="84" fillId="0" borderId="0" applyFont="0" applyFill="0" applyBorder="0" applyAlignment="0" applyProtection="0">
      <alignment horizontal="center"/>
    </xf>
    <xf numFmtId="244" fontId="85" fillId="0" borderId="0" applyFont="0" applyFill="0" applyBorder="0" applyAlignment="0" applyProtection="0"/>
    <xf numFmtId="245" fontId="86" fillId="0" borderId="0" applyFont="0" applyFill="0" applyBorder="0" applyAlignment="0" applyProtection="0"/>
    <xf numFmtId="246" fontId="87" fillId="0" borderId="0" applyFont="0" applyFill="0" applyBorder="0" applyAlignment="0" applyProtection="0"/>
    <xf numFmtId="247" fontId="86" fillId="0" borderId="0" applyFont="0" applyFill="0" applyBorder="0" applyAlignment="0" applyProtection="0"/>
    <xf numFmtId="248" fontId="87" fillId="0" borderId="0" applyFont="0" applyFill="0" applyBorder="0" applyAlignment="0" applyProtection="0"/>
    <xf numFmtId="249" fontId="86" fillId="0" borderId="0" applyFont="0" applyFill="0" applyBorder="0" applyAlignment="0" applyProtection="0"/>
    <xf numFmtId="164" fontId="1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250" fontId="3" fillId="0" borderId="0" applyFont="0" applyFill="0" applyBorder="0" applyAlignment="0" applyProtection="0">
      <alignment wrapText="1"/>
    </xf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173" fontId="19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250" fontId="3" fillId="0" borderId="0" applyFont="0" applyFill="0" applyBorder="0" applyAlignment="0" applyProtection="0">
      <alignment wrapText="1"/>
    </xf>
    <xf numFmtId="173" fontId="88" fillId="0" borderId="0" applyFont="0" applyFill="0" applyBorder="0" applyAlignment="0" applyProtection="0"/>
    <xf numFmtId="40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40" fontId="10" fillId="0" borderId="0" applyFont="0" applyFill="0" applyBorder="0" applyAlignment="0" applyProtection="0"/>
    <xf numFmtId="171" fontId="1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10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173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70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70" fillId="0" borderId="0" applyFont="0" applyFill="0" applyBorder="0" applyAlignment="0" applyProtection="0"/>
    <xf numFmtId="250" fontId="3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71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90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90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90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90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173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3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173" fontId="83" fillId="0" borderId="0" applyFont="0" applyFill="0" applyBorder="0" applyAlignment="0" applyProtection="0"/>
    <xf numFmtId="250" fontId="3" fillId="0" borderId="0" applyFont="0" applyFill="0" applyBorder="0" applyAlignment="0" applyProtection="0">
      <alignment wrapText="1"/>
    </xf>
    <xf numFmtId="250" fontId="3" fillId="0" borderId="0" applyFont="0" applyFill="0" applyBorder="0" applyAlignment="0" applyProtection="0">
      <alignment wrapText="1"/>
    </xf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8" fillId="0" borderId="0" applyFont="0" applyFill="0" applyBorder="0" applyAlignment="0" applyProtection="0"/>
    <xf numFmtId="250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90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90" fillId="0" borderId="0" applyFont="0" applyFill="0" applyBorder="0" applyAlignment="0" applyProtection="0"/>
    <xf numFmtId="250" fontId="70" fillId="0" borderId="0" applyFont="0" applyFill="0" applyBorder="0" applyAlignment="0" applyProtection="0"/>
    <xf numFmtId="173" fontId="90" fillId="0" borderId="0" applyFont="0" applyFill="0" applyBorder="0" applyAlignment="0" applyProtection="0"/>
    <xf numFmtId="250" fontId="70" fillId="0" borderId="0" applyFont="0" applyFill="0" applyBorder="0" applyAlignment="0" applyProtection="0"/>
    <xf numFmtId="250" fontId="70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90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90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90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91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91" fillId="0" borderId="0" applyFont="0" applyFill="0" applyBorder="0" applyAlignment="0" applyProtection="0"/>
    <xf numFmtId="250" fontId="90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250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88" fillId="0" borderId="0" applyFont="0" applyFill="0" applyBorder="0" applyAlignment="0" applyProtection="0"/>
    <xf numFmtId="171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83" fillId="0" borderId="0" applyFont="0" applyFill="0" applyBorder="0" applyAlignment="0" applyProtection="0"/>
    <xf numFmtId="250" fontId="90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1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88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88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19" fillId="0" borderId="0" applyFont="0" applyFill="0" applyBorder="0" applyAlignment="0" applyProtection="0"/>
    <xf numFmtId="250" fontId="89" fillId="0" borderId="0" applyFont="0" applyFill="0" applyBorder="0" applyAlignment="0" applyProtection="0"/>
    <xf numFmtId="250" fontId="8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174" fontId="83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88" fillId="0" borderId="0" applyFont="0" applyFill="0" applyBorder="0" applyAlignment="0" applyProtection="0"/>
    <xf numFmtId="250" fontId="83" fillId="0" borderId="0" applyFont="0" applyFill="0" applyBorder="0" applyAlignment="0" applyProtection="0"/>
    <xf numFmtId="250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173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3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173" fontId="88" fillId="0" borderId="0" applyFont="0" applyFill="0" applyBorder="0" applyAlignment="0" applyProtection="0"/>
    <xf numFmtId="251" fontId="3" fillId="0" borderId="0" applyFill="0" applyBorder="0" applyAlignment="0" applyProtection="0"/>
    <xf numFmtId="3" fontId="10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92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/>
    <xf numFmtId="0" fontId="95" fillId="0" borderId="0" applyNumberFormat="0" applyAlignment="0">
      <alignment horizontal="left"/>
    </xf>
    <xf numFmtId="252" fontId="96" fillId="7" borderId="0" applyBorder="0"/>
    <xf numFmtId="174" fontId="96" fillId="7" borderId="9" applyBorder="0"/>
    <xf numFmtId="253" fontId="96" fillId="7" borderId="9" applyBorder="0"/>
    <xf numFmtId="9" fontId="96" fillId="7" borderId="11" applyBorder="0"/>
    <xf numFmtId="215" fontId="96" fillId="7" borderId="0" applyBorder="0"/>
    <xf numFmtId="250" fontId="96" fillId="7" borderId="18" applyBorder="0"/>
    <xf numFmtId="254" fontId="97" fillId="0" borderId="0" applyFill="0" applyBorder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6" fontId="98" fillId="0" borderId="0" applyFill="0" applyBorder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7" applyFill="0" applyProtection="0"/>
    <xf numFmtId="256" fontId="98" fillId="0" borderId="10" applyFill="0" applyProtection="0"/>
    <xf numFmtId="0" fontId="8" fillId="0" borderId="19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9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3" fillId="0" borderId="0" applyFont="0" applyFill="0" applyBorder="0" applyAlignment="0" applyProtection="0"/>
    <xf numFmtId="227" fontId="71" fillId="0" borderId="0" applyFont="0" applyFill="0" applyBorder="0" applyAlignment="0" applyProtection="0"/>
    <xf numFmtId="205" fontId="8" fillId="0" borderId="0" applyFont="0" applyFill="0" applyBorder="0" applyAlignment="0" applyProtection="0"/>
    <xf numFmtId="183" fontId="81" fillId="0" borderId="0" applyFont="0" applyFill="0" applyBorder="0" applyAlignment="0"/>
    <xf numFmtId="184" fontId="81" fillId="0" borderId="0" applyFont="0" applyFill="0" applyBorder="0" applyAlignment="0"/>
    <xf numFmtId="260" fontId="87" fillId="0" borderId="0" applyFont="0" applyFill="0" applyBorder="0" applyAlignment="0" applyProtection="0"/>
    <xf numFmtId="260" fontId="87" fillId="0" borderId="0" applyFont="0" applyFill="0" applyBorder="0" applyAlignment="0" applyProtection="0"/>
    <xf numFmtId="261" fontId="86" fillId="0" borderId="0" applyFont="0" applyFill="0" applyBorder="0" applyAlignment="0" applyProtection="0"/>
    <xf numFmtId="261" fontId="86" fillId="0" borderId="0" applyFont="0" applyFill="0" applyBorder="0" applyAlignment="0" applyProtection="0"/>
    <xf numFmtId="262" fontId="87" fillId="0" borderId="0" applyFont="0" applyFill="0" applyBorder="0" applyAlignment="0" applyProtection="0"/>
    <xf numFmtId="262" fontId="87" fillId="0" borderId="0" applyFont="0" applyFill="0" applyBorder="0" applyAlignment="0" applyProtection="0"/>
    <xf numFmtId="263" fontId="86" fillId="0" borderId="0" applyFont="0" applyFill="0" applyBorder="0" applyAlignment="0" applyProtection="0"/>
    <xf numFmtId="263" fontId="86" fillId="0" borderId="0" applyFont="0" applyFill="0" applyBorder="0" applyAlignment="0" applyProtection="0"/>
    <xf numFmtId="264" fontId="87" fillId="0" borderId="0" applyFont="0" applyFill="0" applyBorder="0" applyAlignment="0" applyProtection="0"/>
    <xf numFmtId="264" fontId="87" fillId="0" borderId="0" applyFont="0" applyFill="0" applyBorder="0" applyAlignment="0" applyProtection="0"/>
    <xf numFmtId="265" fontId="86" fillId="0" borderId="0" applyFont="0" applyFill="0" applyBorder="0" applyAlignment="0" applyProtection="0"/>
    <xf numFmtId="265" fontId="86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252" fontId="83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88" fillId="0" borderId="0" applyFont="0" applyFill="0" applyBorder="0" applyAlignment="0" applyProtection="0"/>
    <xf numFmtId="37" fontId="100" fillId="0" borderId="20" applyFont="0" applyFill="0" applyBorder="0">
      <protection locked="0"/>
    </xf>
    <xf numFmtId="0" fontId="10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0" fontId="54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227" fontId="65" fillId="7" borderId="17" applyNumberFormat="0" applyBorder="0" applyProtection="0">
      <alignment horizontal="right"/>
    </xf>
    <xf numFmtId="38" fontId="3" fillId="0" borderId="0"/>
    <xf numFmtId="38" fontId="3" fillId="0" borderId="0"/>
    <xf numFmtId="38" fontId="3" fillId="0" borderId="0"/>
    <xf numFmtId="38" fontId="3" fillId="0" borderId="0"/>
    <xf numFmtId="0" fontId="101" fillId="7" borderId="21" applyNumberFormat="0" applyFont="0" applyBorder="0" applyAlignment="0" applyProtection="0"/>
    <xf numFmtId="266" fontId="19" fillId="0" borderId="0" applyFont="0" applyFill="0" applyBorder="0" applyAlignment="0" applyProtection="0"/>
    <xf numFmtId="266" fontId="19" fillId="0" borderId="0" applyFont="0" applyFill="0" applyBorder="0" applyAlignment="0" applyProtection="0"/>
    <xf numFmtId="175" fontId="79" fillId="0" borderId="0" applyFill="0">
      <alignment horizontal="center" wrapText="1"/>
    </xf>
    <xf numFmtId="267" fontId="3" fillId="0" borderId="0" applyFill="0" applyBorder="0" applyAlignment="0" applyProtection="0"/>
    <xf numFmtId="267" fontId="3" fillId="0" borderId="0" applyFill="0" applyBorder="0" applyAlignment="0" applyProtection="0"/>
    <xf numFmtId="0" fontId="102" fillId="0" borderId="0" applyFont="0"/>
    <xf numFmtId="0" fontId="102" fillId="0" borderId="0" applyFont="0"/>
    <xf numFmtId="0" fontId="102" fillId="0" borderId="0" applyFont="0"/>
    <xf numFmtId="0" fontId="3" fillId="11" borderId="0" applyFont="0" applyFill="0" applyBorder="0" applyAlignment="0" applyProtection="0"/>
    <xf numFmtId="0" fontId="102" fillId="0" borderId="0" applyFont="0"/>
    <xf numFmtId="0" fontId="3" fillId="11" borderId="0" applyFont="0" applyFill="0" applyBorder="0" applyAlignment="0" applyProtection="0"/>
    <xf numFmtId="0" fontId="3" fillId="11" borderId="0" applyFont="0" applyFill="0" applyBorder="0" applyAlignment="0" applyProtection="0"/>
    <xf numFmtId="0" fontId="102" fillId="0" borderId="0" applyFont="0"/>
    <xf numFmtId="0" fontId="92" fillId="0" borderId="0" applyFont="0" applyFill="0" applyBorder="0" applyAlignment="0" applyProtection="0"/>
    <xf numFmtId="267" fontId="3" fillId="0" borderId="0" applyFill="0" applyBorder="0" applyAlignment="0" applyProtection="0"/>
    <xf numFmtId="0" fontId="3" fillId="11" borderId="0" applyFont="0" applyFill="0" applyBorder="0" applyAlignment="0" applyProtection="0"/>
    <xf numFmtId="0" fontId="102" fillId="0" borderId="0" applyFont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267" fontId="3" fillId="0" borderId="0" applyFill="0" applyBorder="0" applyAlignment="0" applyProtection="0"/>
    <xf numFmtId="14" fontId="70" fillId="0" borderId="0" applyFill="0" applyBorder="0" applyAlignment="0"/>
    <xf numFmtId="267" fontId="3" fillId="0" borderId="0" applyFill="0" applyBorder="0" applyAlignment="0" applyProtection="0"/>
    <xf numFmtId="0" fontId="3" fillId="0" borderId="0" applyFont="0" applyFill="0" applyBorder="0" applyProtection="0">
      <alignment horizontal="left"/>
    </xf>
    <xf numFmtId="17" fontId="79" fillId="0" borderId="0">
      <alignment horizontal="center" wrapText="1"/>
    </xf>
    <xf numFmtId="268" fontId="98" fillId="0" borderId="0" applyFill="0" applyBorder="0" applyProtection="0"/>
    <xf numFmtId="0" fontId="10" fillId="0" borderId="0" applyFill="0" applyBorder="0" applyProtection="0"/>
    <xf numFmtId="268" fontId="98" fillId="0" borderId="0" applyFill="0" applyBorder="0" applyProtection="0"/>
    <xf numFmtId="0" fontId="10" fillId="0" borderId="0" applyFill="0" applyBorder="0" applyProtection="0"/>
    <xf numFmtId="0" fontId="10" fillId="0" borderId="0" applyFill="0" applyBorder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7" applyFill="0" applyProtection="0"/>
    <xf numFmtId="268" fontId="98" fillId="0" borderId="10" applyFill="0" applyProtection="0"/>
    <xf numFmtId="269" fontId="10" fillId="0" borderId="10" applyFill="0" applyProtection="0"/>
    <xf numFmtId="268" fontId="98" fillId="0" borderId="10" applyFill="0" applyProtection="0"/>
    <xf numFmtId="269" fontId="10" fillId="0" borderId="10" applyFill="0" applyProtection="0"/>
    <xf numFmtId="269" fontId="10" fillId="0" borderId="10" applyFill="0" applyProtection="0"/>
    <xf numFmtId="268" fontId="4" fillId="0" borderId="0" applyFill="0" applyBorder="0" applyProtection="0"/>
    <xf numFmtId="221" fontId="49" fillId="0" borderId="0"/>
    <xf numFmtId="0" fontId="3" fillId="0" borderId="0" applyFont="0" applyFill="0" applyBorder="0" applyAlignment="0" applyProtection="0">
      <protection locked="0"/>
    </xf>
    <xf numFmtId="39" fontId="8" fillId="0" borderId="0" applyFont="0" applyFill="0" applyBorder="0" applyAlignment="0" applyProtection="0"/>
    <xf numFmtId="0" fontId="49" fillId="0" borderId="0" applyFont="0" applyFill="0" applyBorder="0" applyAlignment="0"/>
    <xf numFmtId="270" fontId="21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38" fontId="49" fillId="0" borderId="22">
      <alignment vertical="center"/>
    </xf>
    <xf numFmtId="0" fontId="78" fillId="12" borderId="0" applyNumberFormat="0" applyProtection="0">
      <alignment vertical="top"/>
    </xf>
    <xf numFmtId="17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03" fillId="0" borderId="0" applyNumberFormat="0"/>
    <xf numFmtId="0" fontId="104" fillId="0" borderId="0">
      <alignment horizontal="centerContinuous"/>
    </xf>
    <xf numFmtId="0" fontId="104" fillId="0" borderId="0" applyNumberFormat="0"/>
    <xf numFmtId="271" fontId="3" fillId="0" borderId="0" applyFont="0" applyFill="0" applyBorder="0" applyProtection="0">
      <alignment horizontal="right"/>
    </xf>
    <xf numFmtId="272" fontId="3" fillId="0" borderId="0" applyFont="0" applyFill="0" applyBorder="0" applyProtection="0">
      <alignment horizontal="right"/>
    </xf>
    <xf numFmtId="226" fontId="105" fillId="0" borderId="9" applyFont="0" applyBorder="0"/>
    <xf numFmtId="273" fontId="3" fillId="0" borderId="0" applyFont="0" applyFill="0" applyBorder="0" applyAlignment="0" applyProtection="0"/>
    <xf numFmtId="274" fontId="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275" fontId="69" fillId="13" borderId="0">
      <alignment horizontal="left"/>
      <protection hidden="1"/>
    </xf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0" fontId="21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7" fontId="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8" fontId="3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0" fontId="107" fillId="0" borderId="0" applyNumberFormat="0" applyAlignment="0">
      <alignment horizontal="left"/>
    </xf>
    <xf numFmtId="0" fontId="3" fillId="4" borderId="12">
      <alignment horizontal="center"/>
    </xf>
    <xf numFmtId="0" fontId="108" fillId="0" borderId="0">
      <protection hidden="1"/>
    </xf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7" fontId="10" fillId="0" borderId="0" applyFont="0" applyFill="0" applyBorder="0" applyAlignment="0" applyProtection="0">
      <alignment horizontal="left" indent="1"/>
    </xf>
    <xf numFmtId="0" fontId="10" fillId="0" borderId="0" applyFont="0" applyFill="0" applyBorder="0" applyAlignment="0" applyProtection="0">
      <alignment horizontal="left"/>
    </xf>
    <xf numFmtId="277" fontId="44" fillId="0" borderId="0" applyFont="0" applyFill="0" applyBorder="0" applyAlignment="0" applyProtection="0">
      <alignment vertical="center"/>
    </xf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3" fontId="109" fillId="0" borderId="23" applyFill="0" applyBorder="0"/>
    <xf numFmtId="174" fontId="78" fillId="0" borderId="0" applyFont="0" applyFill="0" applyBorder="0" applyAlignment="0" applyProtection="0"/>
    <xf numFmtId="171" fontId="78" fillId="0" borderId="0" applyFont="0" applyFill="0" applyBorder="0" applyAlignment="0" applyProtection="0"/>
    <xf numFmtId="0" fontId="110" fillId="0" borderId="0"/>
    <xf numFmtId="0" fontId="19" fillId="14" borderId="0" applyNumberFormat="0" applyFont="0" applyBorder="0" applyAlignment="0" applyProtection="0"/>
    <xf numFmtId="0" fontId="19" fillId="14" borderId="0" applyNumberFormat="0" applyFont="0" applyBorder="0" applyAlignment="0" applyProtection="0"/>
    <xf numFmtId="0" fontId="111" fillId="0" borderId="0" applyNumberFormat="0" applyFill="0" applyBorder="0" applyAlignment="0" applyProtection="0"/>
    <xf numFmtId="278" fontId="112" fillId="0" borderId="0" applyFill="0" applyBorder="0"/>
    <xf numFmtId="0" fontId="113" fillId="0" borderId="0">
      <alignment horizontal="center" wrapText="1"/>
    </xf>
    <xf numFmtId="0" fontId="19" fillId="15" borderId="0" applyNumberFormat="0" applyFont="0" applyBorder="0" applyAlignment="0" applyProtection="0"/>
    <xf numFmtId="0" fontId="19" fillId="15" borderId="0" applyNumberFormat="0" applyFont="0" applyBorder="0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4" fillId="16" borderId="2" applyAlignment="0" applyProtection="0"/>
    <xf numFmtId="0" fontId="11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5" fontId="116" fillId="17" borderId="24">
      <alignment horizontal="center"/>
      <protection locked="0"/>
    </xf>
    <xf numFmtId="279" fontId="116" fillId="17" borderId="24" applyAlignment="0">
      <protection locked="0"/>
    </xf>
    <xf numFmtId="280" fontId="116" fillId="17" borderId="24" applyAlignment="0">
      <protection locked="0"/>
    </xf>
    <xf numFmtId="280" fontId="70" fillId="0" borderId="0" applyFill="0" applyBorder="0" applyAlignment="0" applyProtection="0"/>
    <xf numFmtId="279" fontId="70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19" fillId="0" borderId="4" applyNumberFormat="0" applyFont="0" applyAlignment="0" applyProtection="0"/>
    <xf numFmtId="0" fontId="71" fillId="0" borderId="0" applyFill="0" applyBorder="0">
      <alignment horizontal="left" vertical="top"/>
    </xf>
    <xf numFmtId="0" fontId="19" fillId="0" borderId="10" applyNumberFormat="0" applyFont="0" applyAlignment="0" applyProtection="0"/>
    <xf numFmtId="0" fontId="19" fillId="0" borderId="10" applyNumberFormat="0" applyFont="0" applyAlignment="0" applyProtection="0"/>
    <xf numFmtId="0" fontId="19" fillId="18" borderId="0" applyNumberFormat="0" applyFont="0" applyBorder="0" applyAlignment="0" applyProtection="0"/>
    <xf numFmtId="0" fontId="19" fillId="18" borderId="0" applyNumberFormat="0" applyFont="0" applyBorder="0" applyAlignment="0" applyProtection="0"/>
    <xf numFmtId="15" fontId="117" fillId="0" borderId="25" applyFont="0" applyFill="0" applyBorder="0" applyAlignment="0" applyProtection="0"/>
    <xf numFmtId="0" fontId="21" fillId="0" borderId="0"/>
    <xf numFmtId="2" fontId="10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92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281" fontId="118" fillId="0" borderId="0" applyNumberFormat="0" applyFont="0" applyFill="0" applyBorder="0" applyProtection="0"/>
    <xf numFmtId="174" fontId="119" fillId="0" borderId="0" applyFill="0" applyBorder="0">
      <alignment horizontal="left"/>
    </xf>
    <xf numFmtId="282" fontId="120" fillId="0" borderId="0">
      <alignment horizontal="right"/>
    </xf>
    <xf numFmtId="283" fontId="99" fillId="0" borderId="0" applyFont="0" applyFill="0" applyBorder="0" applyAlignment="0" applyProtection="0"/>
    <xf numFmtId="284" fontId="3" fillId="0" borderId="0" applyFont="0" applyFill="0" applyBorder="0" applyAlignment="0" applyProtection="0">
      <alignment horizontal="center"/>
    </xf>
    <xf numFmtId="285" fontId="3" fillId="0" borderId="0" applyFont="0" applyFill="0" applyBorder="0" applyProtection="0">
      <alignment horizontal="right"/>
    </xf>
    <xf numFmtId="49" fontId="121" fillId="0" borderId="0">
      <alignment horizontal="left"/>
    </xf>
    <xf numFmtId="0" fontId="122" fillId="0" borderId="26" applyNumberFormat="0" applyFill="0" applyAlignment="0" applyProtection="0"/>
    <xf numFmtId="0" fontId="122" fillId="0" borderId="26" applyNumberFormat="0" applyFill="0" applyAlignment="0" applyProtection="0"/>
    <xf numFmtId="250" fontId="68" fillId="0" borderId="0" applyFill="0" applyBorder="0"/>
    <xf numFmtId="0" fontId="19" fillId="0" borderId="0" applyFont="0" applyFill="0" applyBorder="0" applyAlignment="0" applyProtection="0"/>
    <xf numFmtId="174" fontId="68" fillId="0" borderId="11" applyFill="0" applyBorder="0"/>
    <xf numFmtId="252" fontId="68" fillId="0" borderId="0" applyFill="0" applyBorder="0"/>
    <xf numFmtId="38" fontId="81" fillId="3" borderId="0" applyNumberFormat="0" applyBorder="0" applyAlignment="0" applyProtection="0"/>
    <xf numFmtId="221" fontId="3" fillId="0" borderId="0" applyFill="0" applyBorder="0" applyProtection="0">
      <alignment horizontal="left"/>
    </xf>
    <xf numFmtId="221" fontId="3" fillId="0" borderId="0">
      <alignment horizontal="righ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0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24" fillId="0" borderId="6" applyNumberFormat="0" applyAlignment="0" applyProtection="0">
      <alignment horizontal="left" vertical="center"/>
    </xf>
    <xf numFmtId="0" fontId="10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4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5" fillId="0" borderId="2">
      <alignment horizontal="left" vertical="center"/>
    </xf>
    <xf numFmtId="0" fontId="125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24" fillId="0" borderId="2">
      <alignment horizontal="left"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11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11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4" fontId="109" fillId="19" borderId="5">
      <alignment horizontal="center" vertical="center" wrapText="1"/>
    </xf>
    <xf numFmtId="0" fontId="128" fillId="0" borderId="0" applyNumberFormat="0" applyFill="0" applyBorder="0" applyAlignment="0" applyProtection="0"/>
    <xf numFmtId="14" fontId="109" fillId="19" borderId="5">
      <alignment horizontal="center" vertical="center" wrapText="1"/>
    </xf>
    <xf numFmtId="14" fontId="109" fillId="19" borderId="5">
      <alignment horizontal="center" vertical="center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6" fillId="0" borderId="0" applyFill="0" applyAlignment="0" applyProtection="0">
      <protection locked="0"/>
    </xf>
    <xf numFmtId="0" fontId="76" fillId="0" borderId="1" applyFill="0" applyAlignment="0" applyProtection="0">
      <protection locked="0"/>
    </xf>
    <xf numFmtId="0" fontId="128" fillId="0" borderId="0" applyNumberFormat="0" applyFill="0" applyBorder="0" applyAlignment="0" applyProtection="0"/>
    <xf numFmtId="0" fontId="125" fillId="20" borderId="0"/>
    <xf numFmtId="0" fontId="76" fillId="2" borderId="0"/>
    <xf numFmtId="0" fontId="130" fillId="20" borderId="0" applyNumberFormat="0"/>
    <xf numFmtId="0" fontId="109" fillId="0" borderId="0"/>
    <xf numFmtId="0" fontId="116" fillId="0" borderId="27" applyNumberFormat="0" applyFill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0" fontId="135" fillId="0" borderId="0">
      <alignment horizontal="left" vertical="center" wrapText="1"/>
    </xf>
    <xf numFmtId="0" fontId="136" fillId="0" borderId="0">
      <alignment horizontal="left" vertical="center" wrapText="1" indent="2"/>
    </xf>
    <xf numFmtId="0" fontId="136" fillId="0" borderId="0">
      <alignment horizontal="left" vertical="center" wrapText="1" indent="3"/>
    </xf>
    <xf numFmtId="0" fontId="49" fillId="0" borderId="0"/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180" fontId="14" fillId="0" borderId="0">
      <protection locked="0"/>
    </xf>
    <xf numFmtId="0" fontId="10" fillId="0" borderId="0"/>
    <xf numFmtId="0" fontId="137" fillId="0" borderId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286" fontId="4" fillId="0" borderId="0" applyAlignment="0">
      <protection locked="0"/>
    </xf>
    <xf numFmtId="0" fontId="138" fillId="0" borderId="11" applyFill="0" applyBorder="0" applyAlignment="0">
      <alignment horizontal="center"/>
      <protection locked="0"/>
    </xf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10" fontId="81" fillId="6" borderId="12" applyNumberFormat="0" applyBorder="0" applyAlignment="0" applyProtection="0"/>
    <xf numFmtId="0" fontId="3" fillId="0" borderId="0" applyFill="0" applyBorder="0" applyAlignment="0">
      <protection locked="0"/>
    </xf>
    <xf numFmtId="0" fontId="3" fillId="0" borderId="0" applyFill="0" applyBorder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286" fontId="4" fillId="0" borderId="0" applyAlignment="0"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0" fontId="139" fillId="21" borderId="28" applyNumberFormat="0">
      <alignment vertical="center"/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0" fontId="49" fillId="0" borderId="0" applyFill="0" applyBorder="0" applyAlignment="0" applyProtection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286" fontId="4" fillId="0" borderId="0" applyAlignment="0">
      <protection locked="0"/>
    </xf>
    <xf numFmtId="0" fontId="10" fillId="0" borderId="12"/>
    <xf numFmtId="0" fontId="140" fillId="0" borderId="12"/>
    <xf numFmtId="0" fontId="140" fillId="0" borderId="12"/>
    <xf numFmtId="0" fontId="140" fillId="0" borderId="12"/>
    <xf numFmtId="0" fontId="140" fillId="0" borderId="12"/>
    <xf numFmtId="0" fontId="140" fillId="0" borderId="12"/>
    <xf numFmtId="0" fontId="140" fillId="0" borderId="12"/>
    <xf numFmtId="0" fontId="140" fillId="0" borderId="12"/>
    <xf numFmtId="0" fontId="140" fillId="0" borderId="12"/>
    <xf numFmtId="0" fontId="86" fillId="6" borderId="12">
      <alignment horizontal="center"/>
      <protection locked="0"/>
    </xf>
    <xf numFmtId="283" fontId="141" fillId="4" borderId="5"/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15" fontId="142" fillId="4" borderId="12">
      <alignment horizontal="center"/>
    </xf>
    <xf numFmtId="40" fontId="143" fillId="0" borderId="0">
      <protection locked="0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0" fontId="142" fillId="4" borderId="12">
      <alignment horizontal="center"/>
    </xf>
    <xf numFmtId="1" fontId="144" fillId="0" borderId="0">
      <alignment horizontal="center"/>
      <protection locked="0"/>
    </xf>
    <xf numFmtId="287" fontId="81" fillId="12" borderId="0" applyFont="0" applyFill="0" applyBorder="0" applyAlignment="0" applyProtection="0">
      <alignment vertical="top"/>
    </xf>
    <xf numFmtId="288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89" fontId="31" fillId="0" borderId="0" applyFont="0" applyFill="0" applyBorder="0" applyAlignment="0" applyProtection="0"/>
    <xf numFmtId="290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0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0" fontId="145" fillId="0" borderId="0" applyFont="0" applyFill="0" applyBorder="0" applyAlignment="0" applyProtection="0"/>
    <xf numFmtId="290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291" fontId="145" fillId="0" borderId="0" applyFon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>
      <alignment vertical="center"/>
    </xf>
    <xf numFmtId="173" fontId="44" fillId="0" borderId="0" applyFont="0" applyFill="0" applyBorder="0" applyAlignment="0" applyProtection="0"/>
    <xf numFmtId="292" fontId="44" fillId="0" borderId="0" applyFont="0" applyFill="0" applyBorder="0" applyAlignment="0" applyProtection="0"/>
    <xf numFmtId="0" fontId="148" fillId="0" borderId="0" applyProtection="0">
      <alignment vertical="center"/>
      <protection locked="0"/>
    </xf>
    <xf numFmtId="0" fontId="148" fillId="0" borderId="0" applyNumberFormat="0" applyProtection="0">
      <alignment vertical="top"/>
      <protection locked="0"/>
    </xf>
    <xf numFmtId="0" fontId="149" fillId="0" borderId="29" applyAlignment="0"/>
    <xf numFmtId="0" fontId="149" fillId="0" borderId="29" applyAlignment="0"/>
    <xf numFmtId="0" fontId="149" fillId="0" borderId="29" applyAlignment="0"/>
    <xf numFmtId="0" fontId="149" fillId="0" borderId="29" applyAlignment="0"/>
    <xf numFmtId="38" fontId="150" fillId="0" borderId="0"/>
    <xf numFmtId="38" fontId="151" fillId="0" borderId="0"/>
    <xf numFmtId="38" fontId="152" fillId="0" borderId="0"/>
    <xf numFmtId="38" fontId="153" fillId="0" borderId="0"/>
    <xf numFmtId="0" fontId="85" fillId="0" borderId="0"/>
    <xf numFmtId="0" fontId="85" fillId="0" borderId="0"/>
    <xf numFmtId="0" fontId="120" fillId="0" borderId="0"/>
    <xf numFmtId="0" fontId="154" fillId="22" borderId="0" applyNumberFormat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0" fontId="21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7" fontId="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8" fontId="3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0" fontId="157" fillId="0" borderId="0"/>
    <xf numFmtId="227" fontId="158" fillId="0" borderId="30" applyFill="0" applyBorder="0">
      <alignment horizontal="left"/>
    </xf>
    <xf numFmtId="172" fontId="46" fillId="0" borderId="0" applyFont="0" applyFill="0" applyBorder="0" applyAlignment="0" applyProtection="0"/>
    <xf numFmtId="293" fontId="49" fillId="0" borderId="0" applyFont="0" applyFill="0" applyBorder="0" applyAlignment="0" applyProtection="0"/>
    <xf numFmtId="294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300" fontId="159" fillId="0" borderId="0" applyFont="0" applyFill="0" applyBorder="0" applyProtection="0">
      <alignment horizontal="right"/>
    </xf>
    <xf numFmtId="0" fontId="160" fillId="12" borderId="0"/>
    <xf numFmtId="0" fontId="161" fillId="0" borderId="0">
      <protection locked="0"/>
    </xf>
    <xf numFmtId="37" fontId="162" fillId="0" borderId="0"/>
    <xf numFmtId="0" fontId="38" fillId="0" borderId="0"/>
    <xf numFmtId="0" fontId="38" fillId="0" borderId="0"/>
    <xf numFmtId="0" fontId="49" fillId="0" borderId="31"/>
    <xf numFmtId="0" fontId="10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301" fontId="163" fillId="0" borderId="0"/>
    <xf numFmtId="0" fontId="163" fillId="0" borderId="0"/>
    <xf numFmtId="301" fontId="163" fillId="0" borderId="0"/>
    <xf numFmtId="301" fontId="16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81" fillId="0" borderId="0"/>
    <xf numFmtId="0" fontId="78" fillId="0" borderId="0">
      <alignment horizontal="left"/>
    </xf>
    <xf numFmtId="0" fontId="83" fillId="0" borderId="0"/>
    <xf numFmtId="0" fontId="78" fillId="0" borderId="0">
      <alignment horizontal="left"/>
    </xf>
    <xf numFmtId="0" fontId="83" fillId="0" borderId="0"/>
    <xf numFmtId="0" fontId="83" fillId="0" borderId="0"/>
    <xf numFmtId="0" fontId="88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3" fillId="0" borderId="0"/>
    <xf numFmtId="0" fontId="8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 applyFill="0" applyBorder="0" applyAlignment="0"/>
    <xf numFmtId="0" fontId="3" fillId="0" borderId="0" applyFill="0" applyBorder="0" applyAlignment="0"/>
    <xf numFmtId="0" fontId="88" fillId="0" borderId="0"/>
    <xf numFmtId="0" fontId="19" fillId="0" borderId="0"/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89" fillId="0" borderId="0"/>
    <xf numFmtId="0" fontId="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88" fillId="0" borderId="0"/>
    <xf numFmtId="0" fontId="19" fillId="0" borderId="0"/>
    <xf numFmtId="38" fontId="3" fillId="0" borderId="0"/>
    <xf numFmtId="0" fontId="78" fillId="0" borderId="0">
      <alignment horizontal="left"/>
    </xf>
    <xf numFmtId="0" fontId="2" fillId="0" borderId="0"/>
    <xf numFmtId="38" fontId="3" fillId="0" borderId="0"/>
    <xf numFmtId="0" fontId="2" fillId="0" borderId="0"/>
    <xf numFmtId="0" fontId="2" fillId="0" borderId="0"/>
    <xf numFmtId="38" fontId="3" fillId="0" borderId="0"/>
    <xf numFmtId="0" fontId="78" fillId="0" borderId="0">
      <alignment horizontal="left"/>
    </xf>
    <xf numFmtId="0" fontId="3" fillId="0" borderId="0">
      <alignment wrapText="1"/>
    </xf>
    <xf numFmtId="38" fontId="3" fillId="0" borderId="0"/>
    <xf numFmtId="0" fontId="3" fillId="0" borderId="0">
      <alignment wrapText="1"/>
    </xf>
    <xf numFmtId="0" fontId="3" fillId="0" borderId="0">
      <alignment wrapText="1"/>
    </xf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19" fillId="0" borderId="0"/>
    <xf numFmtId="0" fontId="88" fillId="0" borderId="0"/>
    <xf numFmtId="0" fontId="19" fillId="0" borderId="0"/>
    <xf numFmtId="0" fontId="88" fillId="0" borderId="0"/>
    <xf numFmtId="0" fontId="19" fillId="0" borderId="0"/>
    <xf numFmtId="0" fontId="88" fillId="0" borderId="0"/>
    <xf numFmtId="0" fontId="88" fillId="0" borderId="0"/>
    <xf numFmtId="0" fontId="19" fillId="0" borderId="0"/>
    <xf numFmtId="0" fontId="19" fillId="0" borderId="0"/>
    <xf numFmtId="0" fontId="78" fillId="0" borderId="0">
      <alignment horizontal="left"/>
    </xf>
    <xf numFmtId="0" fontId="83" fillId="0" borderId="0"/>
    <xf numFmtId="0" fontId="83" fillId="0" borderId="0"/>
    <xf numFmtId="0" fontId="78" fillId="0" borderId="0">
      <alignment horizontal="left"/>
    </xf>
    <xf numFmtId="0" fontId="83" fillId="0" borderId="0"/>
    <xf numFmtId="0" fontId="83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19" fillId="0" borderId="0"/>
    <xf numFmtId="0" fontId="78" fillId="0" borderId="0">
      <alignment horizontal="left"/>
    </xf>
    <xf numFmtId="0" fontId="83" fillId="0" borderId="0"/>
    <xf numFmtId="0" fontId="83" fillId="0" borderId="0"/>
    <xf numFmtId="0" fontId="78" fillId="0" borderId="0">
      <alignment horizontal="left"/>
    </xf>
    <xf numFmtId="0" fontId="83" fillId="0" borderId="0"/>
    <xf numFmtId="0" fontId="83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19" fillId="0" borderId="0"/>
    <xf numFmtId="0" fontId="83" fillId="0" borderId="0"/>
    <xf numFmtId="0" fontId="83" fillId="0" borderId="0"/>
    <xf numFmtId="0" fontId="88" fillId="0" borderId="0"/>
    <xf numFmtId="0" fontId="81" fillId="0" borderId="0"/>
    <xf numFmtId="0" fontId="19" fillId="0" borderId="0"/>
    <xf numFmtId="0" fontId="3" fillId="0" borderId="0"/>
    <xf numFmtId="0" fontId="19" fillId="0" borderId="0"/>
    <xf numFmtId="0" fontId="78" fillId="0" borderId="0">
      <alignment horizontal="left"/>
    </xf>
    <xf numFmtId="0" fontId="19" fillId="0" borderId="0"/>
    <xf numFmtId="0" fontId="78" fillId="0" borderId="0">
      <alignment horizontal="left"/>
    </xf>
    <xf numFmtId="0" fontId="19" fillId="0" borderId="0"/>
    <xf numFmtId="0" fontId="78" fillId="0" borderId="0">
      <alignment horizontal="left"/>
    </xf>
    <xf numFmtId="0" fontId="78" fillId="0" borderId="0">
      <alignment horizontal="left"/>
    </xf>
    <xf numFmtId="0" fontId="19" fillId="0" borderId="0"/>
    <xf numFmtId="0" fontId="10" fillId="0" borderId="0"/>
    <xf numFmtId="0" fontId="78" fillId="0" borderId="0">
      <alignment horizontal="left"/>
    </xf>
    <xf numFmtId="0" fontId="78" fillId="0" borderId="0">
      <alignment horizontal="left"/>
    </xf>
    <xf numFmtId="0" fontId="19" fillId="0" borderId="0"/>
    <xf numFmtId="0" fontId="90" fillId="0" borderId="0"/>
    <xf numFmtId="0" fontId="19" fillId="0" borderId="0"/>
    <xf numFmtId="0" fontId="90" fillId="0" borderId="0"/>
    <xf numFmtId="0" fontId="19" fillId="0" borderId="0"/>
    <xf numFmtId="0" fontId="90" fillId="0" borderId="0"/>
    <xf numFmtId="0" fontId="90" fillId="0" borderId="0"/>
    <xf numFmtId="38" fontId="3" fillId="0" borderId="0"/>
    <xf numFmtId="0" fontId="81" fillId="0" borderId="0"/>
    <xf numFmtId="0" fontId="89" fillId="0" borderId="0"/>
    <xf numFmtId="0" fontId="81" fillId="0" borderId="0"/>
    <xf numFmtId="0" fontId="89" fillId="0" borderId="0"/>
    <xf numFmtId="0" fontId="89" fillId="0" borderId="0"/>
    <xf numFmtId="0" fontId="89" fillId="0" borderId="0"/>
    <xf numFmtId="38" fontId="3" fillId="0" borderId="0"/>
    <xf numFmtId="0" fontId="89" fillId="0" borderId="0"/>
    <xf numFmtId="0" fontId="89" fillId="0" borderId="0"/>
    <xf numFmtId="0" fontId="88" fillId="0" borderId="0"/>
    <xf numFmtId="0" fontId="78" fillId="0" borderId="0">
      <alignment horizontal="left"/>
    </xf>
    <xf numFmtId="0" fontId="2" fillId="0" borderId="0"/>
    <xf numFmtId="0" fontId="88" fillId="0" borderId="0"/>
    <xf numFmtId="0" fontId="2" fillId="0" borderId="0"/>
    <xf numFmtId="0" fontId="2" fillId="0" borderId="0"/>
    <xf numFmtId="0" fontId="81" fillId="0" borderId="0"/>
    <xf numFmtId="0" fontId="88" fillId="0" borderId="0"/>
    <xf numFmtId="0" fontId="81" fillId="0" borderId="0"/>
    <xf numFmtId="0" fontId="88" fillId="0" borderId="0"/>
    <xf numFmtId="0" fontId="88" fillId="0" borderId="0"/>
    <xf numFmtId="0" fontId="3" fillId="0" borderId="0"/>
    <xf numFmtId="0" fontId="83" fillId="0" borderId="0"/>
    <xf numFmtId="0" fontId="3" fillId="0" borderId="0"/>
    <xf numFmtId="0" fontId="83" fillId="0" borderId="0"/>
    <xf numFmtId="0" fontId="164" fillId="0" borderId="0">
      <alignment vertical="center"/>
    </xf>
    <xf numFmtId="0" fontId="3" fillId="0" borderId="0"/>
    <xf numFmtId="0" fontId="164" fillId="0" borderId="0">
      <alignment vertical="center"/>
    </xf>
    <xf numFmtId="0" fontId="3" fillId="0" borderId="0"/>
    <xf numFmtId="0" fontId="164" fillId="0" borderId="0">
      <alignment vertical="center"/>
    </xf>
    <xf numFmtId="0" fontId="2" fillId="0" borderId="0"/>
    <xf numFmtId="38" fontId="3" fillId="0" borderId="0"/>
    <xf numFmtId="0" fontId="19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83" fillId="0" borderId="0"/>
    <xf numFmtId="38" fontId="3" fillId="0" borderId="0"/>
    <xf numFmtId="0" fontId="83" fillId="0" borderId="0"/>
    <xf numFmtId="0" fontId="83" fillId="0" borderId="0"/>
    <xf numFmtId="0" fontId="83" fillId="0" borderId="0"/>
    <xf numFmtId="0" fontId="19" fillId="0" borderId="0"/>
    <xf numFmtId="0" fontId="78" fillId="0" borderId="0">
      <alignment horizontal="left"/>
    </xf>
    <xf numFmtId="0" fontId="19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90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38" fontId="3" fillId="0" borderId="0"/>
    <xf numFmtId="0" fontId="90" fillId="0" borderId="0"/>
    <xf numFmtId="0" fontId="3" fillId="0" borderId="0"/>
    <xf numFmtId="38" fontId="3" fillId="0" borderId="0"/>
    <xf numFmtId="0" fontId="3" fillId="0" borderId="0"/>
    <xf numFmtId="0" fontId="3" fillId="0" borderId="0"/>
    <xf numFmtId="38" fontId="3" fillId="0" borderId="0"/>
    <xf numFmtId="0" fontId="90" fillId="0" borderId="0"/>
    <xf numFmtId="0" fontId="83" fillId="0" borderId="0"/>
    <xf numFmtId="38" fontId="3" fillId="0" borderId="0"/>
    <xf numFmtId="0" fontId="83" fillId="0" borderId="0"/>
    <xf numFmtId="0" fontId="83" fillId="0" borderId="0"/>
    <xf numFmtId="0" fontId="83" fillId="0" borderId="0"/>
    <xf numFmtId="0" fontId="19" fillId="0" borderId="0"/>
    <xf numFmtId="0" fontId="19" fillId="0" borderId="0"/>
    <xf numFmtId="0" fontId="83" fillId="0" borderId="0"/>
    <xf numFmtId="0" fontId="83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83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3" fillId="0" borderId="0"/>
    <xf numFmtId="0" fontId="81" fillId="0" borderId="0"/>
    <xf numFmtId="0" fontId="81" fillId="0" borderId="0"/>
    <xf numFmtId="0" fontId="83" fillId="0" borderId="0"/>
    <xf numFmtId="0" fontId="88" fillId="0" borderId="0"/>
    <xf numFmtId="0" fontId="83" fillId="0" borderId="0"/>
    <xf numFmtId="0" fontId="88" fillId="0" borderId="0"/>
    <xf numFmtId="0" fontId="88" fillId="0" borderId="0"/>
    <xf numFmtId="0" fontId="83" fillId="0" borderId="0"/>
    <xf numFmtId="0" fontId="88" fillId="0" borderId="0"/>
    <xf numFmtId="0" fontId="83" fillId="0" borderId="0"/>
    <xf numFmtId="0" fontId="88" fillId="0" borderId="0"/>
    <xf numFmtId="0" fontId="88" fillId="0" borderId="0"/>
    <xf numFmtId="0" fontId="8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3" fillId="0" borderId="0" applyNumberFormat="0" applyFont="0" applyFill="0" applyBorder="0" applyAlignment="0" applyProtection="0">
      <alignment vertical="top"/>
    </xf>
    <xf numFmtId="0" fontId="83" fillId="0" borderId="0"/>
    <xf numFmtId="0" fontId="3" fillId="0" borderId="0" applyNumberFormat="0" applyFont="0" applyFill="0" applyBorder="0" applyAlignment="0" applyProtection="0">
      <alignment vertical="top"/>
    </xf>
    <xf numFmtId="0" fontId="8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88" fillId="0" borderId="0"/>
    <xf numFmtId="0" fontId="83" fillId="0" borderId="0"/>
    <xf numFmtId="0" fontId="83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8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19" fillId="0" borderId="0"/>
    <xf numFmtId="0" fontId="78" fillId="0" borderId="0">
      <alignment horizontal="left"/>
    </xf>
    <xf numFmtId="0" fontId="3" fillId="0" borderId="0"/>
    <xf numFmtId="0" fontId="19" fillId="0" borderId="0"/>
    <xf numFmtId="0" fontId="90" fillId="0" borderId="0"/>
    <xf numFmtId="0" fontId="19" fillId="0" borderId="0"/>
    <xf numFmtId="0" fontId="90" fillId="0" borderId="0"/>
    <xf numFmtId="0" fontId="19" fillId="0" borderId="0"/>
    <xf numFmtId="0" fontId="90" fillId="0" borderId="0"/>
    <xf numFmtId="0" fontId="9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3" fillId="0" borderId="0"/>
    <xf numFmtId="0" fontId="83" fillId="0" borderId="0"/>
    <xf numFmtId="0" fontId="83" fillId="0" borderId="0"/>
    <xf numFmtId="0" fontId="3" fillId="0" borderId="0"/>
    <xf numFmtId="0" fontId="83" fillId="0" borderId="0"/>
    <xf numFmtId="0" fontId="3" fillId="0" borderId="0"/>
    <xf numFmtId="0" fontId="83" fillId="0" borderId="0"/>
    <xf numFmtId="0" fontId="3" fillId="0" borderId="0"/>
    <xf numFmtId="0" fontId="88" fillId="0" borderId="0"/>
    <xf numFmtId="0" fontId="3" fillId="0" borderId="0"/>
    <xf numFmtId="0" fontId="11" fillId="0" borderId="0"/>
    <xf numFmtId="0" fontId="3" fillId="0" borderId="0"/>
    <xf numFmtId="0" fontId="83" fillId="0" borderId="0"/>
    <xf numFmtId="0" fontId="88" fillId="0" borderId="0"/>
    <xf numFmtId="0" fontId="83" fillId="0" borderId="0"/>
    <xf numFmtId="0" fontId="88" fillId="0" borderId="0"/>
    <xf numFmtId="0" fontId="88" fillId="0" borderId="0"/>
    <xf numFmtId="0" fontId="9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8" fillId="0" borderId="0"/>
    <xf numFmtId="0" fontId="83" fillId="0" borderId="0"/>
    <xf numFmtId="0" fontId="88" fillId="0" borderId="0"/>
    <xf numFmtId="0" fontId="88" fillId="0" borderId="0"/>
    <xf numFmtId="0" fontId="83" fillId="0" borderId="0"/>
    <xf numFmtId="0" fontId="88" fillId="0" borderId="0"/>
    <xf numFmtId="0" fontId="83" fillId="0" borderId="0"/>
    <xf numFmtId="0" fontId="83" fillId="0" borderId="0"/>
    <xf numFmtId="0" fontId="88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3" fillId="0" borderId="0"/>
    <xf numFmtId="0" fontId="10" fillId="0" borderId="0"/>
    <xf numFmtId="0" fontId="90" fillId="0" borderId="0"/>
    <xf numFmtId="0" fontId="10" fillId="0" borderId="0"/>
    <xf numFmtId="0" fontId="10" fillId="0" borderId="0"/>
    <xf numFmtId="0" fontId="88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90" fillId="0" borderId="0"/>
    <xf numFmtId="0" fontId="88" fillId="0" borderId="0"/>
    <xf numFmtId="0" fontId="90" fillId="0" borderId="0"/>
    <xf numFmtId="0" fontId="90" fillId="0" borderId="0"/>
    <xf numFmtId="0" fontId="81" fillId="0" borderId="0"/>
    <xf numFmtId="0" fontId="3" fillId="0" borderId="0"/>
    <xf numFmtId="0" fontId="88" fillId="0" borderId="0"/>
    <xf numFmtId="0" fontId="81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3" fillId="0" borderId="0"/>
    <xf numFmtId="0" fontId="3" fillId="0" borderId="0"/>
    <xf numFmtId="0" fontId="83" fillId="0" borderId="0"/>
    <xf numFmtId="0" fontId="8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3" fillId="0" borderId="0"/>
    <xf numFmtId="0" fontId="83" fillId="0" borderId="0"/>
    <xf numFmtId="0" fontId="8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0"/>
    <xf numFmtId="0" fontId="19" fillId="0" borderId="0"/>
    <xf numFmtId="0" fontId="89" fillId="0" borderId="0"/>
    <xf numFmtId="0" fontId="19" fillId="0" borderId="0"/>
    <xf numFmtId="0" fontId="19" fillId="0" borderId="0"/>
    <xf numFmtId="0" fontId="83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83" fillId="0" borderId="0"/>
    <xf numFmtId="0" fontId="19" fillId="0" borderId="0"/>
    <xf numFmtId="0" fontId="19" fillId="0" borderId="0"/>
    <xf numFmtId="0" fontId="89" fillId="0" borderId="0"/>
    <xf numFmtId="0" fontId="89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3" fillId="0" borderId="0"/>
    <xf numFmtId="0" fontId="3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83" fillId="0" borderId="0"/>
    <xf numFmtId="0" fontId="3" fillId="0" borderId="0"/>
    <xf numFmtId="0" fontId="10" fillId="0" borderId="0"/>
    <xf numFmtId="0" fontId="83" fillId="0" borderId="0"/>
    <xf numFmtId="0" fontId="10" fillId="0" borderId="0"/>
    <xf numFmtId="0" fontId="10" fillId="0" borderId="0"/>
    <xf numFmtId="0" fontId="19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9" fillId="0" borderId="0"/>
    <xf numFmtId="0" fontId="4" fillId="0" borderId="0"/>
    <xf numFmtId="0" fontId="78" fillId="0" borderId="0">
      <alignment horizontal="left"/>
    </xf>
    <xf numFmtId="0" fontId="89" fillId="0" borderId="0"/>
    <xf numFmtId="0" fontId="78" fillId="0" borderId="0">
      <alignment horizontal="left"/>
    </xf>
    <xf numFmtId="0" fontId="89" fillId="0" borderId="0"/>
    <xf numFmtId="0" fontId="88" fillId="0" borderId="0"/>
    <xf numFmtId="0" fontId="21" fillId="0" borderId="0"/>
    <xf numFmtId="0" fontId="88" fillId="0" borderId="0"/>
    <xf numFmtId="0" fontId="21" fillId="0" borderId="0"/>
    <xf numFmtId="0" fontId="88" fillId="0" borderId="0"/>
    <xf numFmtId="0" fontId="21" fillId="0" borderId="0"/>
    <xf numFmtId="0" fontId="88" fillId="0" borderId="0"/>
    <xf numFmtId="0" fontId="21" fillId="0" borderId="0"/>
    <xf numFmtId="0" fontId="88" fillId="0" borderId="0"/>
    <xf numFmtId="0" fontId="21" fillId="0" borderId="0"/>
    <xf numFmtId="0" fontId="88" fillId="0" borderId="0"/>
    <xf numFmtId="0" fontId="21" fillId="0" borderId="0"/>
    <xf numFmtId="0" fontId="88" fillId="0" borderId="0"/>
    <xf numFmtId="0" fontId="83" fillId="0" borderId="0"/>
    <xf numFmtId="0" fontId="88" fillId="0" borderId="0"/>
    <xf numFmtId="0" fontId="83" fillId="0" borderId="0"/>
    <xf numFmtId="0" fontId="21" fillId="0" borderId="0"/>
    <xf numFmtId="0" fontId="10" fillId="0" borderId="0"/>
    <xf numFmtId="0" fontId="21" fillId="0" borderId="0"/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88" fillId="0" borderId="0"/>
    <xf numFmtId="0" fontId="3" fillId="0" borderId="0"/>
    <xf numFmtId="0" fontId="165" fillId="0" borderId="0"/>
    <xf numFmtId="0" fontId="88" fillId="0" borderId="0"/>
    <xf numFmtId="0" fontId="165" fillId="0" borderId="0"/>
    <xf numFmtId="0" fontId="165" fillId="0" borderId="0"/>
    <xf numFmtId="0" fontId="19" fillId="0" borderId="0"/>
    <xf numFmtId="0" fontId="21" fillId="0" borderId="0"/>
    <xf numFmtId="0" fontId="83" fillId="0" borderId="0"/>
    <xf numFmtId="0" fontId="83" fillId="0" borderId="0"/>
    <xf numFmtId="0" fontId="21" fillId="0" borderId="0"/>
    <xf numFmtId="0" fontId="83" fillId="0" borderId="0"/>
    <xf numFmtId="0" fontId="21" fillId="0" borderId="0"/>
    <xf numFmtId="0" fontId="21" fillId="0" borderId="0"/>
    <xf numFmtId="0" fontId="83" fillId="0" borderId="0"/>
    <xf numFmtId="0" fontId="21" fillId="0" borderId="0"/>
    <xf numFmtId="0" fontId="21" fillId="0" borderId="0"/>
    <xf numFmtId="0" fontId="21" fillId="0" borderId="0"/>
    <xf numFmtId="0" fontId="88" fillId="0" borderId="0"/>
    <xf numFmtId="0" fontId="19" fillId="0" borderId="0"/>
    <xf numFmtId="0" fontId="10" fillId="0" borderId="0"/>
    <xf numFmtId="0" fontId="88" fillId="0" borderId="0"/>
    <xf numFmtId="0" fontId="10" fillId="0" borderId="0"/>
    <xf numFmtId="0" fontId="88" fillId="0" borderId="0"/>
    <xf numFmtId="0" fontId="88" fillId="0" borderId="0"/>
    <xf numFmtId="0" fontId="3" fillId="0" borderId="0"/>
    <xf numFmtId="0" fontId="83" fillId="0" borderId="0"/>
    <xf numFmtId="0" fontId="3" fillId="0" borderId="0"/>
    <xf numFmtId="0" fontId="83" fillId="0" borderId="0"/>
    <xf numFmtId="0" fontId="83" fillId="0" borderId="0"/>
    <xf numFmtId="0" fontId="10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19" fillId="0" borderId="0"/>
    <xf numFmtId="0" fontId="83" fillId="0" borderId="0"/>
    <xf numFmtId="0" fontId="83" fillId="0" borderId="0"/>
    <xf numFmtId="0" fontId="83" fillId="0" borderId="0"/>
    <xf numFmtId="0" fontId="88" fillId="0" borderId="0"/>
    <xf numFmtId="0" fontId="88" fillId="0" borderId="0"/>
    <xf numFmtId="0" fontId="19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88" fillId="0" borderId="0"/>
    <xf numFmtId="0" fontId="88" fillId="0" borderId="0"/>
    <xf numFmtId="0" fontId="3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19" fillId="0" borderId="0"/>
    <xf numFmtId="0" fontId="78" fillId="0" borderId="0">
      <alignment horizontal="left"/>
    </xf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3" fillId="0" borderId="0"/>
    <xf numFmtId="0" fontId="21" fillId="0" borderId="0"/>
    <xf numFmtId="0" fontId="53" fillId="0" borderId="0"/>
    <xf numFmtId="0" fontId="3" fillId="0" borderId="0"/>
    <xf numFmtId="0" fontId="3" fillId="0" borderId="0"/>
    <xf numFmtId="0" fontId="8" fillId="0" borderId="0"/>
    <xf numFmtId="0" fontId="30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4" fontId="81" fillId="12" borderId="0" applyFont="0" applyFill="0" applyBorder="0" applyAlignment="0" applyProtection="0">
      <alignment vertical="top"/>
    </xf>
    <xf numFmtId="0" fontId="49" fillId="0" borderId="0" applyNumberFormat="0" applyProtection="0">
      <alignment horizontal="lef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4" fontId="10" fillId="0" borderId="0" applyFont="0" applyFill="0" applyBorder="0" applyAlignment="0" applyProtection="0"/>
    <xf numFmtId="305" fontId="10" fillId="0" borderId="0" applyFont="0" applyFill="0" applyBorder="0" applyAlignment="0" applyProtection="0"/>
    <xf numFmtId="304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309" fontId="44" fillId="0" borderId="0" applyFont="0" applyFill="0" applyBorder="0" applyAlignment="0" applyProtection="0"/>
    <xf numFmtId="180" fontId="15" fillId="0" borderId="0">
      <protection locked="0"/>
    </xf>
    <xf numFmtId="310" fontId="167" fillId="0" borderId="0" applyFont="0" applyFill="0" applyBorder="0" applyAlignment="0" applyProtection="0"/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180" fontId="15" fillId="0" borderId="0">
      <protection locked="0"/>
    </xf>
    <xf numFmtId="311" fontId="44" fillId="0" borderId="0" applyFont="0" applyFill="0" applyBorder="0" applyAlignment="0" applyProtection="0"/>
    <xf numFmtId="180" fontId="15" fillId="0" borderId="0">
      <protection locked="0"/>
    </xf>
    <xf numFmtId="312" fontId="167" fillId="0" borderId="0" applyFont="0" applyFill="0" applyBorder="0" applyAlignment="0" applyProtection="0"/>
    <xf numFmtId="253" fontId="68" fillId="0" borderId="0" applyFill="0" applyBorder="0"/>
    <xf numFmtId="309" fontId="44" fillId="0" borderId="0" applyFont="0" applyFill="0" applyBorder="0" applyAlignment="0" applyProtection="0"/>
    <xf numFmtId="311" fontId="44" fillId="0" borderId="0" applyFont="0" applyFill="0" applyBorder="0" applyAlignment="0" applyProtection="0"/>
    <xf numFmtId="0" fontId="3" fillId="0" borderId="0" applyNumberFormat="0" applyFont="0" applyBorder="0" applyAlignment="0"/>
    <xf numFmtId="0" fontId="78" fillId="11" borderId="0" applyFill="0" applyBorder="0" applyProtection="0">
      <alignment horizontal="center"/>
    </xf>
    <xf numFmtId="0" fontId="168" fillId="0" borderId="0"/>
    <xf numFmtId="0" fontId="169" fillId="0" borderId="0" applyFill="0" applyBorder="0" applyProtection="0">
      <alignment horizontal="left"/>
    </xf>
    <xf numFmtId="0" fontId="170" fillId="0" borderId="0" applyFill="0" applyBorder="0" applyProtection="0">
      <alignment horizontal="left"/>
    </xf>
    <xf numFmtId="0" fontId="171" fillId="12" borderId="0"/>
    <xf numFmtId="174" fontId="78" fillId="0" borderId="0" applyFont="0" applyFill="0" applyBorder="0" applyAlignment="0" applyProtection="0"/>
    <xf numFmtId="171" fontId="78" fillId="0" borderId="0" applyFont="0" applyFill="0" applyBorder="0" applyAlignment="0" applyProtection="0"/>
    <xf numFmtId="313" fontId="76" fillId="0" borderId="0" applyFont="0" applyFill="0" applyBorder="0" applyAlignment="0" applyProtection="0"/>
    <xf numFmtId="314" fontId="85" fillId="0" borderId="0" applyFont="0" applyFill="0" applyBorder="0" applyAlignment="0" applyProtection="0"/>
    <xf numFmtId="315" fontId="87" fillId="0" borderId="0" applyFont="0" applyFill="0" applyBorder="0" applyAlignment="0" applyProtection="0"/>
    <xf numFmtId="0" fontId="3" fillId="0" borderId="32" applyFont="0" applyFill="0" applyBorder="0" applyAlignment="0" applyProtection="0">
      <alignment horizontal="right"/>
    </xf>
    <xf numFmtId="0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3" fontId="38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3" fillId="0" borderId="0" applyFont="0" applyFill="0" applyBorder="0" applyAlignment="0" applyProtection="0"/>
    <xf numFmtId="317" fontId="21" fillId="0" borderId="0" applyFont="0" applyFill="0" applyBorder="0" applyAlignment="0" applyProtection="0"/>
    <xf numFmtId="318" fontId="7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84" fillId="0" borderId="0" applyFont="0" applyFill="0" applyBorder="0" applyAlignment="0" applyProtection="0">
      <alignment horizontal="center"/>
    </xf>
    <xf numFmtId="319" fontId="87" fillId="0" borderId="0" applyFont="0" applyFill="0" applyBorder="0" applyAlignment="0" applyProtection="0"/>
    <xf numFmtId="320" fontId="85" fillId="0" borderId="0" applyFont="0" applyFill="0" applyBorder="0" applyAlignment="0" applyProtection="0"/>
    <xf numFmtId="10" fontId="10" fillId="0" borderId="0"/>
    <xf numFmtId="10" fontId="84" fillId="0" borderId="0" applyFont="0" applyFill="0" applyBorder="0" applyAlignment="0" applyProtection="0"/>
    <xf numFmtId="321" fontId="85" fillId="0" borderId="0" applyFont="0" applyFill="0" applyBorder="0" applyAlignment="0" applyProtection="0"/>
    <xf numFmtId="10" fontId="172" fillId="0" borderId="0"/>
    <xf numFmtId="322" fontId="87" fillId="0" borderId="0" applyFont="0" applyFill="0" applyBorder="0" applyAlignment="0" applyProtection="0"/>
    <xf numFmtId="323" fontId="85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286" fontId="19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1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286" fontId="83" fillId="0" borderId="0" applyFont="0" applyFill="0" applyBorder="0" applyAlignment="0" applyProtection="0"/>
    <xf numFmtId="286" fontId="88" fillId="0" borderId="0" applyFont="0" applyFill="0" applyBorder="0" applyAlignment="0" applyProtection="0"/>
    <xf numFmtId="286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324" fontId="173" fillId="0" borderId="0" applyFont="0" applyFill="0" applyBorder="0" applyProtection="0">
      <alignment horizontal="right"/>
    </xf>
    <xf numFmtId="0" fontId="78" fillId="0" borderId="0" applyFont="0" applyFill="0" applyBorder="0" applyAlignment="0" applyProtection="0"/>
    <xf numFmtId="9" fontId="68" fillId="0" borderId="11" applyFill="0" applyBorder="0"/>
    <xf numFmtId="215" fontId="68" fillId="0" borderId="0" applyFill="0" applyBorder="0"/>
    <xf numFmtId="250" fontId="68" fillId="0" borderId="0" applyFill="0" applyBorder="0"/>
    <xf numFmtId="173" fontId="3" fillId="0" borderId="0" applyFont="0" applyFill="0" applyBorder="0" applyAlignment="0" applyProtection="0"/>
    <xf numFmtId="37" fontId="174" fillId="7" borderId="25"/>
    <xf numFmtId="325" fontId="8" fillId="0" borderId="0"/>
    <xf numFmtId="326" fontId="8" fillId="0" borderId="0"/>
    <xf numFmtId="37" fontId="174" fillId="7" borderId="25"/>
    <xf numFmtId="13" fontId="3" fillId="0" borderId="0" applyFont="0" applyFill="0" applyProtection="0"/>
    <xf numFmtId="286" fontId="3" fillId="0" borderId="0" applyFont="0" applyFill="0" applyBorder="0" applyAlignment="0" applyProtection="0"/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229" fontId="21" fillId="0" borderId="0" applyFill="0" applyBorder="0" applyAlignment="0"/>
    <xf numFmtId="235" fontId="8" fillId="0" borderId="0" applyFill="0" applyBorder="0" applyAlignment="0"/>
    <xf numFmtId="235" fontId="8" fillId="0" borderId="0" applyFill="0" applyBorder="0" applyAlignment="0"/>
    <xf numFmtId="0" fontId="21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38" fillId="0" borderId="0" applyFill="0" applyBorder="0" applyAlignment="0"/>
    <xf numFmtId="237" fontId="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8" fontId="38" fillId="0" borderId="0" applyFill="0" applyBorder="0" applyAlignment="0"/>
    <xf numFmtId="238" fontId="38" fillId="0" borderId="0" applyFill="0" applyBorder="0" applyAlignment="0"/>
    <xf numFmtId="236" fontId="38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36" fontId="72" fillId="0" borderId="0" applyFill="0" applyBorder="0" applyAlignment="0"/>
    <xf numFmtId="227" fontId="71" fillId="0" borderId="0" applyFill="0" applyBorder="0" applyAlignment="0"/>
    <xf numFmtId="205" fontId="8" fillId="0" borderId="0" applyFill="0" applyBorder="0" applyAlignment="0"/>
    <xf numFmtId="0" fontId="52" fillId="0" borderId="0" applyNumberFormat="0">
      <alignment horizontal="left"/>
    </xf>
    <xf numFmtId="327" fontId="175" fillId="0" borderId="33" applyBorder="0">
      <alignment horizontal="right"/>
      <protection locked="0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63" fillId="0" borderId="5">
      <alignment horizontal="center"/>
    </xf>
    <xf numFmtId="0" fontId="63" fillId="0" borderId="5">
      <alignment horizontal="center"/>
    </xf>
    <xf numFmtId="3" fontId="49" fillId="0" borderId="0" applyFont="0" applyFill="0" applyBorder="0" applyAlignment="0" applyProtection="0"/>
    <xf numFmtId="0" fontId="49" fillId="9" borderId="0" applyNumberFormat="0" applyFont="0" applyBorder="0" applyAlignment="0" applyProtection="0"/>
    <xf numFmtId="0" fontId="168" fillId="0" borderId="0"/>
    <xf numFmtId="0" fontId="176" fillId="23" borderId="34" applyNumberFormat="0" applyFont="0"/>
    <xf numFmtId="3" fontId="86" fillId="0" borderId="0" applyFill="0" applyBorder="0" applyAlignment="0" applyProtection="0"/>
    <xf numFmtId="3" fontId="177" fillId="0" borderId="0" applyFill="0" applyBorder="0" applyAlignment="0" applyProtection="0"/>
    <xf numFmtId="3" fontId="86" fillId="0" borderId="0" applyFill="0" applyBorder="0" applyAlignment="0" applyProtection="0"/>
    <xf numFmtId="0" fontId="178" fillId="24" borderId="0"/>
    <xf numFmtId="0" fontId="3" fillId="0" borderId="0">
      <alignment horizontal="right"/>
    </xf>
    <xf numFmtId="0" fontId="179" fillId="0" borderId="0" applyProtection="0"/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2" fontId="86" fillId="20" borderId="12">
      <alignment horizontal="center"/>
    </xf>
    <xf numFmtId="0" fontId="180" fillId="0" borderId="35" applyFont="0" applyBorder="0">
      <alignment horizont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220" fontId="3" fillId="25" borderId="12">
      <alignment horizontal="center" vertical="center"/>
    </xf>
    <xf numFmtId="328" fontId="52" fillId="0" borderId="0" applyNumberFormat="0" applyFill="0" applyBorder="0" applyAlignment="0" applyProtection="0">
      <alignment horizontal="left"/>
    </xf>
    <xf numFmtId="0" fontId="181" fillId="0" borderId="0" applyNumberFormat="0" applyFont="0" applyFill="0" applyBorder="0" applyAlignment="0" applyProtection="0">
      <protection locked="0"/>
    </xf>
    <xf numFmtId="3" fontId="29" fillId="0" borderId="0" applyFont="0" applyFill="0" applyBorder="0" applyAlignment="0"/>
    <xf numFmtId="0" fontId="182" fillId="0" borderId="0"/>
    <xf numFmtId="4" fontId="183" fillId="17" borderId="36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70" fillId="7" borderId="37" applyNumberFormat="0" applyProtection="0">
      <alignment vertical="center"/>
    </xf>
    <xf numFmtId="4" fontId="183" fillId="17" borderId="36" applyNumberFormat="0" applyProtection="0">
      <alignment vertical="center"/>
    </xf>
    <xf numFmtId="4" fontId="183" fillId="17" borderId="36" applyNumberFormat="0" applyProtection="0">
      <alignment vertical="center"/>
    </xf>
    <xf numFmtId="4" fontId="70" fillId="7" borderId="37" applyNumberFormat="0" applyProtection="0">
      <alignment vertical="center"/>
    </xf>
    <xf numFmtId="4" fontId="184" fillId="7" borderId="36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5" fillId="7" borderId="37" applyNumberFormat="0" applyProtection="0">
      <alignment vertical="center"/>
    </xf>
    <xf numFmtId="4" fontId="184" fillId="7" borderId="36" applyNumberFormat="0" applyProtection="0">
      <alignment vertical="center"/>
    </xf>
    <xf numFmtId="4" fontId="184" fillId="7" borderId="36" applyNumberFormat="0" applyProtection="0">
      <alignment vertical="center"/>
    </xf>
    <xf numFmtId="4" fontId="185" fillId="7" borderId="37" applyNumberFormat="0" applyProtection="0">
      <alignment vertical="center"/>
    </xf>
    <xf numFmtId="4" fontId="183" fillId="7" borderId="36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183" fillId="7" borderId="36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0" fontId="183" fillId="7" borderId="36" applyNumberFormat="0" applyProtection="0">
      <alignment horizontal="left" vertical="top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4" fontId="70" fillId="7" borderId="37" applyNumberFormat="0" applyProtection="0">
      <alignment horizontal="left" vertical="center" indent="1"/>
    </xf>
    <xf numFmtId="0" fontId="183" fillId="7" borderId="36" applyNumberFormat="0" applyProtection="0">
      <alignment horizontal="left" vertical="top" indent="1"/>
    </xf>
    <xf numFmtId="0" fontId="183" fillId="7" borderId="36" applyNumberFormat="0" applyProtection="0">
      <alignment horizontal="left" vertical="top" indent="1"/>
    </xf>
    <xf numFmtId="4" fontId="70" fillId="7" borderId="37" applyNumberFormat="0" applyProtection="0">
      <alignment horizontal="left" vertical="center" indent="1"/>
    </xf>
    <xf numFmtId="4" fontId="186" fillId="26" borderId="0" applyNumberFormat="0" applyProtection="0">
      <alignment horizontal="left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186" fillId="26" borderId="0" applyNumberFormat="0" applyProtection="0">
      <alignment horizontal="left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70" fillId="15" borderId="36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15" borderId="36" applyNumberFormat="0" applyProtection="0">
      <alignment horizontal="right" vertical="center"/>
    </xf>
    <xf numFmtId="4" fontId="70" fillId="28" borderId="37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29" borderId="36" applyNumberFormat="0" applyProtection="0">
      <alignment horizontal="right" vertical="center"/>
    </xf>
    <xf numFmtId="4" fontId="70" fillId="30" borderId="37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1" borderId="36" applyNumberFormat="0" applyProtection="0">
      <alignment horizontal="right" vertical="center"/>
    </xf>
    <xf numFmtId="4" fontId="70" fillId="32" borderId="37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3" borderId="36" applyNumberFormat="0" applyProtection="0">
      <alignment horizontal="right" vertical="center"/>
    </xf>
    <xf numFmtId="4" fontId="70" fillId="34" borderId="37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5" borderId="36" applyNumberFormat="0" applyProtection="0">
      <alignment horizontal="right" vertical="center"/>
    </xf>
    <xf numFmtId="4" fontId="70" fillId="36" borderId="37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7" borderId="36" applyNumberFormat="0" applyProtection="0">
      <alignment horizontal="right" vertical="center"/>
    </xf>
    <xf numFmtId="4" fontId="70" fillId="38" borderId="37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39" borderId="36" applyNumberFormat="0" applyProtection="0">
      <alignment horizontal="right" vertical="center"/>
    </xf>
    <xf numFmtId="4" fontId="70" fillId="40" borderId="37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1" borderId="36" applyNumberFormat="0" applyProtection="0">
      <alignment horizontal="right" vertical="center"/>
    </xf>
    <xf numFmtId="4" fontId="70" fillId="42" borderId="37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18" borderId="36" applyNumberFormat="0" applyProtection="0">
      <alignment horizontal="right" vertical="center"/>
    </xf>
    <xf numFmtId="4" fontId="70" fillId="43" borderId="37" applyNumberFormat="0" applyProtection="0">
      <alignment horizontal="right" vertical="center"/>
    </xf>
    <xf numFmtId="4" fontId="187" fillId="44" borderId="0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7" fillId="44" borderId="0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3" fillId="45" borderId="37" applyNumberFormat="0" applyProtection="0">
      <alignment horizontal="left" vertical="center" indent="1"/>
    </xf>
    <xf numFmtId="4" fontId="187" fillId="26" borderId="0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187" fillId="26" borderId="0" applyNumberFormat="0" applyProtection="0">
      <alignment horizontal="left" vertical="center" indent="1"/>
    </xf>
    <xf numFmtId="4" fontId="70" fillId="46" borderId="38" applyNumberFormat="0" applyProtection="0">
      <alignment horizontal="left" vertical="center" indent="1"/>
    </xf>
    <xf numFmtId="4" fontId="188" fillId="47" borderId="0" applyNumberFormat="0" applyProtection="0">
      <alignment horizontal="left" vertical="center" indent="1"/>
    </xf>
    <xf numFmtId="4" fontId="70" fillId="48" borderId="36" applyNumberFormat="0" applyProtection="0">
      <alignment horizontal="right" vertical="center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70" fillId="48" borderId="36" applyNumberFormat="0" applyProtection="0">
      <alignment horizontal="right" vertical="center"/>
    </xf>
    <xf numFmtId="4" fontId="70" fillId="48" borderId="36" applyNumberFormat="0" applyProtection="0">
      <alignment horizontal="right" vertical="center"/>
    </xf>
    <xf numFmtId="0" fontId="3" fillId="27" borderId="37" applyNumberFormat="0" applyProtection="0">
      <alignment horizontal="left" vertical="center" indent="1"/>
    </xf>
    <xf numFmtId="4" fontId="189" fillId="26" borderId="0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189" fillId="26" borderId="0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31" fillId="46" borderId="37" applyNumberFormat="0" applyProtection="0">
      <alignment horizontal="left" vertical="center" indent="1"/>
    </xf>
    <xf numFmtId="4" fontId="190" fillId="26" borderId="0" applyNumberFormat="0" applyProtection="0">
      <alignment horizontal="left" vertical="center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190" fillId="26" borderId="0" applyNumberFormat="0" applyProtection="0">
      <alignment horizontal="left" vertical="center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4" fontId="31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47" borderId="36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50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top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9" borderId="37" applyNumberFormat="0" applyProtection="0">
      <alignment horizontal="left" vertical="center" indent="1"/>
    </xf>
    <xf numFmtId="0" fontId="3" fillId="47" borderId="36" applyNumberFormat="0" applyProtection="0">
      <alignment horizontal="left" vertical="top" indent="1"/>
    </xf>
    <xf numFmtId="0" fontId="3" fillId="47" borderId="36" applyNumberFormat="0" applyProtection="0">
      <alignment horizontal="left" vertical="top" indent="1"/>
    </xf>
    <xf numFmtId="0" fontId="3" fillId="49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3" borderId="36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1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top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2" borderId="37" applyNumberFormat="0" applyProtection="0">
      <alignment horizontal="left" vertical="center" indent="1"/>
    </xf>
    <xf numFmtId="0" fontId="3" fillId="53" borderId="36" applyNumberFormat="0" applyProtection="0">
      <alignment horizontal="left" vertical="top" indent="1"/>
    </xf>
    <xf numFmtId="0" fontId="3" fillId="53" borderId="36" applyNumberFormat="0" applyProtection="0">
      <alignment horizontal="left" vertical="top" indent="1"/>
    </xf>
    <xf numFmtId="0" fontId="3" fillId="52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20" borderId="36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54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top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3" borderId="37" applyNumberFormat="0" applyProtection="0">
      <alignment horizontal="left" vertical="center" indent="1"/>
    </xf>
    <xf numFmtId="0" fontId="3" fillId="20" borderId="36" applyNumberFormat="0" applyProtection="0">
      <alignment horizontal="left" vertical="top" indent="1"/>
    </xf>
    <xf numFmtId="0" fontId="3" fillId="20" borderId="36" applyNumberFormat="0" applyProtection="0">
      <alignment horizontal="left" vertical="top" indent="1"/>
    </xf>
    <xf numFmtId="0" fontId="3" fillId="3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6" borderId="36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5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top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56" borderId="36" applyNumberFormat="0" applyProtection="0">
      <alignment horizontal="left" vertical="top" indent="1"/>
    </xf>
    <xf numFmtId="0" fontId="3" fillId="56" borderId="36" applyNumberFormat="0" applyProtection="0">
      <alignment horizontal="left" vertical="top" indent="1"/>
    </xf>
    <xf numFmtId="0" fontId="3" fillId="27" borderId="37" applyNumberFormat="0" applyProtection="0">
      <alignment horizontal="left" vertical="center" indent="1"/>
    </xf>
    <xf numFmtId="4" fontId="70" fillId="6" borderId="36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7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6" applyNumberFormat="0" applyProtection="0">
      <alignment vertical="center"/>
    </xf>
    <xf numFmtId="4" fontId="70" fillId="6" borderId="37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7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6" applyNumberFormat="0" applyProtection="0">
      <alignment vertical="center"/>
    </xf>
    <xf numFmtId="4" fontId="185" fillId="6" borderId="37" applyNumberFormat="0" applyProtection="0">
      <alignment vertical="center"/>
    </xf>
    <xf numFmtId="4" fontId="70" fillId="6" borderId="36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6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0" fontId="70" fillId="6" borderId="36" applyNumberFormat="0" applyProtection="0">
      <alignment horizontal="left" vertical="top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4" fontId="70" fillId="6" borderId="37" applyNumberFormat="0" applyProtection="0">
      <alignment horizontal="left" vertical="center" indent="1"/>
    </xf>
    <xf numFmtId="0" fontId="70" fillId="6" borderId="36" applyNumberFormat="0" applyProtection="0">
      <alignment horizontal="left" vertical="top" indent="1"/>
    </xf>
    <xf numFmtId="0" fontId="70" fillId="6" borderId="36" applyNumberFormat="0" applyProtection="0">
      <alignment horizontal="left" vertical="top" indent="1"/>
    </xf>
    <xf numFmtId="4" fontId="70" fillId="6" borderId="37" applyNumberFormat="0" applyProtection="0">
      <alignment horizontal="left" vertical="center" indent="1"/>
    </xf>
    <xf numFmtId="4" fontId="70" fillId="57" borderId="36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57" borderId="36" applyNumberFormat="0" applyProtection="0">
      <alignment horizontal="right" vertical="center"/>
    </xf>
    <xf numFmtId="4" fontId="70" fillId="46" borderId="37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21" fillId="16" borderId="36" applyNumberFormat="0" applyProtection="0">
      <alignment horizontal="right" vertical="center"/>
    </xf>
    <xf numFmtId="4" fontId="185" fillId="46" borderId="37" applyNumberFormat="0" applyProtection="0">
      <alignment horizontal="right" vertical="center"/>
    </xf>
    <xf numFmtId="4" fontId="70" fillId="48" borderId="36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4" fontId="70" fillId="48" borderId="36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70" fillId="53" borderId="36" applyNumberFormat="0" applyProtection="0">
      <alignment horizontal="center" vertical="top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3" fillId="27" borderId="37" applyNumberFormat="0" applyProtection="0">
      <alignment horizontal="left" vertical="center" indent="1"/>
    </xf>
    <xf numFmtId="0" fontId="70" fillId="53" borderId="36" applyNumberFormat="0" applyProtection="0">
      <alignment horizontal="center" vertical="top"/>
    </xf>
    <xf numFmtId="0" fontId="70" fillId="53" borderId="36" applyNumberFormat="0" applyProtection="0">
      <alignment horizontal="center" vertical="top"/>
    </xf>
    <xf numFmtId="0" fontId="3" fillId="27" borderId="37" applyNumberFormat="0" applyProtection="0">
      <alignment horizontal="left" vertical="center" indent="1"/>
    </xf>
    <xf numFmtId="4" fontId="176" fillId="58" borderId="0" applyNumberFormat="0" applyProtection="0">
      <alignment horizontal="left" vertical="center"/>
    </xf>
    <xf numFmtId="0" fontId="191" fillId="0" borderId="0"/>
    <xf numFmtId="4" fontId="176" fillId="58" borderId="0" applyNumberFormat="0" applyProtection="0">
      <alignment horizontal="left" vertical="center"/>
    </xf>
    <xf numFmtId="4" fontId="192" fillId="57" borderId="36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57" borderId="36" applyNumberFormat="0" applyProtection="0">
      <alignment horizontal="right" vertical="center"/>
    </xf>
    <xf numFmtId="4" fontId="192" fillId="46" borderId="37" applyNumberFormat="0" applyProtection="0">
      <alignment horizontal="right" vertical="center"/>
    </xf>
    <xf numFmtId="329" fontId="108" fillId="22" borderId="0">
      <protection locked="0"/>
    </xf>
    <xf numFmtId="38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" fillId="43" borderId="0" applyNumberFormat="0" applyFont="0" applyBorder="0" applyAlignment="0" applyProtection="0"/>
    <xf numFmtId="0" fontId="193" fillId="24" borderId="0" applyNumberFormat="0" applyBorder="0" applyAlignment="0" applyProtection="0">
      <alignment horizontal="centerContinuous"/>
    </xf>
    <xf numFmtId="0" fontId="98" fillId="59" borderId="0" applyNumberFormat="0" applyFont="0" applyBorder="0" applyAlignment="0" applyProtection="0"/>
    <xf numFmtId="0" fontId="52" fillId="0" borderId="0" applyNumberFormat="0" applyFill="0" applyBorder="0" applyAlignment="0" applyProtection="0">
      <alignment horizontal="center"/>
    </xf>
    <xf numFmtId="0" fontId="53" fillId="0" borderId="0" applyNumberFormat="0" applyFill="0" applyBorder="0" applyAlignment="0" applyProtection="0">
      <alignment horizontal="center"/>
    </xf>
    <xf numFmtId="330" fontId="194" fillId="0" borderId="12">
      <alignment horizontal="left" vertical="center"/>
      <protection locked="0"/>
    </xf>
    <xf numFmtId="0" fontId="3" fillId="0" borderId="0"/>
    <xf numFmtId="0" fontId="195" fillId="0" borderId="0"/>
    <xf numFmtId="0" fontId="4" fillId="0" borderId="3"/>
    <xf numFmtId="0" fontId="29" fillId="0" borderId="0"/>
    <xf numFmtId="182" fontId="21" fillId="0" borderId="0">
      <alignment horizontal="left" wrapText="1"/>
    </xf>
    <xf numFmtId="0" fontId="30" fillId="0" borderId="0"/>
    <xf numFmtId="182" fontId="21" fillId="0" borderId="0">
      <alignment horizontal="left" wrapText="1"/>
    </xf>
    <xf numFmtId="0" fontId="3" fillId="0" borderId="0"/>
    <xf numFmtId="0" fontId="8" fillId="0" borderId="0"/>
    <xf numFmtId="0" fontId="30" fillId="0" borderId="0"/>
    <xf numFmtId="182" fontId="21" fillId="0" borderId="0">
      <alignment horizontal="left" wrapText="1"/>
    </xf>
    <xf numFmtId="0" fontId="8" fillId="0" borderId="0"/>
    <xf numFmtId="0" fontId="8" fillId="0" borderId="0"/>
    <xf numFmtId="182" fontId="2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29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0" fontId="3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8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2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196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2" fillId="0" borderId="0"/>
    <xf numFmtId="0" fontId="49" fillId="0" borderId="0" applyNumberFormat="0" applyFont="0" applyFill="0" applyBorder="0" applyAlignment="0" applyProtection="0">
      <alignment vertical="top"/>
    </xf>
    <xf numFmtId="0" fontId="32" fillId="0" borderId="0"/>
    <xf numFmtId="0" fontId="49" fillId="0" borderId="0" applyNumberFormat="0" applyFont="0" applyFill="0" applyBorder="0" applyAlignment="0" applyProtection="0">
      <alignment vertical="top"/>
    </xf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0" fontId="8" fillId="0" borderId="0"/>
    <xf numFmtId="0" fontId="196" fillId="0" borderId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295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333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72" fillId="0" borderId="0"/>
    <xf numFmtId="0" fontId="72" fillId="0" borderId="0"/>
    <xf numFmtId="0" fontId="3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8" fillId="0" borderId="0"/>
    <xf numFmtId="0" fontId="196" fillId="0" borderId="0"/>
    <xf numFmtId="0" fontId="196" fillId="0" borderId="0"/>
    <xf numFmtId="0" fontId="32" fillId="0" borderId="0"/>
    <xf numFmtId="174" fontId="32" fillId="0" borderId="0"/>
    <xf numFmtId="0" fontId="8" fillId="0" borderId="0"/>
    <xf numFmtId="174" fontId="32" fillId="0" borderId="0"/>
    <xf numFmtId="174" fontId="3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295" fontId="3" fillId="0" borderId="0" applyFont="0" applyFill="0" applyBorder="0" applyAlignment="0" applyProtection="0"/>
    <xf numFmtId="0" fontId="93" fillId="0" borderId="0"/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0" fontId="72" fillId="0" borderId="0"/>
    <xf numFmtId="0" fontId="49" fillId="0" borderId="0" applyNumberFormat="0" applyFont="0" applyFill="0" applyBorder="0" applyAlignment="0" applyProtection="0">
      <alignment vertical="top"/>
    </xf>
    <xf numFmtId="0" fontId="196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2" fillId="0" borderId="0"/>
    <xf numFmtId="0" fontId="49" fillId="0" borderId="0" applyNumberFormat="0" applyFont="0" applyFill="0" applyBorder="0" applyAlignment="0" applyProtection="0">
      <alignment vertical="top"/>
    </xf>
    <xf numFmtId="0" fontId="196" fillId="0" borderId="0"/>
    <xf numFmtId="0" fontId="49" fillId="0" borderId="0" applyNumberFormat="0" applyFont="0" applyFill="0" applyBorder="0" applyAlignment="0" applyProtection="0">
      <alignment vertical="top"/>
    </xf>
    <xf numFmtId="0" fontId="49" fillId="0" borderId="0" applyNumberFormat="0" applyFont="0" applyFill="0" applyBorder="0" applyAlignment="0" applyProtection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/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295" fontId="3" fillId="0" borderId="0" applyFont="0" applyFill="0" applyBorder="0" applyAlignment="0" applyProtection="0"/>
    <xf numFmtId="0" fontId="49" fillId="0" borderId="0" applyNumberFormat="0" applyFont="0" applyFill="0" applyBorder="0" applyAlignment="0" applyProtection="0">
      <alignment vertical="top"/>
    </xf>
    <xf numFmtId="0" fontId="8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2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197" fillId="0" borderId="0"/>
    <xf numFmtId="0" fontId="198" fillId="0" borderId="0"/>
    <xf numFmtId="40" fontId="199" fillId="0" borderId="0" applyBorder="0">
      <alignment horizontal="right"/>
    </xf>
    <xf numFmtId="38" fontId="200" fillId="0" borderId="0" applyFill="0" applyBorder="0" applyAlignment="0" applyProtection="0"/>
    <xf numFmtId="0" fontId="3" fillId="0" borderId="0" applyFill="0" applyBorder="0" applyAlignment="0" applyProtection="0"/>
    <xf numFmtId="205" fontId="201" fillId="0" borderId="0"/>
    <xf numFmtId="0" fontId="130" fillId="0" borderId="0" applyFill="0" applyBorder="0" applyProtection="0">
      <alignment horizontal="center" vertical="center"/>
    </xf>
    <xf numFmtId="0" fontId="130" fillId="0" borderId="0" applyFill="0" applyBorder="0" applyProtection="0"/>
    <xf numFmtId="0" fontId="109" fillId="0" borderId="0" applyFill="0" applyBorder="0" applyProtection="0">
      <alignment horizontal="left"/>
    </xf>
    <xf numFmtId="0" fontId="202" fillId="0" borderId="0" applyFill="0" applyBorder="0" applyProtection="0">
      <alignment horizontal="left" vertical="top"/>
    </xf>
    <xf numFmtId="275" fontId="21" fillId="6" borderId="39" applyNumberFormat="0">
      <alignment horizontal="right"/>
      <protection hidden="1"/>
    </xf>
    <xf numFmtId="49" fontId="19" fillId="0" borderId="0" applyFont="0" applyFill="0" applyBorder="0" applyAlignment="0" applyProtection="0"/>
    <xf numFmtId="49" fontId="19" fillId="0" borderId="0" applyFont="0" applyFill="0" applyBorder="0" applyAlignment="0" applyProtection="0"/>
    <xf numFmtId="49" fontId="70" fillId="0" borderId="0" applyFill="0" applyBorder="0" applyAlignment="0"/>
    <xf numFmtId="0" fontId="21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38" fillId="0" borderId="0" applyFill="0" applyBorder="0" applyAlignment="0"/>
    <xf numFmtId="335" fontId="38" fillId="0" borderId="0" applyFill="0" applyBorder="0" applyAlignment="0"/>
    <xf numFmtId="335" fontId="72" fillId="0" borderId="0" applyFill="0" applyBorder="0" applyAlignment="0"/>
    <xf numFmtId="335" fontId="38" fillId="0" borderId="0" applyFill="0" applyBorder="0" applyAlignment="0"/>
    <xf numFmtId="336" fontId="73" fillId="0" borderId="0" applyFill="0" applyBorder="0" applyAlignment="0"/>
    <xf numFmtId="337" fontId="38" fillId="0" borderId="0" applyFill="0" applyBorder="0" applyAlignment="0"/>
    <xf numFmtId="335" fontId="38" fillId="0" borderId="0" applyFill="0" applyBorder="0" applyAlignment="0"/>
    <xf numFmtId="337" fontId="38" fillId="0" borderId="0" applyFill="0" applyBorder="0" applyAlignment="0"/>
    <xf numFmtId="337" fontId="38" fillId="0" borderId="0" applyFill="0" applyBorder="0" applyAlignment="0"/>
    <xf numFmtId="335" fontId="38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335" fontId="72" fillId="0" borderId="0" applyFill="0" applyBorder="0" applyAlignment="0"/>
    <xf numFmtId="0" fontId="21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38" fillId="0" borderId="0" applyFill="0" applyBorder="0" applyAlignment="0"/>
    <xf numFmtId="338" fontId="38" fillId="0" borderId="0" applyFill="0" applyBorder="0" applyAlignment="0"/>
    <xf numFmtId="338" fontId="72" fillId="0" borderId="0" applyFill="0" applyBorder="0" applyAlignment="0"/>
    <xf numFmtId="338" fontId="38" fillId="0" borderId="0" applyFill="0" applyBorder="0" applyAlignment="0"/>
    <xf numFmtId="339" fontId="73" fillId="0" borderId="0" applyFill="0" applyBorder="0" applyAlignment="0"/>
    <xf numFmtId="340" fontId="38" fillId="0" borderId="0" applyFill="0" applyBorder="0" applyAlignment="0"/>
    <xf numFmtId="338" fontId="38" fillId="0" borderId="0" applyFill="0" applyBorder="0" applyAlignment="0"/>
    <xf numFmtId="340" fontId="38" fillId="0" borderId="0" applyFill="0" applyBorder="0" applyAlignment="0"/>
    <xf numFmtId="340" fontId="38" fillId="0" borderId="0" applyFill="0" applyBorder="0" applyAlignment="0"/>
    <xf numFmtId="338" fontId="38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338" fontId="72" fillId="0" borderId="0" applyFill="0" applyBorder="0" applyAlignment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03" fillId="0" borderId="0">
      <alignment horizontal="center" vertical="top"/>
    </xf>
    <xf numFmtId="0" fontId="203" fillId="0" borderId="0">
      <alignment horizontal="center" vertical="top"/>
    </xf>
    <xf numFmtId="0" fontId="203" fillId="0" borderId="0" applyFill="0" applyBorder="0" applyProtection="0">
      <alignment horizontal="left" vertical="top"/>
    </xf>
    <xf numFmtId="0" fontId="203" fillId="0" borderId="0">
      <alignment horizontal="center" vertical="top"/>
    </xf>
    <xf numFmtId="18" fontId="204" fillId="0" borderId="0" applyFont="0" applyFill="0" applyBorder="0" applyAlignment="0" applyProtection="0">
      <alignment horizontal="left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0" fontId="205" fillId="12" borderId="12">
      <alignment horizontal="center"/>
    </xf>
    <xf numFmtId="227" fontId="75" fillId="0" borderId="0" applyNumberFormat="0" applyFill="0" applyBorder="0"/>
    <xf numFmtId="40" fontId="206" fillId="0" borderId="0"/>
    <xf numFmtId="0" fontId="207" fillId="0" borderId="0"/>
    <xf numFmtId="0" fontId="10" fillId="0" borderId="0"/>
    <xf numFmtId="0" fontId="208" fillId="0" borderId="0"/>
    <xf numFmtId="0" fontId="209" fillId="0" borderId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0" fontId="210" fillId="60" borderId="40" applyNumberFormat="0" applyBorder="0" applyAlignment="0" applyProtection="0"/>
    <xf numFmtId="275" fontId="211" fillId="61" borderId="26">
      <alignment horizontal="left" vertical="top"/>
      <protection hidden="1"/>
    </xf>
    <xf numFmtId="0" fontId="77" fillId="62" borderId="6" applyNumberFormat="0" applyAlignment="0">
      <alignment vertical="center"/>
    </xf>
    <xf numFmtId="0" fontId="10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3" fillId="11" borderId="42" applyNumberFormat="0" applyFon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92" fillId="0" borderId="41" applyNumberFormat="0" applyFon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92" fillId="0" borderId="41" applyNumberFormat="0" applyFon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92" fillId="0" borderId="41" applyNumberFormat="0" applyFon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3" fillId="0" borderId="41" applyNumberForma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0" fontId="92" fillId="0" borderId="41" applyNumberFormat="0" applyFont="0" applyFill="0" applyAlignment="0" applyProtection="0"/>
    <xf numFmtId="341" fontId="212" fillId="63" borderId="43">
      <protection hidden="1"/>
    </xf>
    <xf numFmtId="0" fontId="77" fillId="12" borderId="41" applyNumberFormat="0" applyFill="0" applyProtection="0">
      <alignment vertical="top"/>
    </xf>
    <xf numFmtId="341" fontId="212" fillId="63" borderId="43">
      <protection hidden="1"/>
    </xf>
    <xf numFmtId="0" fontId="77" fillId="12" borderId="41" applyNumberFormat="0" applyFill="0" applyProtection="0">
      <alignment vertical="top"/>
    </xf>
    <xf numFmtId="0" fontId="77" fillId="12" borderId="41" applyNumberFormat="0" applyFill="0" applyProtection="0">
      <alignment vertical="top"/>
    </xf>
    <xf numFmtId="341" fontId="213" fillId="64" borderId="10" applyAlignment="0">
      <alignment horizontal="left"/>
      <protection hidden="1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341" fontId="213" fillId="64" borderId="10" applyAlignment="0">
      <alignment horizontal="left"/>
      <protection hidden="1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0" fontId="78" fillId="0" borderId="7" applyNumberFormat="0" applyFill="0" applyProtection="0">
      <alignment vertical="top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1" fontId="214" fillId="65" borderId="2" applyAlignment="0">
      <alignment horizontal="left" indent="1"/>
      <protection hidden="1"/>
    </xf>
    <xf numFmtId="342" fontId="215" fillId="27" borderId="0" applyAlignment="0">
      <alignment horizontal="left" indent="2"/>
      <protection hidden="1"/>
    </xf>
    <xf numFmtId="341" fontId="216" fillId="12" borderId="0" applyAlignment="0">
      <alignment horizontal="left" indent="3"/>
      <protection hidden="1"/>
    </xf>
    <xf numFmtId="0" fontId="217" fillId="12" borderId="0" applyNumberFormat="0" applyFill="0" applyProtection="0"/>
    <xf numFmtId="343" fontId="3" fillId="0" borderId="0" applyFont="0" applyFill="0" applyBorder="0" applyAlignment="0" applyProtection="0"/>
    <xf numFmtId="293" fontId="218" fillId="0" borderId="0" applyFont="0" applyFill="0" applyBorder="0" applyAlignment="0" applyProtection="0"/>
    <xf numFmtId="344" fontId="218" fillId="0" borderId="0" applyFont="0" applyFill="0" applyBorder="0" applyAlignment="0" applyProtection="0"/>
    <xf numFmtId="227" fontId="219" fillId="0" borderId="0">
      <alignment horizontal="left"/>
      <protection locked="0"/>
    </xf>
    <xf numFmtId="10" fontId="220" fillId="0" borderId="44" applyNumberFormat="0" applyFont="0" applyFill="0" applyAlignment="0" applyProtection="0"/>
    <xf numFmtId="0" fontId="21" fillId="0" borderId="0"/>
    <xf numFmtId="37" fontId="78" fillId="3" borderId="0" applyNumberFormat="0" applyBorder="0" applyAlignment="0" applyProtection="0"/>
    <xf numFmtId="37" fontId="78" fillId="0" borderId="0"/>
    <xf numFmtId="37" fontId="81" fillId="7" borderId="0" applyNumberFormat="0" applyBorder="0" applyAlignment="0" applyProtection="0"/>
    <xf numFmtId="3" fontId="221" fillId="0" borderId="27" applyProtection="0"/>
    <xf numFmtId="345" fontId="116" fillId="17" borderId="24">
      <protection locked="0"/>
    </xf>
    <xf numFmtId="0" fontId="5" fillId="0" borderId="0"/>
    <xf numFmtId="18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346" fontId="218" fillId="0" borderId="0" applyFont="0" applyFill="0" applyBorder="0" applyAlignment="0" applyProtection="0"/>
    <xf numFmtId="347" fontId="44" fillId="0" borderId="0" applyFont="0" applyFill="0" applyBorder="0" applyAlignment="0" applyProtection="0"/>
    <xf numFmtId="348" fontId="218" fillId="0" borderId="0" applyFont="0" applyFill="0" applyBorder="0" applyAlignment="0" applyProtection="0"/>
    <xf numFmtId="173" fontId="3" fillId="0" borderId="0" applyFont="0" applyFill="0" applyBorder="0" applyAlignment="0" applyProtection="0"/>
    <xf numFmtId="349" fontId="4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5" fillId="0" borderId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7" fontId="64" fillId="0" borderId="0" applyFont="0" applyFill="0" applyBorder="0" applyProtection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227" fontId="64" fillId="0" borderId="0" applyFont="0" applyFill="0" applyBorder="0" applyProtection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0" fontId="65" fillId="7" borderId="17" applyFill="0" applyBorder="0">
      <alignment horizontal="right"/>
    </xf>
    <xf numFmtId="227" fontId="29" fillId="0" borderId="45">
      <protection locked="0"/>
    </xf>
    <xf numFmtId="227" fontId="29" fillId="0" borderId="45">
      <protection locked="0"/>
    </xf>
    <xf numFmtId="227" fontId="29" fillId="0" borderId="45">
      <protection locked="0"/>
    </xf>
    <xf numFmtId="227" fontId="29" fillId="0" borderId="45">
      <protection locked="0"/>
    </xf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0" fontId="222" fillId="66" borderId="46" applyNumberFormat="0" applyAlignment="0" applyProtection="0"/>
    <xf numFmtId="3" fontId="223" fillId="0" borderId="0">
      <alignment horizontal="center" vertical="center" textRotation="90" wrapText="1"/>
    </xf>
    <xf numFmtId="350" fontId="29" fillId="0" borderId="12">
      <alignment vertical="top" wrapText="1"/>
    </xf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4" fillId="16" borderId="37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225" fillId="16" borderId="46" applyNumberFormat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226" fillId="3" borderId="8"/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>
      <alignment horizontal="left" vertical="center"/>
    </xf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0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53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122" fillId="67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4" fontId="226" fillId="56" borderId="12"/>
    <xf numFmtId="351" fontId="227" fillId="0" borderId="12">
      <alignment vertical="top" wrapText="1"/>
    </xf>
    <xf numFmtId="14" fontId="29" fillId="0" borderId="0">
      <alignment horizontal="right"/>
    </xf>
    <xf numFmtId="0" fontId="228" fillId="56" borderId="0" applyNumberFormat="0"/>
    <xf numFmtId="0" fontId="229" fillId="0" borderId="47" applyNumberFormat="0" applyFill="0" applyAlignment="0" applyProtection="0"/>
    <xf numFmtId="227" fontId="230" fillId="19" borderId="45"/>
    <xf numFmtId="227" fontId="230" fillId="19" borderId="45"/>
    <xf numFmtId="227" fontId="230" fillId="19" borderId="45"/>
    <xf numFmtId="227" fontId="230" fillId="19" borderId="45"/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3" fillId="0" borderId="12">
      <alignment horizontal="right"/>
    </xf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0" fontId="231" fillId="0" borderId="48" applyNumberFormat="0" applyFill="0" applyAlignment="0" applyProtection="0"/>
    <xf numFmtId="230" fontId="232" fillId="0" borderId="12"/>
    <xf numFmtId="230" fontId="232" fillId="0" borderId="12"/>
    <xf numFmtId="230" fontId="232" fillId="0" borderId="12"/>
    <xf numFmtId="230" fontId="232" fillId="0" borderId="12"/>
    <xf numFmtId="230" fontId="232" fillId="0" borderId="12"/>
    <xf numFmtId="230" fontId="232" fillId="0" borderId="12"/>
    <xf numFmtId="230" fontId="232" fillId="0" borderId="12"/>
    <xf numFmtId="230" fontId="232" fillId="0" borderId="12"/>
    <xf numFmtId="230" fontId="232" fillId="0" borderId="12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>
      <alignment vertical="center"/>
    </xf>
    <xf numFmtId="3" fontId="10" fillId="0" borderId="0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233" fillId="0" borderId="0" applyNumberFormat="0" applyFill="0" applyBorder="0" applyAlignment="0" applyProtection="0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0" fontId="3" fillId="0" borderId="12"/>
    <xf numFmtId="168" fontId="234" fillId="0" borderId="0"/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49" fontId="223" fillId="0" borderId="12">
      <alignment horizontal="right" vertical="top" wrapText="1"/>
    </xf>
    <xf numFmtId="220" fontId="235" fillId="0" borderId="0">
      <alignment horizontal="right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/>
    <xf numFmtId="0" fontId="3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3" fillId="0" borderId="0"/>
    <xf numFmtId="0" fontId="3" fillId="0" borderId="0"/>
    <xf numFmtId="0" fontId="78" fillId="0" borderId="0">
      <alignment horizontal="left"/>
    </xf>
    <xf numFmtId="0" fontId="10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horizontal="left"/>
    </xf>
    <xf numFmtId="0" fontId="88" fillId="0" borderId="0"/>
    <xf numFmtId="0" fontId="78" fillId="0" borderId="0">
      <alignment horizontal="left"/>
    </xf>
    <xf numFmtId="0" fontId="78" fillId="0" borderId="0">
      <alignment horizontal="left"/>
    </xf>
    <xf numFmtId="0" fontId="78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horizontal="left"/>
    </xf>
    <xf numFmtId="0" fontId="3" fillId="0" borderId="0"/>
    <xf numFmtId="0" fontId="2" fillId="0" borderId="0"/>
    <xf numFmtId="0" fontId="3" fillId="0" borderId="0"/>
    <xf numFmtId="0" fontId="3" fillId="0" borderId="0"/>
    <xf numFmtId="0" fontId="236" fillId="0" borderId="0"/>
    <xf numFmtId="0" fontId="146" fillId="0" borderId="0" applyNumberFormat="0" applyFill="0" applyBorder="0" applyAlignment="0" applyProtection="0">
      <alignment vertical="top"/>
      <protection locked="0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351" fontId="237" fillId="0" borderId="12">
      <alignment vertical="top"/>
    </xf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3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0" fontId="10" fillId="68" borderId="49" applyNumberFormat="0" applyFont="0" applyAlignment="0" applyProtection="0"/>
    <xf numFmtId="49" fontId="226" fillId="0" borderId="9">
      <alignment horizontal="lef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10" fillId="0" borderId="0" applyFont="0" applyFill="0" applyBorder="0" applyAlignment="0" applyProtection="0"/>
    <xf numFmtId="230" fontId="239" fillId="0" borderId="12"/>
    <xf numFmtId="230" fontId="239" fillId="0" borderId="12"/>
    <xf numFmtId="230" fontId="239" fillId="0" borderId="12"/>
    <xf numFmtId="230" fontId="239" fillId="0" borderId="12"/>
    <xf numFmtId="230" fontId="239" fillId="0" borderId="12"/>
    <xf numFmtId="230" fontId="239" fillId="0" borderId="12"/>
    <xf numFmtId="230" fontId="239" fillId="0" borderId="12"/>
    <xf numFmtId="230" fontId="239" fillId="0" borderId="12"/>
    <xf numFmtId="230" fontId="239" fillId="0" borderId="12"/>
    <xf numFmtId="167" fontId="240" fillId="0" borderId="0" applyFont="0" applyFill="0" applyBorder="0" applyAlignment="0" applyProtection="0"/>
    <xf numFmtId="0" fontId="8" fillId="0" borderId="0"/>
    <xf numFmtId="0" fontId="8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196" fillId="0" borderId="0"/>
    <xf numFmtId="0" fontId="8" fillId="0" borderId="0"/>
    <xf numFmtId="0" fontId="196" fillId="0" borderId="0"/>
    <xf numFmtId="0" fontId="8" fillId="0" borderId="0"/>
    <xf numFmtId="0" fontId="8" fillId="0" borderId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93" fillId="0" borderId="0"/>
    <xf numFmtId="0" fontId="3" fillId="0" borderId="0" applyFont="0" applyFill="0" applyBorder="0" applyAlignment="0" applyProtection="0"/>
    <xf numFmtId="331" fontId="3" fillId="0" borderId="0" applyFont="0" applyFill="0" applyBorder="0" applyAlignment="0" applyProtection="0"/>
    <xf numFmtId="332" fontId="3" fillId="0" borderId="0" applyFont="0" applyFill="0" applyBorder="0" applyAlignment="0" applyProtection="0"/>
    <xf numFmtId="352" fontId="3" fillId="0" borderId="0" applyFont="0" applyFill="0" applyBorder="0" applyAlignment="0" applyProtection="0"/>
    <xf numFmtId="353" fontId="3" fillId="0" borderId="0" applyFont="0" applyFill="0" applyBorder="0" applyAlignment="0" applyProtection="0"/>
    <xf numFmtId="0" fontId="38" fillId="0" borderId="0"/>
    <xf numFmtId="295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5" fontId="3" fillId="0" borderId="0" applyFont="0" applyFill="0" applyBorder="0" applyAlignment="0" applyProtection="0"/>
    <xf numFmtId="0" fontId="10" fillId="0" borderId="0">
      <alignment vertical="justify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0" fontId="10" fillId="12" borderId="12" applyNumberFormat="0" applyAlignment="0">
      <alignment horizontal="left"/>
    </xf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9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26" fillId="0" borderId="12" applyNumberFormat="0" applyFill="0" applyAlignment="0" applyProtection="0"/>
    <xf numFmtId="49" fontId="29" fillId="0" borderId="0"/>
    <xf numFmtId="354" fontId="240" fillId="0" borderId="0" applyFont="0" applyFill="0" applyBorder="0" applyAlignment="0" applyProtection="0"/>
    <xf numFmtId="177" fontId="241" fillId="0" borderId="0" applyFont="0" applyFill="0" applyBorder="0" applyProtection="0">
      <alignment horizontal="right" vertical="top"/>
      <protection locked="0"/>
    </xf>
    <xf numFmtId="354" fontId="242" fillId="0" borderId="50" applyFont="0" applyFill="0" applyBorder="0" applyAlignment="0" applyProtection="0">
      <alignment horizontal="center" vertical="center" wrapText="1"/>
    </xf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54" fontId="9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38" fontId="49" fillId="0" borderId="0" applyFont="0" applyFill="0" applyBorder="0" applyAlignment="0" applyProtection="0"/>
    <xf numFmtId="3" fontId="243" fillId="0" borderId="9" applyFont="0" applyBorder="0">
      <alignment horizontal="right"/>
      <protection locked="0"/>
    </xf>
    <xf numFmtId="355" fontId="91" fillId="0" borderId="0" applyFont="0" applyFill="0" applyBorder="0" applyAlignment="0" applyProtection="0"/>
    <xf numFmtId="174" fontId="83" fillId="0" borderId="0" applyFont="0" applyFill="0" applyBorder="0" applyAlignment="0" applyProtection="0"/>
    <xf numFmtId="250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170" fontId="9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94" fontId="3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238" fillId="0" borderId="0" applyFont="0" applyFill="0" applyBorder="0" applyAlignment="0" applyProtection="0"/>
    <xf numFmtId="173" fontId="238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356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356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9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90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356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357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3" fillId="0" borderId="0" applyFont="0" applyFill="0" applyBorder="0" applyAlignment="0" applyProtection="0"/>
    <xf numFmtId="356" fontId="3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358" fontId="10" fillId="0" borderId="0" applyFont="0" applyFill="0" applyBorder="0" applyAlignment="0" applyProtection="0"/>
    <xf numFmtId="358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358" fontId="10" fillId="0" borderId="0" applyFont="0" applyFill="0" applyBorder="0" applyAlignment="0" applyProtection="0"/>
    <xf numFmtId="358" fontId="10" fillId="0" borderId="0" applyFont="0" applyFill="0" applyBorder="0" applyAlignment="0" applyProtection="0"/>
    <xf numFmtId="173" fontId="83" fillId="0" borderId="0" applyFont="0" applyFill="0" applyBorder="0" applyAlignment="0" applyProtection="0"/>
    <xf numFmtId="171" fontId="88" fillId="0" borderId="0" applyFont="0" applyFill="0" applyBorder="0" applyAlignment="0" applyProtection="0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4" fontId="3" fillId="0" borderId="12"/>
    <xf numFmtId="37" fontId="10" fillId="0" borderId="0" applyFont="0" applyBorder="0" applyAlignment="0" applyProtection="0"/>
    <xf numFmtId="172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6" fillId="0" borderId="0">
      <protection locked="0"/>
    </xf>
    <xf numFmtId="172" fontId="37" fillId="0" borderId="0">
      <protection locked="0"/>
    </xf>
    <xf numFmtId="215" fontId="36" fillId="0" borderId="0">
      <protection locked="0"/>
    </xf>
    <xf numFmtId="172" fontId="36" fillId="0" borderId="0">
      <protection locked="0"/>
    </xf>
    <xf numFmtId="215" fontId="36" fillId="0" borderId="0">
      <protection locked="0"/>
    </xf>
    <xf numFmtId="215" fontId="36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0" fontId="37" fillId="0" borderId="0">
      <protection locked="0"/>
    </xf>
    <xf numFmtId="172" fontId="37" fillId="0" borderId="0">
      <protection locked="0"/>
    </xf>
    <xf numFmtId="172" fontId="37" fillId="0" borderId="0">
      <protection locked="0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27" fillId="0" borderId="12">
      <alignment horizontal="center" vertical="center" wrapText="1"/>
    </xf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9" fontId="244" fillId="0" borderId="12" applyNumberFormat="0" applyFill="0" applyAlignment="0" applyProtection="0"/>
    <xf numFmtId="40" fontId="245" fillId="0" borderId="0" applyFont="0" applyFill="0" applyBorder="0" applyAlignment="0" applyProtection="0"/>
    <xf numFmtId="38" fontId="245" fillId="0" borderId="0" applyFont="0" applyFill="0" applyBorder="0" applyAlignment="0" applyProtection="0"/>
    <xf numFmtId="0" fontId="245" fillId="0" borderId="0" applyFont="0" applyFill="0" applyBorder="0" applyAlignment="0" applyProtection="0"/>
    <xf numFmtId="0" fontId="245" fillId="0" borderId="0" applyFont="0" applyFill="0" applyBorder="0" applyAlignment="0" applyProtection="0"/>
    <xf numFmtId="0" fontId="246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32" fontId="247" fillId="0" borderId="0" applyFont="0" applyFill="0" applyBorder="0" applyAlignment="0" applyProtection="0"/>
    <xf numFmtId="359" fontId="247" fillId="0" borderId="0" applyFont="0" applyFill="0" applyBorder="0" applyAlignment="0" applyProtection="0"/>
    <xf numFmtId="0" fontId="248" fillId="0" borderId="0"/>
    <xf numFmtId="250" fontId="21" fillId="0" borderId="0" applyFont="0" applyFill="0" applyBorder="0" applyAlignment="0" applyProtection="0"/>
    <xf numFmtId="0" fontId="29" fillId="0" borderId="0"/>
    <xf numFmtId="0" fontId="1" fillId="0" borderId="0"/>
    <xf numFmtId="0" fontId="196" fillId="0" borderId="0"/>
    <xf numFmtId="0" fontId="3" fillId="0" borderId="0"/>
    <xf numFmtId="0" fontId="81" fillId="0" borderId="0"/>
  </cellStyleXfs>
  <cellXfs count="155">
    <xf numFmtId="0" fontId="0" fillId="0" borderId="0" xfId="0"/>
    <xf numFmtId="0" fontId="4" fillId="5" borderId="0" xfId="0" applyFont="1" applyFill="1" applyAlignment="1"/>
    <xf numFmtId="0" fontId="4" fillId="5" borderId="0" xfId="0" applyFont="1" applyFill="1"/>
    <xf numFmtId="0" fontId="39" fillId="5" borderId="0" xfId="0" applyFont="1" applyFill="1"/>
    <xf numFmtId="14" fontId="250" fillId="5" borderId="0" xfId="0" applyNumberFormat="1" applyFont="1" applyFill="1" applyAlignment="1"/>
    <xf numFmtId="0" fontId="250" fillId="5" borderId="5" xfId="0" applyFont="1" applyFill="1" applyBorder="1" applyAlignment="1"/>
    <xf numFmtId="0" fontId="39" fillId="5" borderId="5" xfId="0" applyFont="1" applyFill="1" applyBorder="1"/>
    <xf numFmtId="0" fontId="250" fillId="5" borderId="0" xfId="0" applyFont="1" applyFill="1" applyAlignment="1"/>
    <xf numFmtId="0" fontId="39" fillId="5" borderId="51" xfId="0" applyFont="1" applyFill="1" applyBorder="1" applyAlignment="1">
      <alignment wrapText="1"/>
    </xf>
    <xf numFmtId="0" fontId="251" fillId="5" borderId="51" xfId="0" applyFont="1" applyFill="1" applyBorder="1" applyAlignment="1">
      <alignment horizontal="center" wrapText="1"/>
    </xf>
    <xf numFmtId="0" fontId="39" fillId="5" borderId="0" xfId="0" applyFont="1" applyFill="1" applyAlignment="1">
      <alignment wrapText="1"/>
    </xf>
    <xf numFmtId="0" fontId="39" fillId="5" borderId="0" xfId="0" applyFont="1" applyFill="1" applyAlignment="1">
      <alignment horizontal="center" wrapText="1"/>
    </xf>
    <xf numFmtId="0" fontId="39" fillId="5" borderId="51" xfId="0" applyFont="1" applyFill="1" applyBorder="1" applyAlignment="1">
      <alignment horizontal="center" wrapText="1"/>
    </xf>
    <xf numFmtId="0" fontId="252" fillId="5" borderId="0" xfId="0" applyFont="1" applyFill="1" applyBorder="1" applyAlignment="1">
      <alignment wrapText="1"/>
    </xf>
    <xf numFmtId="0" fontId="251" fillId="5" borderId="0" xfId="0" applyFont="1" applyFill="1" applyBorder="1" applyAlignment="1">
      <alignment horizontal="center" wrapText="1"/>
    </xf>
    <xf numFmtId="0" fontId="39" fillId="5" borderId="0" xfId="0" applyFont="1" applyFill="1" applyBorder="1" applyAlignment="1">
      <alignment wrapText="1"/>
    </xf>
    <xf numFmtId="0" fontId="39" fillId="5" borderId="0" xfId="0" applyFont="1" applyFill="1" applyBorder="1" applyAlignment="1">
      <alignment horizontal="center" wrapText="1"/>
    </xf>
    <xf numFmtId="0" fontId="252" fillId="5" borderId="0" xfId="0" applyFont="1" applyFill="1" applyAlignment="1">
      <alignment wrapText="1"/>
    </xf>
    <xf numFmtId="0" fontId="251" fillId="5" borderId="0" xfId="0" applyFont="1" applyFill="1" applyAlignment="1">
      <alignment horizontal="center" wrapText="1"/>
    </xf>
    <xf numFmtId="0" fontId="252" fillId="5" borderId="52" xfId="0" applyFont="1" applyFill="1" applyBorder="1" applyAlignment="1">
      <alignment wrapText="1"/>
    </xf>
    <xf numFmtId="0" fontId="251" fillId="5" borderId="52" xfId="0" applyFont="1" applyFill="1" applyBorder="1" applyAlignment="1">
      <alignment horizontal="center" wrapText="1"/>
    </xf>
    <xf numFmtId="0" fontId="39" fillId="5" borderId="0" xfId="0" applyFont="1" applyFill="1" applyAlignment="1"/>
    <xf numFmtId="176" fontId="39" fillId="5" borderId="0" xfId="0" applyNumberFormat="1" applyFont="1" applyFill="1"/>
    <xf numFmtId="0" fontId="251" fillId="5" borderId="52" xfId="0" applyFont="1" applyFill="1" applyBorder="1"/>
    <xf numFmtId="0" fontId="254" fillId="5" borderId="0" xfId="0" applyFont="1" applyFill="1"/>
    <xf numFmtId="43" fontId="39" fillId="5" borderId="0" xfId="0" applyNumberFormat="1" applyFont="1" applyFill="1"/>
    <xf numFmtId="283" fontId="39" fillId="5" borderId="0" xfId="0" applyNumberFormat="1" applyFont="1" applyFill="1" applyAlignment="1">
      <alignment wrapText="1"/>
    </xf>
    <xf numFmtId="176" fontId="39" fillId="5" borderId="0" xfId="0" applyNumberFormat="1" applyFont="1" applyFill="1" applyAlignment="1">
      <alignment wrapText="1"/>
    </xf>
    <xf numFmtId="0" fontId="251" fillId="5" borderId="52" xfId="0" applyFont="1" applyFill="1" applyBorder="1" applyAlignment="1">
      <alignment wrapText="1"/>
    </xf>
    <xf numFmtId="0" fontId="39" fillId="5" borderId="52" xfId="0" applyFont="1" applyFill="1" applyBorder="1" applyAlignment="1">
      <alignment horizontal="center" wrapText="1"/>
    </xf>
    <xf numFmtId="176" fontId="39" fillId="5" borderId="52" xfId="0" applyNumberFormat="1" applyFont="1" applyFill="1" applyBorder="1" applyAlignment="1">
      <alignment wrapText="1"/>
    </xf>
    <xf numFmtId="0" fontId="251" fillId="5" borderId="0" xfId="0" applyFont="1" applyFill="1" applyAlignment="1">
      <alignment wrapText="1"/>
    </xf>
    <xf numFmtId="176" fontId="39" fillId="5" borderId="0" xfId="0" applyNumberFormat="1" applyFont="1" applyFill="1" applyBorder="1" applyAlignment="1">
      <alignment wrapText="1"/>
    </xf>
    <xf numFmtId="176" fontId="251" fillId="5" borderId="52" xfId="0" applyNumberFormat="1" applyFont="1" applyFill="1" applyBorder="1" applyAlignment="1">
      <alignment wrapText="1"/>
    </xf>
    <xf numFmtId="176" fontId="251" fillId="5" borderId="0" xfId="0" applyNumberFormat="1" applyFont="1" applyFill="1" applyBorder="1" applyAlignment="1">
      <alignment wrapText="1"/>
    </xf>
    <xf numFmtId="0" fontId="39" fillId="5" borderId="53" xfId="0" applyFont="1" applyFill="1" applyBorder="1" applyAlignment="1">
      <alignment horizontal="center"/>
    </xf>
    <xf numFmtId="176" fontId="39" fillId="5" borderId="53" xfId="0" applyNumberFormat="1" applyFont="1" applyFill="1" applyBorder="1" applyAlignment="1">
      <alignment wrapText="1"/>
    </xf>
    <xf numFmtId="0" fontId="251" fillId="5" borderId="51" xfId="0" applyFont="1" applyFill="1" applyBorder="1" applyAlignment="1"/>
    <xf numFmtId="0" fontId="251" fillId="5" borderId="51" xfId="0" applyFont="1" applyFill="1" applyBorder="1" applyAlignment="1">
      <alignment horizontal="center" vertical="center"/>
    </xf>
    <xf numFmtId="37" fontId="39" fillId="5" borderId="0" xfId="5178" applyNumberFormat="1" applyFont="1" applyFill="1"/>
    <xf numFmtId="14" fontId="254" fillId="5" borderId="0" xfId="0" applyNumberFormat="1" applyFont="1" applyFill="1" applyAlignment="1"/>
    <xf numFmtId="0" fontId="254" fillId="5" borderId="5" xfId="0" applyFont="1" applyFill="1" applyBorder="1" applyAlignment="1"/>
    <xf numFmtId="37" fontId="39" fillId="5" borderId="0" xfId="5178" applyNumberFormat="1" applyFont="1" applyFill="1" applyAlignment="1"/>
    <xf numFmtId="0" fontId="39" fillId="5" borderId="0" xfId="0" applyFont="1" applyFill="1" applyAlignment="1">
      <alignment horizontal="left" wrapText="1" indent="1"/>
    </xf>
    <xf numFmtId="0" fontId="251" fillId="5" borderId="53" xfId="0" applyFont="1" applyFill="1" applyBorder="1" applyAlignment="1">
      <alignment wrapText="1"/>
    </xf>
    <xf numFmtId="0" fontId="251" fillId="5" borderId="53" xfId="0" applyFont="1" applyFill="1" applyBorder="1" applyAlignment="1">
      <alignment horizontal="center" wrapText="1"/>
    </xf>
    <xf numFmtId="0" fontId="252" fillId="5" borderId="52" xfId="0" applyFont="1" applyFill="1" applyBorder="1" applyAlignment="1">
      <alignment horizontal="center" wrapText="1"/>
    </xf>
    <xf numFmtId="0" fontId="253" fillId="5" borderId="0" xfId="0" applyFont="1" applyFill="1" applyAlignment="1">
      <alignment horizontal="center" wrapText="1"/>
    </xf>
    <xf numFmtId="174" fontId="39" fillId="5" borderId="0" xfId="0" applyNumberFormat="1" applyFont="1" applyFill="1"/>
    <xf numFmtId="0" fontId="251" fillId="5" borderId="0" xfId="0" applyFont="1" applyFill="1" applyAlignment="1"/>
    <xf numFmtId="14" fontId="250" fillId="5" borderId="0" xfId="0" applyNumberFormat="1" applyFont="1" applyFill="1" applyAlignment="1">
      <alignment horizontal="left"/>
    </xf>
    <xf numFmtId="0" fontId="251" fillId="5" borderId="51" xfId="0" applyFont="1" applyFill="1" applyBorder="1" applyAlignment="1">
      <alignment horizontal="center" vertical="center" wrapText="1"/>
    </xf>
    <xf numFmtId="0" fontId="254" fillId="5" borderId="0" xfId="0" applyFont="1" applyFill="1" applyBorder="1" applyAlignment="1">
      <alignment wrapText="1"/>
    </xf>
    <xf numFmtId="0" fontId="251" fillId="5" borderId="0" xfId="0" applyFont="1" applyFill="1" applyBorder="1" applyAlignment="1">
      <alignment horizontal="center" vertical="top"/>
    </xf>
    <xf numFmtId="0" fontId="251" fillId="5" borderId="0" xfId="0" applyFont="1" applyFill="1" applyBorder="1" applyAlignment="1">
      <alignment horizontal="center" vertical="top" wrapText="1"/>
    </xf>
    <xf numFmtId="176" fontId="251" fillId="5" borderId="52" xfId="0" applyNumberFormat="1" applyFont="1" applyFill="1" applyBorder="1" applyAlignment="1"/>
    <xf numFmtId="176" fontId="251" fillId="5" borderId="0" xfId="0" applyNumberFormat="1" applyFont="1" applyFill="1" applyBorder="1" applyAlignment="1"/>
    <xf numFmtId="176" fontId="39" fillId="5" borderId="0" xfId="0" applyNumberFormat="1" applyFont="1" applyFill="1" applyBorder="1" applyAlignment="1"/>
    <xf numFmtId="176" fontId="39" fillId="5" borderId="0" xfId="0" applyNumberFormat="1" applyFont="1" applyFill="1" applyBorder="1" applyAlignment="1">
      <alignment vertical="top"/>
    </xf>
    <xf numFmtId="176" fontId="39" fillId="5" borderId="51" xfId="0" applyNumberFormat="1" applyFont="1" applyFill="1" applyBorder="1" applyAlignment="1"/>
    <xf numFmtId="37" fontId="249" fillId="5" borderId="0" xfId="5178" applyNumberFormat="1" applyFont="1" applyFill="1"/>
    <xf numFmtId="0" fontId="255" fillId="5" borderId="0" xfId="0" applyFont="1" applyFill="1"/>
    <xf numFmtId="0" fontId="256" fillId="5" borderId="0" xfId="0" applyFont="1" applyFill="1"/>
    <xf numFmtId="0" fontId="39" fillId="5" borderId="0" xfId="0" applyFont="1" applyFill="1" applyAlignment="1">
      <alignment horizontal="left" vertical="top" wrapText="1" indent="1"/>
    </xf>
    <xf numFmtId="176" fontId="39" fillId="5" borderId="0" xfId="0" applyNumberFormat="1" applyFont="1" applyFill="1" applyBorder="1" applyAlignment="1">
      <alignment horizontal="right" vertical="top" wrapText="1"/>
    </xf>
    <xf numFmtId="0" fontId="39" fillId="5" borderId="51" xfId="0" applyFont="1" applyFill="1" applyBorder="1" applyAlignment="1">
      <alignment horizontal="left" vertical="top" wrapText="1" indent="1"/>
    </xf>
    <xf numFmtId="176" fontId="39" fillId="5" borderId="51" xfId="0" applyNumberFormat="1" applyFont="1" applyFill="1" applyBorder="1" applyAlignment="1">
      <alignment horizontal="right" vertical="top" wrapText="1"/>
    </xf>
    <xf numFmtId="0" fontId="252" fillId="5" borderId="0" xfId="0" applyFont="1" applyFill="1" applyBorder="1" applyAlignment="1">
      <alignment vertical="top" wrapText="1"/>
    </xf>
    <xf numFmtId="176" fontId="251" fillId="5" borderId="0" xfId="0" applyNumberFormat="1" applyFont="1" applyFill="1" applyBorder="1" applyAlignment="1">
      <alignment horizontal="right" vertical="top" wrapText="1"/>
    </xf>
    <xf numFmtId="0" fontId="39" fillId="5" borderId="0" xfId="0" applyFont="1" applyFill="1" applyBorder="1" applyAlignment="1">
      <alignment horizontal="left" vertical="top" wrapText="1" indent="1"/>
    </xf>
    <xf numFmtId="37" fontId="39" fillId="5" borderId="51" xfId="5178" applyNumberFormat="1" applyFont="1" applyFill="1" applyBorder="1" applyAlignment="1">
      <alignment horizontal="left" vertical="top" indent="1"/>
    </xf>
    <xf numFmtId="0" fontId="252" fillId="5" borderId="0" xfId="0" applyFont="1" applyFill="1" applyAlignment="1">
      <alignment vertical="top" wrapText="1"/>
    </xf>
    <xf numFmtId="176" fontId="251" fillId="5" borderId="0" xfId="0" applyNumberFormat="1" applyFont="1" applyFill="1" applyAlignment="1">
      <alignment horizontal="right" vertical="top" wrapText="1"/>
    </xf>
    <xf numFmtId="0" fontId="252" fillId="5" borderId="52" xfId="0" applyFont="1" applyFill="1" applyBorder="1" applyAlignment="1">
      <alignment vertical="top" wrapText="1"/>
    </xf>
    <xf numFmtId="176" fontId="251" fillId="5" borderId="52" xfId="0" applyNumberFormat="1" applyFont="1" applyFill="1" applyBorder="1" applyAlignment="1">
      <alignment horizontal="right" vertical="top" wrapText="1"/>
    </xf>
    <xf numFmtId="0" fontId="253" fillId="5" borderId="0" xfId="0" applyFont="1" applyFill="1" applyBorder="1" applyAlignment="1">
      <alignment horizontal="left" vertical="top" wrapText="1" indent="1"/>
    </xf>
    <xf numFmtId="176" fontId="251" fillId="5" borderId="52" xfId="0" applyNumberFormat="1" applyFont="1" applyFill="1" applyBorder="1" applyAlignment="1">
      <alignment horizontal="center" vertical="top" wrapText="1"/>
    </xf>
    <xf numFmtId="0" fontId="39" fillId="5" borderId="0" xfId="0" applyFont="1" applyFill="1" applyAlignment="1">
      <alignment horizontal="left" vertical="top" indent="1"/>
    </xf>
    <xf numFmtId="176" fontId="39" fillId="5" borderId="0" xfId="0" applyNumberFormat="1" applyFont="1" applyFill="1" applyAlignment="1">
      <alignment vertical="top"/>
    </xf>
    <xf numFmtId="0" fontId="251" fillId="5" borderId="52" xfId="0" applyFont="1" applyFill="1" applyBorder="1" applyAlignment="1">
      <alignment vertical="top"/>
    </xf>
    <xf numFmtId="0" fontId="39" fillId="5" borderId="0" xfId="0" applyFont="1" applyFill="1" applyBorder="1" applyAlignment="1">
      <alignment horizontal="left" wrapText="1" indent="1"/>
    </xf>
    <xf numFmtId="0" fontId="39" fillId="5" borderId="52" xfId="0" applyFont="1" applyFill="1" applyBorder="1" applyAlignment="1">
      <alignment wrapText="1"/>
    </xf>
    <xf numFmtId="0" fontId="39" fillId="5" borderId="53" xfId="0" applyFont="1" applyFill="1" applyBorder="1" applyAlignment="1">
      <alignment horizontal="left" indent="1"/>
    </xf>
    <xf numFmtId="0" fontId="39" fillId="5" borderId="0" xfId="0" applyFont="1" applyFill="1" applyAlignment="1">
      <alignment horizontal="left" wrapText="1" indent="2"/>
    </xf>
    <xf numFmtId="14" fontId="251" fillId="5" borderId="51" xfId="0" applyNumberFormat="1" applyFont="1" applyFill="1" applyBorder="1" applyAlignment="1">
      <alignment horizontal="center" vertical="center" wrapText="1"/>
    </xf>
    <xf numFmtId="176" fontId="39" fillId="5" borderId="1" xfId="0" applyNumberFormat="1" applyFont="1" applyFill="1" applyBorder="1" applyAlignment="1"/>
    <xf numFmtId="0" fontId="4" fillId="5" borderId="0" xfId="0" applyFont="1" applyFill="1" applyBorder="1" applyAlignment="1"/>
    <xf numFmtId="360" fontId="251" fillId="5" borderId="52" xfId="0" applyNumberFormat="1" applyFont="1" applyFill="1" applyBorder="1" applyAlignment="1">
      <alignment vertical="top"/>
    </xf>
    <xf numFmtId="360" fontId="251" fillId="5" borderId="51" xfId="0" applyNumberFormat="1" applyFont="1" applyFill="1" applyBorder="1" applyAlignment="1">
      <alignment wrapText="1"/>
    </xf>
    <xf numFmtId="14" fontId="251" fillId="5" borderId="0" xfId="0" applyNumberFormat="1" applyFont="1" applyFill="1" applyAlignment="1"/>
    <xf numFmtId="0" fontId="252" fillId="5" borderId="0" xfId="0" applyFont="1" applyFill="1" applyBorder="1" applyAlignment="1">
      <alignment horizontal="center" wrapText="1"/>
    </xf>
    <xf numFmtId="176" fontId="39" fillId="0" borderId="0" xfId="0" applyNumberFormat="1" applyFont="1" applyFill="1" applyAlignment="1">
      <alignment wrapText="1"/>
    </xf>
    <xf numFmtId="176" fontId="39" fillId="0" borderId="0" xfId="0" applyNumberFormat="1" applyFont="1" applyFill="1" applyBorder="1" applyAlignment="1">
      <alignment wrapText="1"/>
    </xf>
    <xf numFmtId="176" fontId="39" fillId="0" borderId="52" xfId="0" applyNumberFormat="1" applyFont="1" applyFill="1" applyBorder="1" applyAlignment="1">
      <alignment wrapText="1"/>
    </xf>
    <xf numFmtId="176" fontId="251" fillId="0" borderId="52" xfId="0" applyNumberFormat="1" applyFont="1" applyFill="1" applyBorder="1" applyAlignment="1">
      <alignment wrapText="1"/>
    </xf>
    <xf numFmtId="176" fontId="251" fillId="0" borderId="0" xfId="0" applyNumberFormat="1" applyFont="1" applyFill="1" applyBorder="1" applyAlignment="1">
      <alignment wrapText="1"/>
    </xf>
    <xf numFmtId="0" fontId="39" fillId="0" borderId="0" xfId="0" applyFont="1" applyFill="1" applyAlignment="1">
      <alignment horizontal="left" wrapText="1" indent="1"/>
    </xf>
    <xf numFmtId="0" fontId="39" fillId="0" borderId="0" xfId="0" applyFont="1" applyFill="1" applyAlignment="1">
      <alignment horizontal="center" wrapText="1"/>
    </xf>
    <xf numFmtId="37" fontId="39" fillId="0" borderId="0" xfId="5178" applyNumberFormat="1" applyFont="1" applyFill="1"/>
    <xf numFmtId="14" fontId="254" fillId="0" borderId="0" xfId="0" applyNumberFormat="1" applyFont="1" applyFill="1" applyAlignment="1"/>
    <xf numFmtId="0" fontId="39" fillId="0" borderId="5" xfId="0" applyFont="1" applyFill="1" applyBorder="1"/>
    <xf numFmtId="14" fontId="251" fillId="0" borderId="51" xfId="0" applyNumberFormat="1" applyFont="1" applyFill="1" applyBorder="1" applyAlignment="1">
      <alignment horizontal="center" vertical="center" wrapText="1"/>
    </xf>
    <xf numFmtId="176" fontId="251" fillId="0" borderId="0" xfId="0" applyNumberFormat="1" applyFont="1" applyFill="1" applyAlignment="1">
      <alignment horizontal="right" wrapText="1"/>
    </xf>
    <xf numFmtId="176" fontId="251" fillId="0" borderId="53" xfId="0" applyNumberFormat="1" applyFont="1" applyFill="1" applyBorder="1" applyAlignment="1">
      <alignment vertical="top" wrapText="1"/>
    </xf>
    <xf numFmtId="176" fontId="251" fillId="0" borderId="52" xfId="0" applyNumberFormat="1" applyFont="1" applyFill="1" applyBorder="1" applyAlignment="1">
      <alignment vertical="top" wrapText="1"/>
    </xf>
    <xf numFmtId="176" fontId="39" fillId="0" borderId="0" xfId="0" applyNumberFormat="1" applyFont="1" applyFill="1" applyAlignment="1">
      <alignment vertical="top" wrapText="1"/>
    </xf>
    <xf numFmtId="176" fontId="259" fillId="0" borderId="0" xfId="0" applyNumberFormat="1" applyFont="1" applyFill="1" applyAlignment="1">
      <alignment wrapText="1"/>
    </xf>
    <xf numFmtId="176" fontId="251" fillId="0" borderId="0" xfId="0" applyNumberFormat="1" applyFont="1" applyFill="1" applyAlignment="1">
      <alignment wrapText="1"/>
    </xf>
    <xf numFmtId="0" fontId="39" fillId="0" borderId="0" xfId="0" applyFont="1" applyFill="1"/>
    <xf numFmtId="0" fontId="256" fillId="0" borderId="0" xfId="0" applyFont="1" applyFill="1"/>
    <xf numFmtId="176" fontId="251" fillId="5" borderId="53" xfId="0" applyNumberFormat="1" applyFont="1" applyFill="1" applyBorder="1" applyAlignment="1">
      <alignment vertical="top" wrapText="1"/>
    </xf>
    <xf numFmtId="176" fontId="251" fillId="5" borderId="52" xfId="0" applyNumberFormat="1" applyFont="1" applyFill="1" applyBorder="1" applyAlignment="1">
      <alignment vertical="top" wrapText="1"/>
    </xf>
    <xf numFmtId="176" fontId="39" fillId="5" borderId="0" xfId="0" applyNumberFormat="1" applyFont="1" applyFill="1" applyAlignment="1">
      <alignment vertical="top" wrapText="1"/>
    </xf>
    <xf numFmtId="176" fontId="251" fillId="5" borderId="0" xfId="0" applyNumberFormat="1" applyFont="1" applyFill="1" applyAlignment="1">
      <alignment wrapText="1"/>
    </xf>
    <xf numFmtId="176" fontId="39" fillId="5" borderId="0" xfId="0" applyNumberFormat="1" applyFont="1" applyFill="1" applyBorder="1" applyAlignment="1">
      <alignment horizontal="center" wrapText="1"/>
    </xf>
    <xf numFmtId="176" fontId="256" fillId="0" borderId="0" xfId="0" applyNumberFormat="1" applyFont="1" applyFill="1" applyBorder="1" applyAlignment="1">
      <alignment wrapText="1"/>
    </xf>
    <xf numFmtId="0" fontId="260" fillId="0" borderId="0" xfId="11909" applyFont="1" applyAlignment="1" applyProtection="1">
      <alignment horizontal="left"/>
      <protection hidden="1"/>
    </xf>
    <xf numFmtId="0" fontId="261" fillId="0" borderId="0" xfId="11910" applyFont="1" applyAlignment="1" applyProtection="1">
      <alignment horizontal="right"/>
      <protection locked="0"/>
    </xf>
    <xf numFmtId="220" fontId="262" fillId="0" borderId="0" xfId="5178" quotePrefix="1" applyNumberFormat="1" applyFont="1" applyProtection="1">
      <protection locked="0"/>
    </xf>
    <xf numFmtId="171" fontId="263" fillId="0" borderId="0" xfId="2799" applyFont="1" applyFill="1" applyBorder="1" applyProtection="1">
      <protection locked="0"/>
    </xf>
    <xf numFmtId="220" fontId="262" fillId="0" borderId="0" xfId="4680" applyNumberFormat="1" applyFont="1"/>
    <xf numFmtId="37" fontId="264" fillId="0" borderId="0" xfId="5178" applyNumberFormat="1" applyFont="1" applyProtection="1">
      <protection locked="0"/>
    </xf>
    <xf numFmtId="0" fontId="260" fillId="0" borderId="0" xfId="11909" applyFont="1" applyAlignment="1" applyProtection="1">
      <alignment horizontal="left" vertical="center"/>
      <protection hidden="1"/>
    </xf>
    <xf numFmtId="4" fontId="265" fillId="0" borderId="0" xfId="11909" applyNumberFormat="1" applyFont="1" applyAlignment="1" applyProtection="1">
      <alignment vertical="center" wrapText="1"/>
      <protection hidden="1"/>
    </xf>
    <xf numFmtId="0" fontId="263" fillId="0" borderId="0" xfId="11911" applyFont="1" applyProtection="1">
      <protection locked="0"/>
    </xf>
    <xf numFmtId="37" fontId="266" fillId="0" borderId="0" xfId="5178" applyNumberFormat="1" applyFont="1" applyProtection="1">
      <protection locked="0"/>
    </xf>
    <xf numFmtId="37" fontId="78" fillId="69" borderId="54" xfId="5178" applyNumberFormat="1" applyFont="1" applyFill="1" applyBorder="1" applyAlignment="1" applyProtection="1">
      <alignment horizontal="center" vertical="center" wrapText="1"/>
      <protection locked="0"/>
    </xf>
    <xf numFmtId="0" fontId="267" fillId="0" borderId="0" xfId="11910" applyFont="1" applyAlignment="1" applyProtection="1">
      <alignment horizontal="left"/>
      <protection locked="0"/>
    </xf>
    <xf numFmtId="220" fontId="262" fillId="0" borderId="17" xfId="2799" quotePrefix="1" applyNumberFormat="1" applyFont="1" applyFill="1" applyBorder="1" applyProtection="1">
      <protection locked="0"/>
    </xf>
    <xf numFmtId="171" fontId="268" fillId="0" borderId="0" xfId="2799" applyFont="1" applyFill="1" applyProtection="1">
      <protection locked="0"/>
    </xf>
    <xf numFmtId="174" fontId="264" fillId="0" borderId="55" xfId="2799" quotePrefix="1" applyNumberFormat="1" applyFont="1" applyFill="1" applyBorder="1" applyProtection="1">
      <protection locked="0"/>
    </xf>
    <xf numFmtId="174" fontId="264" fillId="0" borderId="56" xfId="2799" quotePrefix="1" applyNumberFormat="1" applyFont="1" applyFill="1" applyBorder="1" applyProtection="1">
      <protection locked="0"/>
    </xf>
    <xf numFmtId="174" fontId="264" fillId="0" borderId="57" xfId="2799" applyNumberFormat="1" applyFont="1" applyFill="1" applyBorder="1" applyProtection="1">
      <protection locked="0"/>
    </xf>
    <xf numFmtId="0" fontId="267" fillId="0" borderId="0" xfId="11910" applyFont="1" applyAlignment="1" applyProtection="1">
      <alignment horizontal="left" indent="1"/>
      <protection locked="0"/>
    </xf>
    <xf numFmtId="174" fontId="264" fillId="0" borderId="0" xfId="2799" applyNumberFormat="1" applyFont="1" applyFill="1" applyBorder="1" applyProtection="1">
      <protection locked="0"/>
    </xf>
    <xf numFmtId="40" fontId="264" fillId="0" borderId="0" xfId="11912" applyNumberFormat="1" applyFont="1" applyFill="1" applyBorder="1" applyAlignment="1">
      <alignment horizontal="right" vertical="top" wrapText="1"/>
    </xf>
    <xf numFmtId="174" fontId="264" fillId="0" borderId="55" xfId="2799" applyNumberFormat="1" applyFont="1" applyFill="1" applyBorder="1" applyProtection="1">
      <protection locked="0"/>
    </xf>
    <xf numFmtId="37" fontId="264" fillId="0" borderId="0" xfId="5178" applyNumberFormat="1" applyFont="1" applyAlignment="1" applyProtection="1">
      <alignment horizontal="left" indent="2"/>
      <protection locked="0"/>
    </xf>
    <xf numFmtId="174" fontId="264" fillId="0" borderId="9" xfId="2799" quotePrefix="1" applyNumberFormat="1" applyFont="1" applyFill="1" applyBorder="1" applyProtection="1">
      <protection locked="0"/>
    </xf>
    <xf numFmtId="174" fontId="264" fillId="0" borderId="9" xfId="2799" applyNumberFormat="1" applyFont="1" applyFill="1" applyBorder="1" applyProtection="1">
      <protection locked="0"/>
    </xf>
    <xf numFmtId="0" fontId="267" fillId="0" borderId="0" xfId="11910" applyFont="1" applyProtection="1">
      <protection hidden="1"/>
    </xf>
    <xf numFmtId="361" fontId="264" fillId="0" borderId="55" xfId="2799" applyNumberFormat="1" applyFont="1" applyFill="1" applyBorder="1" applyProtection="1">
      <protection locked="0"/>
    </xf>
    <xf numFmtId="0" fontId="269" fillId="0" borderId="0" xfId="11910" applyFont="1" applyProtection="1">
      <protection hidden="1"/>
    </xf>
    <xf numFmtId="174" fontId="266" fillId="0" borderId="12" xfId="2799" quotePrefix="1" applyNumberFormat="1" applyFont="1" applyFill="1" applyBorder="1" applyProtection="1">
      <protection locked="0"/>
    </xf>
    <xf numFmtId="174" fontId="264" fillId="70" borderId="55" xfId="2799" applyNumberFormat="1" applyFont="1" applyFill="1" applyBorder="1" applyProtection="1">
      <protection locked="0"/>
    </xf>
    <xf numFmtId="37" fontId="264" fillId="0" borderId="0" xfId="5178" applyNumberFormat="1" applyFont="1" applyAlignment="1" applyProtection="1">
      <alignment horizontal="left"/>
      <protection locked="0"/>
    </xf>
    <xf numFmtId="37" fontId="266" fillId="0" borderId="0" xfId="5178" applyNumberFormat="1" applyFont="1" applyAlignment="1" applyProtection="1">
      <alignment horizontal="left"/>
      <protection locked="0"/>
    </xf>
    <xf numFmtId="174" fontId="266" fillId="0" borderId="9" xfId="2799" quotePrefix="1" applyNumberFormat="1" applyFont="1" applyFill="1" applyBorder="1" applyProtection="1">
      <protection locked="0"/>
    </xf>
    <xf numFmtId="174" fontId="266" fillId="0" borderId="12" xfId="2799" applyNumberFormat="1" applyFont="1" applyFill="1" applyBorder="1" applyProtection="1">
      <protection locked="0"/>
    </xf>
    <xf numFmtId="174" fontId="264" fillId="70" borderId="56" xfId="2799" applyNumberFormat="1" applyFont="1" applyFill="1" applyBorder="1" applyProtection="1">
      <protection locked="0"/>
    </xf>
    <xf numFmtId="174" fontId="264" fillId="71" borderId="0" xfId="2799" applyNumberFormat="1" applyFont="1" applyFill="1" applyBorder="1" applyProtection="1">
      <protection locked="0"/>
    </xf>
    <xf numFmtId="176" fontId="39" fillId="0" borderId="0" xfId="0" applyNumberFormat="1" applyFont="1" applyFill="1" applyBorder="1" applyAlignment="1">
      <alignment horizontal="center" wrapText="1"/>
    </xf>
    <xf numFmtId="174" fontId="264" fillId="71" borderId="55" xfId="2799" applyNumberFormat="1" applyFont="1" applyFill="1" applyBorder="1" applyProtection="1">
      <protection locked="0"/>
    </xf>
    <xf numFmtId="174" fontId="264" fillId="71" borderId="55" xfId="2799" quotePrefix="1" applyNumberFormat="1" applyFont="1" applyFill="1" applyBorder="1" applyProtection="1">
      <protection locked="0"/>
    </xf>
    <xf numFmtId="176" fontId="256" fillId="0" borderId="0" xfId="0" applyNumberFormat="1" applyFont="1" applyFill="1" applyAlignment="1">
      <alignment vertical="top" wrapText="1"/>
    </xf>
  </cellXfs>
  <cellStyles count="11913">
    <cellStyle name="_x0005__x001c_" xfId="1"/>
    <cellStyle name="_x0013_" xfId="2"/>
    <cellStyle name=" 1" xfId="3"/>
    <cellStyle name=" 1 2" xfId="4"/>
    <cellStyle name="_x000a_bidires=100_x000d_" xfId="5"/>
    <cellStyle name="_x000a_bidires=100_x000d_ 10" xfId="6"/>
    <cellStyle name="_x000a_bidires=100_x000d_ 2" xfId="7"/>
    <cellStyle name="_x000a_bidires=100_x000d_ 3" xfId="8"/>
    <cellStyle name="_x000a_bidires=100_x000d_ 4" xfId="9"/>
    <cellStyle name="_x000a_bidires=100_x000d_ 5" xfId="10"/>
    <cellStyle name="_x000a_bidires=100_x000d_ 6" xfId="11"/>
    <cellStyle name="_x000a_bidires=100_x000d_ 7" xfId="12"/>
    <cellStyle name="_x000a_bidires=100_x000d_ 8" xfId="13"/>
    <cellStyle name="_x000a_bidires=100_x000d_ 9" xfId="14"/>
    <cellStyle name="_x000a_bidires=100_x000d__1. Финансовая отчетность" xfId="15"/>
    <cellStyle name="_x000d__x000a_JournalTemplate=C:\COMFO\CTALK\JOURSTD.TPL_x000d__x000a_LbStateAddress=3 3 0 251 1 89 2 311_x000d__x000a_LbStateJou" xfId="16"/>
    <cellStyle name="_x000d__x000a_JournalTemplate=C:\COMFO\CTALK\JOURSTD.TPL_x000d__x000a_LbStateAddress=3 3 0 251 1 89 2 311_x000d__x000a_LbStateJou 2" xfId="17"/>
    <cellStyle name="_x000d__x000a_JournalTemplate=C:\COMFO\CTALK\JOURSTD.TPL_x000d__x000a_LbStateAddress=3 3 0 251 1 89 2 311_x000d__x000a_LbStateJou 3" xfId="18"/>
    <cellStyle name="_x000d__x000a_JournalTemplate=C:\COMFO\CTALK\JOURSTD.TPL_x000d__x000a_LbStateAddress=3 3 0 251 1 89 2 311_x000d__x000a_LbStateJou 4" xfId="19"/>
    <cellStyle name="_x000d__x000a_JournalTemplate=C:\COMFO\CTALK\JOURSTD.TPL_x000d__x000a_LbStateAddress=3 3 0 251 1 89 2 311_x000d__x000a_LbStateJou 5" xfId="20"/>
    <cellStyle name="$ тыс" xfId="21"/>
    <cellStyle name="$ тыс. (0)" xfId="22"/>
    <cellStyle name="$ тыс. (0) 10" xfId="23"/>
    <cellStyle name="$ тыс. (0) 2" xfId="24"/>
    <cellStyle name="$ тыс. (0) 3" xfId="25"/>
    <cellStyle name="$ тыс. (0) 4" xfId="26"/>
    <cellStyle name="$ тыс. (0) 5" xfId="27"/>
    <cellStyle name="$ тыс. (0) 6" xfId="28"/>
    <cellStyle name="$ тыс. (0) 7" xfId="29"/>
    <cellStyle name="$ тыс. (0) 8" xfId="30"/>
    <cellStyle name="$ тыс. (0) 9" xfId="31"/>
    <cellStyle name="%" xfId="32"/>
    <cellStyle name="??" xfId="33"/>
    <cellStyle name="?? [0.00]_PRODUCT DETAIL Q1" xfId="34"/>
    <cellStyle name="?? [0]_??" xfId="35"/>
    <cellStyle name="???? [0.00]_PRODUCT DETAIL Q1" xfId="36"/>
    <cellStyle name="?????? [0]_? ??????" xfId="37"/>
    <cellStyle name="???????" xfId="38"/>
    <cellStyle name="??????? 10" xfId="39"/>
    <cellStyle name="??????? 2" xfId="40"/>
    <cellStyle name="??????? 3" xfId="41"/>
    <cellStyle name="??????? 4" xfId="42"/>
    <cellStyle name="??????? 5" xfId="43"/>
    <cellStyle name="??????? 6" xfId="44"/>
    <cellStyle name="??????? 7" xfId="45"/>
    <cellStyle name="??????? 8" xfId="46"/>
    <cellStyle name="??????? 9" xfId="47"/>
    <cellStyle name="????????" xfId="48"/>
    <cellStyle name="???????? [0]" xfId="49"/>
    <cellStyle name="???????? [0] 10" xfId="50"/>
    <cellStyle name="???????? [0] 2" xfId="51"/>
    <cellStyle name="???????? [0] 3" xfId="52"/>
    <cellStyle name="???????? [0] 4" xfId="53"/>
    <cellStyle name="???????? [0] 5" xfId="54"/>
    <cellStyle name="???????? [0] 6" xfId="55"/>
    <cellStyle name="???????? [0] 7" xfId="56"/>
    <cellStyle name="???????? [0] 8" xfId="57"/>
    <cellStyle name="???????? [0] 9" xfId="58"/>
    <cellStyle name="???????? [0]_1. Финансовая отчетность" xfId="59"/>
    <cellStyle name="???????? 10" xfId="60"/>
    <cellStyle name="???????? 2" xfId="61"/>
    <cellStyle name="???????? 3" xfId="62"/>
    <cellStyle name="???????? 4" xfId="63"/>
    <cellStyle name="???????? 5" xfId="64"/>
    <cellStyle name="???????? 6" xfId="65"/>
    <cellStyle name="???????? 7" xfId="66"/>
    <cellStyle name="???????? 8" xfId="67"/>
    <cellStyle name="???????? 9" xfId="68"/>
    <cellStyle name="??????????" xfId="69"/>
    <cellStyle name="?????????? [0]" xfId="70"/>
    <cellStyle name="?????????? [0] 10" xfId="71"/>
    <cellStyle name="?????????? [0] 2" xfId="72"/>
    <cellStyle name="?????????? [0] 3" xfId="73"/>
    <cellStyle name="?????????? [0] 4" xfId="74"/>
    <cellStyle name="?????????? [0] 5" xfId="75"/>
    <cellStyle name="?????????? [0] 6" xfId="76"/>
    <cellStyle name="?????????? [0] 7" xfId="77"/>
    <cellStyle name="?????????? [0] 8" xfId="78"/>
    <cellStyle name="?????????? [0] 9" xfId="79"/>
    <cellStyle name="?????????? [0]_??????-110_??????-110 (2)" xfId="80"/>
    <cellStyle name="?????????? 10" xfId="81"/>
    <cellStyle name="?????????? 2" xfId="82"/>
    <cellStyle name="?????????? 3" xfId="83"/>
    <cellStyle name="?????????? 4" xfId="84"/>
    <cellStyle name="?????????? 5" xfId="85"/>
    <cellStyle name="?????????? 6" xfId="86"/>
    <cellStyle name="?????????? 7" xfId="87"/>
    <cellStyle name="?????????? 8" xfId="88"/>
    <cellStyle name="?????????? 9" xfId="89"/>
    <cellStyle name="???????????" xfId="90"/>
    <cellStyle name="??????????? 2" xfId="91"/>
    <cellStyle name="????????????? ???????????" xfId="92"/>
    <cellStyle name="????????????? ??????????? 2" xfId="93"/>
    <cellStyle name="??????????_1. Финансовая отчетность" xfId="94"/>
    <cellStyle name="????????_1. Финансовая отчетность" xfId="95"/>
    <cellStyle name="???????_??.??????" xfId="96"/>
    <cellStyle name="??????_? ??????" xfId="97"/>
    <cellStyle name="????_PRODUCT DETAIL Q1" xfId="98"/>
    <cellStyle name="??_(????)??????" xfId="99"/>
    <cellStyle name="]_x000d__x000a_Zoomed=1_x000d__x000a_Row=0_x000d__x000a_Column=0_x000d__x000a_Height=0_x000d__x000a_Width=0_x000d__x000a_FontName=FoxFont_x000d__x000a_FontStyle=0_x000d__x000a_FontSize=9_x000d__x000a_PrtFontName=FoxPrin" xfId="100"/>
    <cellStyle name="]_x000d__x000a_Zoomed=1_x000d__x000a_Row=0_x000d__x000a_Column=0_x000d__x000a_Height=0_x000d__x000a_Width=0_x000d__x000a_FontName=FoxFont_x000d__x000a_FontStyle=0_x000d__x000a_FontSize=9_x000d__x000a_PrtFontName=FoxPrin 2" xfId="101"/>
    <cellStyle name="]_x000d__x000a_Zoomed=1_x000d__x000a_Row=0_x000d__x000a_Column=0_x000d__x000a_Height=0_x000d__x000a_Width=0_x000d__x000a_FontName=FoxFont_x000d__x000a_FontStyle=0_x000d__x000a_FontSize=9_x000d__x000a_PrtFontName=FoxPrin 2 2" xfId="102"/>
    <cellStyle name="]_x000d__x000a_Zoomed=1_x000d__x000a_Row=0_x000d__x000a_Column=0_x000d__x000a_Height=0_x000d__x000a_Width=0_x000d__x000a_FontName=FoxFont_x000d__x000a_FontStyle=0_x000d__x000a_FontSize=9_x000d__x000a_PrtFontName=FoxPrin 2 2 2" xfId="103"/>
    <cellStyle name="]_x000d__x000a_Zoomed=1_x000d__x000a_Row=0_x000d__x000a_Column=0_x000d__x000a_Height=0_x000d__x000a_Width=0_x000d__x000a_FontName=FoxFont_x000d__x000a_FontStyle=0_x000d__x000a_FontSize=9_x000d__x000a_PrtFontName=FoxPrin 2 2 3" xfId="104"/>
    <cellStyle name="]_x000d__x000a_Zoomed=1_x000d__x000a_Row=0_x000d__x000a_Column=0_x000d__x000a_Height=0_x000d__x000a_Width=0_x000d__x000a_FontName=FoxFont_x000d__x000a_FontStyle=0_x000d__x000a_FontSize=9_x000d__x000a_PrtFontName=FoxPrin 2 2 4" xfId="105"/>
    <cellStyle name="]_x000d__x000a_Zoomed=1_x000d__x000a_Row=0_x000d__x000a_Column=0_x000d__x000a_Height=0_x000d__x000a_Width=0_x000d__x000a_FontName=FoxFont_x000d__x000a_FontStyle=0_x000d__x000a_FontSize=9_x000d__x000a_PrtFontName=FoxPrin 2 3" xfId="106"/>
    <cellStyle name="]_x000d__x000a_Zoomed=1_x000d__x000a_Row=0_x000d__x000a_Column=0_x000d__x000a_Height=0_x000d__x000a_Width=0_x000d__x000a_FontName=FoxFont_x000d__x000a_FontStyle=0_x000d__x000a_FontSize=9_x000d__x000a_PrtFontName=FoxPrin 2 4" xfId="107"/>
    <cellStyle name="]_x000d__x000a_Zoomed=1_x000d__x000a_Row=0_x000d__x000a_Column=0_x000d__x000a_Height=0_x000d__x000a_Width=0_x000d__x000a_FontName=FoxFont_x000d__x000a_FontStyle=0_x000d__x000a_FontSize=9_x000d__x000a_PrtFontName=FoxPrin 2 5" xfId="108"/>
    <cellStyle name="]_x000d__x000a_Zoomed=1_x000d__x000a_Row=0_x000d__x000a_Column=0_x000d__x000a_Height=0_x000d__x000a_Width=0_x000d__x000a_FontName=FoxFont_x000d__x000a_FontStyle=0_x000d__x000a_FontSize=9_x000d__x000a_PrtFontName=FoxPrin 3" xfId="109"/>
    <cellStyle name="]_x000d__x000a_Zoomed=1_x000d__x000a_Row=0_x000d__x000a_Column=0_x000d__x000a_Height=0_x000d__x000a_Width=0_x000d__x000a_FontName=FoxFont_x000d__x000a_FontStyle=0_x000d__x000a_FontSize=9_x000d__x000a_PrtFontName=FoxPrin 3 2" xfId="110"/>
    <cellStyle name="]_x000d__x000a_Zoomed=1_x000d__x000a_Row=0_x000d__x000a_Column=0_x000d__x000a_Height=0_x000d__x000a_Width=0_x000d__x000a_FontName=FoxFont_x000d__x000a_FontStyle=0_x000d__x000a_FontSize=9_x000d__x000a_PrtFontName=FoxPrin 3 3" xfId="111"/>
    <cellStyle name="]_x000d__x000a_Zoomed=1_x000d__x000a_Row=0_x000d__x000a_Column=0_x000d__x000a_Height=0_x000d__x000a_Width=0_x000d__x000a_FontName=FoxFont_x000d__x000a_FontStyle=0_x000d__x000a_FontSize=9_x000d__x000a_PrtFontName=FoxPrin 3 4" xfId="112"/>
    <cellStyle name="]_x000d__x000a_Zoomed=1_x000d__x000a_Row=0_x000d__x000a_Column=0_x000d__x000a_Height=0_x000d__x000a_Width=0_x000d__x000a_FontName=FoxFont_x000d__x000a_FontStyle=0_x000d__x000a_FontSize=9_x000d__x000a_PrtFontName=FoxPrin 4" xfId="113"/>
    <cellStyle name="]_x000d__x000a_Zoomed=1_x000d__x000a_Row=0_x000d__x000a_Column=0_x000d__x000a_Height=0_x000d__x000a_Width=0_x000d__x000a_FontName=FoxFont_x000d__x000a_FontStyle=0_x000d__x000a_FontSize=9_x000d__x000a_PrtFontName=FoxPrin 5" xfId="114"/>
    <cellStyle name="]_x000d__x000a_Zoomed=1_x000d__x000a_Row=0_x000d__x000a_Column=0_x000d__x000a_Height=0_x000d__x000a_Width=0_x000d__x000a_FontName=FoxFont_x000d__x000a_FontStyle=0_x000d__x000a_FontSize=9_x000d__x000a_PrtFontName=FoxPrin 6" xfId="115"/>
    <cellStyle name="_$Rollup77" xfId="116"/>
    <cellStyle name="__ [0]___" xfId="117"/>
    <cellStyle name="__ [0]___ 2" xfId="118"/>
    <cellStyle name="__ [0]____" xfId="119"/>
    <cellStyle name="__ [0]____ 2" xfId="120"/>
    <cellStyle name="__ [0]______" xfId="121"/>
    <cellStyle name="__ [0]______ 2" xfId="122"/>
    <cellStyle name="__ [0]__________" xfId="123"/>
    <cellStyle name="__ [0]__________ 2" xfId="124"/>
    <cellStyle name="__ [0]___________EWC 43.5MW8oMtresc 3_25_021" xfId="125"/>
    <cellStyle name="__ [0]___________EWC 43.5MW8oMtresc 3_25_021 2" xfId="126"/>
    <cellStyle name="__ [0]___________EWC 43.5MW8oMtresc 3_25_02v2" xfId="127"/>
    <cellStyle name="__ [0]___________EWC 43.5MW8oMtresc 3_25_02v2 2" xfId="128"/>
    <cellStyle name="__ [0]___________EWC 43.5MW8oMtresc 3_25_02v2w_esc" xfId="129"/>
    <cellStyle name="__ [0]___________EWC 43.5MW8oMtresc 3_25_02v2w_esc 2" xfId="130"/>
    <cellStyle name="__ [0]___________Wind farm - operation CF" xfId="131"/>
    <cellStyle name="__ [0]___________Wind farm - operation CF 2" xfId="132"/>
    <cellStyle name="__ [0]_______EWC 43.5MW8oMtresc 3_25_021" xfId="133"/>
    <cellStyle name="__ [0]_______EWC 43.5MW8oMtresc 3_25_021 2" xfId="134"/>
    <cellStyle name="__ [0]_______EWC 43.5MW8oMtresc 3_25_02v2" xfId="135"/>
    <cellStyle name="__ [0]_______EWC 43.5MW8oMtresc 3_25_02v2 2" xfId="136"/>
    <cellStyle name="__ [0]_______EWC 43.5MW8oMtresc 3_25_02v2w_esc" xfId="137"/>
    <cellStyle name="__ [0]_______EWC 43.5MW8oMtresc 3_25_02v2w_esc 2" xfId="138"/>
    <cellStyle name="__ [0]_______Wind farm - operation CF" xfId="139"/>
    <cellStyle name="__ [0]_______Wind farm - operation CF 2" xfId="140"/>
    <cellStyle name="__ [0]_____EWC 43.5MW8oMtresc 3_25_021" xfId="141"/>
    <cellStyle name="__ [0]_____EWC 43.5MW8oMtresc 3_25_021 2" xfId="142"/>
    <cellStyle name="__ [0]_____EWC 43.5MW8oMtresc 3_25_02v2" xfId="143"/>
    <cellStyle name="__ [0]_____EWC 43.5MW8oMtresc 3_25_02v2 2" xfId="144"/>
    <cellStyle name="__ [0]_____EWC 43.5MW8oMtresc 3_25_02v2w_esc" xfId="145"/>
    <cellStyle name="__ [0]_____EWC 43.5MW8oMtresc 3_25_02v2w_esc 2" xfId="146"/>
    <cellStyle name="__ [0]_____Wind farm - operation CF" xfId="147"/>
    <cellStyle name="__ [0]_____Wind farm - operation CF 2" xfId="148"/>
    <cellStyle name="__ [0]____EWC 43.5MW8oMtresc 3_25_021" xfId="149"/>
    <cellStyle name="__ [0]____EWC 43.5MW8oMtresc 3_25_021 2" xfId="150"/>
    <cellStyle name="__ [0]____EWC 43.5MW8oMtresc 3_25_02v2" xfId="151"/>
    <cellStyle name="__ [0]____EWC 43.5MW8oMtresc 3_25_02v2 2" xfId="152"/>
    <cellStyle name="__ [0]____EWC 43.5MW8oMtresc 3_25_02v2w_esc" xfId="153"/>
    <cellStyle name="__ [0]____EWC 43.5MW8oMtresc 3_25_02v2w_esc 2" xfId="154"/>
    <cellStyle name="__ [0]____Wind farm - operation CF" xfId="155"/>
    <cellStyle name="__ [0]____Wind farm - operation CF 2" xfId="156"/>
    <cellStyle name="__ [0]_94___" xfId="157"/>
    <cellStyle name="__ [0]_94____EWC 43.5MW8oMtresc 3_25_021" xfId="158"/>
    <cellStyle name="__ [0]_94____EWC 43.5MW8oMtresc 3_25_02v2" xfId="159"/>
    <cellStyle name="__ [0]_94____EWC 43.5MW8oMtresc 3_25_02v2w_esc" xfId="160"/>
    <cellStyle name="__ [0]_94____Wind farm - operation CF" xfId="161"/>
    <cellStyle name="__ [0]_dimon" xfId="162"/>
    <cellStyle name="__ [0]_dimon 2" xfId="163"/>
    <cellStyle name="__ [0]_form" xfId="164"/>
    <cellStyle name="__ [0]_form 2" xfId="165"/>
    <cellStyle name="__ [0]_form_EWC 43.5MW8oMtresc 3_25_021" xfId="166"/>
    <cellStyle name="__ [0]_form_EWC 43.5MW8oMtresc 3_25_021 2" xfId="167"/>
    <cellStyle name="__ [0]_form_EWC 43.5MW8oMtresc 3_25_02v2" xfId="168"/>
    <cellStyle name="__ [0]_form_EWC 43.5MW8oMtresc 3_25_02v2 2" xfId="169"/>
    <cellStyle name="__ [0]_form_EWC 43.5MW8oMtresc 3_25_02v2w_esc" xfId="170"/>
    <cellStyle name="__ [0]_form_EWC 43.5MW8oMtresc 3_25_02v2w_esc 2" xfId="171"/>
    <cellStyle name="__ [0]_form_Wind farm - operation CF" xfId="172"/>
    <cellStyle name="__ [0]_form_Wind farm - operation CF 2" xfId="173"/>
    <cellStyle name="__ [0]_laroux" xfId="174"/>
    <cellStyle name="__ [0]_laroux 2" xfId="175"/>
    <cellStyle name="__ [0]_laroux_1" xfId="176"/>
    <cellStyle name="__ [0]_laroux_1 2" xfId="177"/>
    <cellStyle name="__ [0]_laroux_1_EWC 43.5MW8oMtresc 3_25_021" xfId="178"/>
    <cellStyle name="__ [0]_laroux_1_EWC 43.5MW8oMtresc 3_25_021 2" xfId="179"/>
    <cellStyle name="__ [0]_laroux_1_EWC 43.5MW8oMtresc 3_25_02v2" xfId="180"/>
    <cellStyle name="__ [0]_laroux_1_EWC 43.5MW8oMtresc 3_25_02v2w_esc" xfId="181"/>
    <cellStyle name="__ [0]_laroux_1_EWC 43.5MW8oMtresc 3_25_02v2w_esc 2" xfId="182"/>
    <cellStyle name="__ [0]_laroux_1_Wind farm - operation CF" xfId="183"/>
    <cellStyle name="__ [0]_laroux_2" xfId="184"/>
    <cellStyle name="__ [0]_laroux_2 2" xfId="185"/>
    <cellStyle name="__ [0]_laroux_EWC 43.5MW8oMtresc 3_25_021" xfId="186"/>
    <cellStyle name="__ [0]_laroux_EWC 43.5MW8oMtresc 3_25_021 2" xfId="187"/>
    <cellStyle name="__ [0]_laroux_EWC 43.5MW8oMtresc 3_25_021_1" xfId="188"/>
    <cellStyle name="__ [0]_laroux_EWC 43.5MW8oMtresc 3_25_021_1 2" xfId="189"/>
    <cellStyle name="__ [0]_laroux_EWC 43.5MW8oMtresc 3_25_02v2" xfId="190"/>
    <cellStyle name="__ [0]_laroux_EWC 43.5MW8oMtresc 3_25_02v2 2" xfId="191"/>
    <cellStyle name="__ [0]_laroux_EWC 43.5MW8oMtresc 3_25_02v2w_esc" xfId="192"/>
    <cellStyle name="__ [0]_laroux_EWC 43.5MW8oMtresc 3_25_02v2w_esc 2" xfId="193"/>
    <cellStyle name="__ [0]_laroux_Wind farm - operation CF" xfId="194"/>
    <cellStyle name="__ [0]_laroux_Wind farm - operation CF 2" xfId="195"/>
    <cellStyle name="__ [0]_PERSONAL" xfId="196"/>
    <cellStyle name="__ [0]_PERSONAL_1" xfId="197"/>
    <cellStyle name="__ [0]_PERSONAL_1_EWC 43.5MW8oMtresc 3_25_021" xfId="198"/>
    <cellStyle name="__ [0]_PERSONAL_1_EWC 43.5MW8oMtresc 3_25_02v2" xfId="199"/>
    <cellStyle name="__ [0]_PERSONAL_1_EWC 43.5MW8oMtresc 3_25_02v2w_esc" xfId="200"/>
    <cellStyle name="__ [0]_PERSONAL_1_Wind farm - operation CF" xfId="201"/>
    <cellStyle name="__ [0]_PERSONAL_2" xfId="202"/>
    <cellStyle name="__ [0]_PERSONAL_2_EWC 43.5MW8oMtresc 3_25_021" xfId="203"/>
    <cellStyle name="__ [0]_PERSONAL_2_EWC 43.5MW8oMtresc 3_25_02v2" xfId="204"/>
    <cellStyle name="__ [0]_PERSONAL_2_EWC 43.5MW8oMtresc 3_25_02v2 2" xfId="205"/>
    <cellStyle name="__ [0]_PERSONAL_2_EWC 43.5MW8oMtresc 3_25_02v2w_esc" xfId="206"/>
    <cellStyle name="__ [0]_PERSONAL_2_Wind farm - operation CF" xfId="207"/>
    <cellStyle name="__ [0]_PERSONAL_2_Wind farm - operation CF 2" xfId="208"/>
    <cellStyle name="__ [0]_PERSONAL_3" xfId="209"/>
    <cellStyle name="__ [0]_PERSONAL_3 2" xfId="210"/>
    <cellStyle name="__ [0]_PERSONAL_EWC 43.5MW8oMtresc 3_25_021" xfId="211"/>
    <cellStyle name="__ [0]_PERSONAL_EWC 43.5MW8oMtresc 3_25_02v2" xfId="212"/>
    <cellStyle name="__ [0]_PERSONAL_EWC 43.5MW8oMtresc 3_25_02v2w_esc" xfId="213"/>
    <cellStyle name="__ [0]_PERSONAL_EWC 43.5MW8oMtresc 3_25_02v2w_esc_1" xfId="214"/>
    <cellStyle name="__ [0]_PERSONAL_Wind farm - operation CF" xfId="215"/>
    <cellStyle name="__ [0]_Sheet2" xfId="216"/>
    <cellStyle name="____.____" xfId="217"/>
    <cellStyle name="_____" xfId="218"/>
    <cellStyle name="______" xfId="219"/>
    <cellStyle name="_______" xfId="220"/>
    <cellStyle name="________" xfId="221"/>
    <cellStyle name="__________" xfId="222"/>
    <cellStyle name="____________" xfId="223"/>
    <cellStyle name="____________ 2" xfId="224"/>
    <cellStyle name="_____________EWC 43.5MW8oMtresc 3_25_021" xfId="225"/>
    <cellStyle name="_____________EWC 43.5MW8oMtresc 3_25_021_1" xfId="226"/>
    <cellStyle name="_____________EWC 43.5MW8oMtresc 3_25_021_1 2" xfId="227"/>
    <cellStyle name="_____________EWC 43.5MW8oMtresc 3_25_02v2" xfId="228"/>
    <cellStyle name="_____________EWC 43.5MW8oMtresc 3_25_02v2 2" xfId="229"/>
    <cellStyle name="_____________EWC 43.5MW8oMtresc 3_25_02v2_1" xfId="230"/>
    <cellStyle name="_____________EWC 43.5MW8oMtresc 3_25_02v2_1 2" xfId="231"/>
    <cellStyle name="_____________EWC 43.5MW8oMtresc 3_25_02v2w_esc" xfId="232"/>
    <cellStyle name="_____________EWC 43.5MW8oMtresc 3_25_02v2w_esc 2" xfId="233"/>
    <cellStyle name="_____________EWC 43.5MW8oMtresc 3_25_02v2w_esc_1" xfId="234"/>
    <cellStyle name="_____________EWC 43.5MW8oMtresc 3_25_02v2w_esc_1 2" xfId="235"/>
    <cellStyle name="_____________Wind farm - operation CF" xfId="236"/>
    <cellStyle name="_____________Wind farm - operation CF_1" xfId="237"/>
    <cellStyle name="_____________Wind farm - operation CF_1 2" xfId="238"/>
    <cellStyle name="___________EWC 43.5MW8oMtresc 3_25_021" xfId="239"/>
    <cellStyle name="___________EWC 43.5MW8oMtresc 3_25_02v2" xfId="240"/>
    <cellStyle name="___________EWC 43.5MW8oMtresc 3_25_02v2w_esc" xfId="241"/>
    <cellStyle name="___________Wind farm - operation CF" xfId="242"/>
    <cellStyle name="_________1" xfId="243"/>
    <cellStyle name="_________2" xfId="244"/>
    <cellStyle name="_________EWC 43.5MW8oMtresc 3_25_021" xfId="245"/>
    <cellStyle name="_________EWC 43.5MW8oMtresc 3_25_021 2" xfId="246"/>
    <cellStyle name="_________EWC 43.5MW8oMtresc 3_25_021_1" xfId="247"/>
    <cellStyle name="_________EWC 43.5MW8oMtresc 3_25_02v2" xfId="248"/>
    <cellStyle name="_________EWC 43.5MW8oMtresc 3_25_02v2 2" xfId="249"/>
    <cellStyle name="_________EWC 43.5MW8oMtresc 3_25_02v2_1" xfId="250"/>
    <cellStyle name="_________EWC 43.5MW8oMtresc 3_25_02v2_1 2" xfId="251"/>
    <cellStyle name="_________EWC 43.5MW8oMtresc 3_25_02v2w_esc" xfId="252"/>
    <cellStyle name="_________EWC 43.5MW8oMtresc 3_25_02v2w_esc_1" xfId="253"/>
    <cellStyle name="_________EWC 43.5MW8oMtresc 3_25_02v2w_esc_1 2" xfId="254"/>
    <cellStyle name="_________Wind farm - operation CF" xfId="255"/>
    <cellStyle name="_________Wind farm - operation CF 2" xfId="256"/>
    <cellStyle name="_________Wind farm - operation CF_1" xfId="257"/>
    <cellStyle name="_________Wind farm - operation CF_1 2" xfId="258"/>
    <cellStyle name="________1" xfId="259"/>
    <cellStyle name="_______EWC 43.5MW8oMtresc 3_25_021" xfId="260"/>
    <cellStyle name="_______EWC 43.5MW8oMtresc 3_25_021 2" xfId="261"/>
    <cellStyle name="_______EWC 43.5MW8oMtresc 3_25_021_1" xfId="262"/>
    <cellStyle name="_______EWC 43.5MW8oMtresc 3_25_021_1 2" xfId="263"/>
    <cellStyle name="_______EWC 43.5MW8oMtresc 3_25_02v2" xfId="264"/>
    <cellStyle name="_______EWC 43.5MW8oMtresc 3_25_02v2 2" xfId="265"/>
    <cellStyle name="_______EWC 43.5MW8oMtresc 3_25_02v2_1" xfId="266"/>
    <cellStyle name="_______EWC 43.5MW8oMtresc 3_25_02v2_1 2" xfId="267"/>
    <cellStyle name="_______EWC 43.5MW8oMtresc 3_25_02v2_2" xfId="268"/>
    <cellStyle name="_______EWC 43.5MW8oMtresc 3_25_02v2w_esc" xfId="269"/>
    <cellStyle name="_______EWC 43.5MW8oMtresc 3_25_02v2w_esc_1" xfId="270"/>
    <cellStyle name="_______EWC 43.5MW8oMtresc 3_25_02v2w_esc_1 2" xfId="271"/>
    <cellStyle name="_______EWC 43.5MW8oMtresc 3_25_02v2w_esc_2" xfId="272"/>
    <cellStyle name="_______EWC 43.5MW8oMtresc 3_25_02v2w_esc_2 2" xfId="273"/>
    <cellStyle name="_______Wind farm - operation CF" xfId="274"/>
    <cellStyle name="_______Wind farm - operation CF 2" xfId="275"/>
    <cellStyle name="_______Wind farm - operation CF_1" xfId="276"/>
    <cellStyle name="_______Wind farm - operation CF_1 2" xfId="277"/>
    <cellStyle name="______1" xfId="278"/>
    <cellStyle name="______EWC 43.5MW8oMtresc 3_25_021" xfId="279"/>
    <cellStyle name="______EWC 43.5MW8oMtresc 3_25_021 2" xfId="280"/>
    <cellStyle name="______EWC 43.5MW8oMtresc 3_25_021_1" xfId="281"/>
    <cellStyle name="______EWC 43.5MW8oMtresc 3_25_021_2" xfId="282"/>
    <cellStyle name="______EWC 43.5MW8oMtresc 3_25_02v2" xfId="283"/>
    <cellStyle name="______EWC 43.5MW8oMtresc 3_25_02v2 2" xfId="284"/>
    <cellStyle name="______EWC 43.5MW8oMtresc 3_25_02v2_1" xfId="285"/>
    <cellStyle name="______EWC 43.5MW8oMtresc 3_25_02v2_1 2" xfId="286"/>
    <cellStyle name="______EWC 43.5MW8oMtresc 3_25_02v2w_esc" xfId="287"/>
    <cellStyle name="______EWC 43.5MW8oMtresc 3_25_02v2w_esc_1" xfId="288"/>
    <cellStyle name="______EWC 43.5MW8oMtresc 3_25_02v2w_esc_1 2" xfId="289"/>
    <cellStyle name="______EWC 43.5MW8oMtresc 3_25_02v2w_esc_2" xfId="290"/>
    <cellStyle name="______EWC 43.5MW8oMtresc 3_25_02v2w_esc_3" xfId="291"/>
    <cellStyle name="______EWC 43.5MW8oMtresc 3_25_02v2w_esc_3 2" xfId="292"/>
    <cellStyle name="______Wind farm - operation CF" xfId="293"/>
    <cellStyle name="______Wind farm - operation CF_1" xfId="294"/>
    <cellStyle name="______Wind farm - operation CF_1 2" xfId="295"/>
    <cellStyle name="______Wind farm - operation CF_2" xfId="296"/>
    <cellStyle name="______Wind farm - operation CF_2 2" xfId="297"/>
    <cellStyle name="___94___" xfId="298"/>
    <cellStyle name="___94____EWC 43.5MW8oMtresc 3_25_021" xfId="299"/>
    <cellStyle name="___94____EWC 43.5MW8oMtresc 3_25_021 2" xfId="300"/>
    <cellStyle name="___94____EWC 43.5MW8oMtresc 3_25_021_1" xfId="301"/>
    <cellStyle name="___94____EWC 43.5MW8oMtresc 3_25_02v2" xfId="302"/>
    <cellStyle name="___94____EWC 43.5MW8oMtresc 3_25_02v2 2" xfId="303"/>
    <cellStyle name="___94____EWC 43.5MW8oMtresc 3_25_02v2w_esc" xfId="304"/>
    <cellStyle name="___94____EWC 43.5MW8oMtresc 3_25_02v2w_esc 2" xfId="305"/>
    <cellStyle name="___94____Wind farm - operation CF" xfId="306"/>
    <cellStyle name="___94____Wind farm - operation CF 2" xfId="307"/>
    <cellStyle name="___97___" xfId="308"/>
    <cellStyle name="___970120" xfId="309"/>
    <cellStyle name="___BEBU_GI" xfId="310"/>
    <cellStyle name="___dimon" xfId="311"/>
    <cellStyle name="___dimon_EWC 43.5MW8oMtresc 3_25_021" xfId="312"/>
    <cellStyle name="___dimon_EWC 43.5MW8oMtresc 3_25_02v2" xfId="313"/>
    <cellStyle name="___dimon_EWC 43.5MW8oMtresc 3_25_02v2w_esc" xfId="314"/>
    <cellStyle name="___dimon_EWC 43.5MW8oMtresc 3_25_02v2w_esc 2" xfId="315"/>
    <cellStyle name="___dimon_Wind farm - operation CF" xfId="316"/>
    <cellStyle name="___dimon_Wind farm - operation CF 2" xfId="317"/>
    <cellStyle name="___form" xfId="318"/>
    <cellStyle name="___form 2" xfId="319"/>
    <cellStyle name="___form_EWC 43.5MW8oMtresc 3_25_021" xfId="320"/>
    <cellStyle name="___form_EWC 43.5MW8oMtresc 3_25_021_1" xfId="321"/>
    <cellStyle name="___form_EWC 43.5MW8oMtresc 3_25_021_1 2" xfId="322"/>
    <cellStyle name="___form_EWC 43.5MW8oMtresc 3_25_02v2" xfId="323"/>
    <cellStyle name="___form_EWC 43.5MW8oMtresc 3_25_02v2 2" xfId="324"/>
    <cellStyle name="___form_EWC 43.5MW8oMtresc 3_25_02v2_1" xfId="325"/>
    <cellStyle name="___form_EWC 43.5MW8oMtresc 3_25_02v2_1 2" xfId="326"/>
    <cellStyle name="___form_EWC 43.5MW8oMtresc 3_25_02v2w_esc" xfId="327"/>
    <cellStyle name="___form_EWC 43.5MW8oMtresc 3_25_02v2w_esc 2" xfId="328"/>
    <cellStyle name="___form_Wind farm - operation CF" xfId="329"/>
    <cellStyle name="___form_Wind farm - operation CF 2" xfId="330"/>
    <cellStyle name="___form_Wind farm - operation CF_1" xfId="331"/>
    <cellStyle name="___ga_PB" xfId="332"/>
    <cellStyle name="___laroux" xfId="333"/>
    <cellStyle name="___laroux 2" xfId="334"/>
    <cellStyle name="___laroux_1" xfId="335"/>
    <cellStyle name="___laroux_1_EWC 43.5MW8oMtresc 3_25_021" xfId="336"/>
    <cellStyle name="___laroux_1_EWC 43.5MW8oMtresc 3_25_021_1" xfId="337"/>
    <cellStyle name="___laroux_1_EWC 43.5MW8oMtresc 3_25_021_1 2" xfId="338"/>
    <cellStyle name="___laroux_1_EWC 43.5MW8oMtresc 3_25_021_2" xfId="339"/>
    <cellStyle name="___laroux_1_EWC 43.5MW8oMtresc 3_25_02v2" xfId="340"/>
    <cellStyle name="___laroux_1_EWC 43.5MW8oMtresc 3_25_02v2_1" xfId="341"/>
    <cellStyle name="___laroux_1_EWC 43.5MW8oMtresc 3_25_02v2_1 2" xfId="342"/>
    <cellStyle name="___laroux_1_EWC 43.5MW8oMtresc 3_25_02v2w_esc" xfId="343"/>
    <cellStyle name="___laroux_1_EWC 43.5MW8oMtresc 3_25_02v2w_esc_1" xfId="344"/>
    <cellStyle name="___laroux_1_EWC 43.5MW8oMtresc 3_25_02v2w_esc_2" xfId="345"/>
    <cellStyle name="___laroux_1_EWC 43.5MW8oMtresc 3_25_02v2w_esc_2 2" xfId="346"/>
    <cellStyle name="___laroux_1_Wind farm - operation CF" xfId="347"/>
    <cellStyle name="___laroux_1_Wind farm - operation CF_1" xfId="348"/>
    <cellStyle name="___laroux_1_Wind farm - operation CF_1 2" xfId="349"/>
    <cellStyle name="___laroux_2" xfId="350"/>
    <cellStyle name="___laroux_2_EWC 43.5MW8oMtresc 3_25_021" xfId="351"/>
    <cellStyle name="___laroux_2_EWC 43.5MW8oMtresc 3_25_021 2" xfId="352"/>
    <cellStyle name="___laroux_2_EWC 43.5MW8oMtresc 3_25_021_1" xfId="353"/>
    <cellStyle name="___laroux_2_EWC 43.5MW8oMtresc 3_25_02v2" xfId="354"/>
    <cellStyle name="___laroux_2_EWC 43.5MW8oMtresc 3_25_02v2w_esc" xfId="355"/>
    <cellStyle name="___laroux_2_EWC 43.5MW8oMtresc 3_25_02v2w_esc_1" xfId="356"/>
    <cellStyle name="___laroux_2_EWC 43.5MW8oMtresc 3_25_02v2w_esc_1 2" xfId="357"/>
    <cellStyle name="___laroux_2_Wind farm - operation CF" xfId="358"/>
    <cellStyle name="___laroux_2_Wind farm - operation CF 2" xfId="359"/>
    <cellStyle name="___laroux_3" xfId="360"/>
    <cellStyle name="___laroux_4" xfId="361"/>
    <cellStyle name="___laroux_5" xfId="362"/>
    <cellStyle name="___laroux_6" xfId="363"/>
    <cellStyle name="___laroux_7" xfId="364"/>
    <cellStyle name="___laroux_8" xfId="365"/>
    <cellStyle name="___laroux_EWC 43.5MW8oMtresc 3_25_021" xfId="366"/>
    <cellStyle name="___laroux_EWC 43.5MW8oMtresc 3_25_021_1" xfId="367"/>
    <cellStyle name="___laroux_EWC 43.5MW8oMtresc 3_25_021_1 2" xfId="368"/>
    <cellStyle name="___laroux_EWC 43.5MW8oMtresc 3_25_02v2" xfId="369"/>
    <cellStyle name="___laroux_EWC 43.5MW8oMtresc 3_25_02v2 2" xfId="370"/>
    <cellStyle name="___laroux_EWC 43.5MW8oMtresc 3_25_02v2_1" xfId="371"/>
    <cellStyle name="___laroux_EWC 43.5MW8oMtresc 3_25_02v2_2" xfId="372"/>
    <cellStyle name="___laroux_EWC 43.5MW8oMtresc 3_25_02v2_2 2" xfId="373"/>
    <cellStyle name="___laroux_EWC 43.5MW8oMtresc 3_25_02v2w_esc" xfId="374"/>
    <cellStyle name="___laroux_EWC 43.5MW8oMtresc 3_25_02v2w_esc 2" xfId="375"/>
    <cellStyle name="___laroux_EWC 43.5MW8oMtresc 3_25_02v2w_esc_1" xfId="376"/>
    <cellStyle name="___laroux_Wind farm - operation CF" xfId="377"/>
    <cellStyle name="___laroux_Wind farm - operation CF 2" xfId="378"/>
    <cellStyle name="___laroux_Wind farm - operation CF_1" xfId="379"/>
    <cellStyle name="___PERSONAL" xfId="380"/>
    <cellStyle name="___PERSONAL_1" xfId="381"/>
    <cellStyle name="___PERSONAL_1_EWC 43.5MW8oMtresc 3_25_021" xfId="382"/>
    <cellStyle name="___PERSONAL_1_EWC 43.5MW8oMtresc 3_25_021_1" xfId="383"/>
    <cellStyle name="___PERSONAL_1_EWC 43.5MW8oMtresc 3_25_02v2" xfId="384"/>
    <cellStyle name="___PERSONAL_1_EWC 43.5MW8oMtresc 3_25_02v2_1" xfId="385"/>
    <cellStyle name="___PERSONAL_1_EWC 43.5MW8oMtresc 3_25_02v2_2" xfId="386"/>
    <cellStyle name="___PERSONAL_1_EWC 43.5MW8oMtresc 3_25_02v2w_esc" xfId="387"/>
    <cellStyle name="___PERSONAL_1_EWC 43.5MW8oMtresc 3_25_02v2w_esc_1" xfId="388"/>
    <cellStyle name="___PERSONAL_1_Wind farm - operation CF" xfId="389"/>
    <cellStyle name="___PERSONAL_1_Wind farm - operation CF_1" xfId="390"/>
    <cellStyle name="___PERSONAL_2" xfId="391"/>
    <cellStyle name="___PERSONAL_2_EWC 43.5MW8oMtresc 3_25_021" xfId="392"/>
    <cellStyle name="___PERSONAL_2_EWC 43.5MW8oMtresc 3_25_021 2" xfId="393"/>
    <cellStyle name="___PERSONAL_2_EWC 43.5MW8oMtresc 3_25_021_1" xfId="394"/>
    <cellStyle name="___PERSONAL_2_EWC 43.5MW8oMtresc 3_25_02v2" xfId="395"/>
    <cellStyle name="___PERSONAL_2_EWC 43.5MW8oMtresc 3_25_02v2 2" xfId="396"/>
    <cellStyle name="___PERSONAL_2_EWC 43.5MW8oMtresc 3_25_02v2w_esc" xfId="397"/>
    <cellStyle name="___PERSONAL_2_EWC 43.5MW8oMtresc 3_25_02v2w_esc_1" xfId="398"/>
    <cellStyle name="___PERSONAL_2_Wind farm - operation CF" xfId="399"/>
    <cellStyle name="___PERSONAL_2_Wind farm - operation CF_1" xfId="400"/>
    <cellStyle name="___PERSONAL_2_Wind farm - operation CF_1 2" xfId="401"/>
    <cellStyle name="___PERSONAL_3" xfId="402"/>
    <cellStyle name="___PERSONAL_3_EWC 43.5MW8oMtresc 3_25_021" xfId="403"/>
    <cellStyle name="___PERSONAL_3_EWC 43.5MW8oMtresc 3_25_02v2" xfId="404"/>
    <cellStyle name="___PERSONAL_3_EWC 43.5MW8oMtresc 3_25_02v2w_esc" xfId="405"/>
    <cellStyle name="___PERSONAL_3_EWC 43.5MW8oMtresc 3_25_02v2w_esc_1" xfId="406"/>
    <cellStyle name="___PERSONAL_3_EWC 43.5MW8oMtresc 3_25_02v2w_esc_1 2" xfId="407"/>
    <cellStyle name="___PERSONAL_3_Wind farm - operation CF" xfId="408"/>
    <cellStyle name="___PERSONAL_3_Wind farm - operation CF 2" xfId="409"/>
    <cellStyle name="___PERSONAL_4" xfId="410"/>
    <cellStyle name="___PERSONAL_EWC 43.5MW8oMtresc 3_25_021" xfId="411"/>
    <cellStyle name="___PERSONAL_EWC 43.5MW8oMtresc 3_25_02v2" xfId="412"/>
    <cellStyle name="___PERSONAL_EWC 43.5MW8oMtresc 3_25_02v2 2" xfId="413"/>
    <cellStyle name="___PERSONAL_EWC 43.5MW8oMtresc 3_25_02v2_1" xfId="414"/>
    <cellStyle name="___PERSONAL_EWC 43.5MW8oMtresc 3_25_02v2w_esc" xfId="415"/>
    <cellStyle name="___PERSONAL_EWC 43.5MW8oMtresc 3_25_02v2w_esc_1" xfId="416"/>
    <cellStyle name="___PERSONAL_EWC 43.5MW8oMtresc 3_25_02v2w_esc_1 2" xfId="417"/>
    <cellStyle name="___PERSONAL_Wind farm - operation CF" xfId="418"/>
    <cellStyle name="___PERSONAL_Wind farm - operation CF_1" xfId="419"/>
    <cellStyle name="___PERSONAL_Wind farm - operation CF_1 2" xfId="420"/>
    <cellStyle name="___Query11" xfId="421"/>
    <cellStyle name="___Sheet1" xfId="422"/>
    <cellStyle name="___Sheet1 (2)" xfId="423"/>
    <cellStyle name="___Sheet2" xfId="424"/>
    <cellStyle name="___Sheet2_EWC 43.5MW8oMtresc 3_25_021" xfId="425"/>
    <cellStyle name="___Sheet2_EWC 43.5MW8oMtresc 3_25_021_1" xfId="426"/>
    <cellStyle name="___Sheet2_EWC 43.5MW8oMtresc 3_25_02v2" xfId="427"/>
    <cellStyle name="___Sheet2_EWC 43.5MW8oMtresc 3_25_02v2_1" xfId="428"/>
    <cellStyle name="___Sheet2_EWC 43.5MW8oMtresc 3_25_02v2w_esc" xfId="429"/>
    <cellStyle name="___Sheet2_Wind farm - operation CF" xfId="430"/>
    <cellStyle name="_~3121724" xfId="431"/>
    <cellStyle name="_~7943828" xfId="432"/>
    <cellStyle name="_~7943828_A5.2-IFRS 7" xfId="433"/>
    <cellStyle name="_~7943828_Sheet1" xfId="434"/>
    <cellStyle name="_016 расш.2 кварт.2006" xfId="435"/>
    <cellStyle name="_02_2_Eki_2008 10_IFRS adjustments" xfId="436"/>
    <cellStyle name="_02_2_Eki_2008 12_IFRS adjustments E&amp;Y" xfId="437"/>
    <cellStyle name="_03 O.Taxes_final" xfId="438"/>
    <cellStyle name="_03 O-Tax final_zapas" xfId="439"/>
    <cellStyle name="_03 O-Tax final_zapas_A5.2-IFRS 7" xfId="440"/>
    <cellStyle name="_03 O-Tax final_zapas_Sheet1" xfId="441"/>
    <cellStyle name="_034 расш.2 кварт.20061" xfId="442"/>
    <cellStyle name="_04 N1. Other Payables" xfId="443"/>
    <cellStyle name="_04.04.06 Баланс неконсол.2005" xfId="444"/>
    <cellStyle name="_05_12m_K.Fixed Assets" xfId="445"/>
    <cellStyle name="_060515_ppe movement 2003-2005" xfId="446"/>
    <cellStyle name="_060522_ppe movement 2003-2005" xfId="447"/>
    <cellStyle name="_061012_DT note" xfId="448"/>
    <cellStyle name="_09 C. Cash 31.12.05" xfId="449"/>
    <cellStyle name="_09 C. Cash 31.12.05 10" xfId="450"/>
    <cellStyle name="_09 C. Cash 31.12.05 2" xfId="451"/>
    <cellStyle name="_09 C. Cash 31.12.05 3" xfId="452"/>
    <cellStyle name="_09 C. Cash 31.12.05 4" xfId="453"/>
    <cellStyle name="_09 C. Cash 31.12.05 5" xfId="454"/>
    <cellStyle name="_09 C. Cash 31.12.05 6" xfId="455"/>
    <cellStyle name="_09 C. Cash 31.12.05 7" xfId="456"/>
    <cellStyle name="_09 C. Cash 31.12.05 8" xfId="457"/>
    <cellStyle name="_09 C. Cash 31.12.05 9" xfId="458"/>
    <cellStyle name="_09 C. Cash 31.12.05_1. Финансовая отчетность" xfId="459"/>
    <cellStyle name="_09 C. Cash 31.12.05_1. Финансовая отчетность 10" xfId="460"/>
    <cellStyle name="_09 C. Cash 31.12.05_1. Финансовая отчетность 11" xfId="461"/>
    <cellStyle name="_09 C. Cash 31.12.05_1. Финансовая отчетность 12" xfId="462"/>
    <cellStyle name="_09 C. Cash 31.12.05_1. Финансовая отчетность 2" xfId="463"/>
    <cellStyle name="_09 C. Cash 31.12.05_1. Финансовая отчетность 3" xfId="464"/>
    <cellStyle name="_09 C. Cash 31.12.05_1. Финансовая отчетность 4" xfId="465"/>
    <cellStyle name="_09 C. Cash 31.12.05_1. Финансовая отчетность 5" xfId="466"/>
    <cellStyle name="_09 C. Cash 31.12.05_1. Финансовая отчетность 6" xfId="467"/>
    <cellStyle name="_09 C. Cash 31.12.05_1. Финансовая отчетность 7" xfId="468"/>
    <cellStyle name="_09 C. Cash 31.12.05_1. Финансовая отчетность 8" xfId="469"/>
    <cellStyle name="_09 C. Cash 31.12.05_1. Финансовая отчетность 9" xfId="470"/>
    <cellStyle name="_09 F. Inventory 05 - YE" xfId="471"/>
    <cellStyle name="_09 F. Inventory_31.12.05-before del" xfId="472"/>
    <cellStyle name="_09 Fe. Inventory_30.09.06" xfId="473"/>
    <cellStyle name="_09 Ke. PP&amp;E_30.09.06-old" xfId="474"/>
    <cellStyle name="_09 N1-Other payables 31.12.05" xfId="475"/>
    <cellStyle name="_09 N1-u Other payables" xfId="476"/>
    <cellStyle name="_09 N3 Due to employees 31.12.05" xfId="477"/>
    <cellStyle name="_09 N3. Due to employees" xfId="478"/>
    <cellStyle name="_09 N3. Due to employees 10" xfId="479"/>
    <cellStyle name="_09 N3. Due to employees 2" xfId="480"/>
    <cellStyle name="_09 N3. Due to employees 3" xfId="481"/>
    <cellStyle name="_09 N3. Due to employees 4" xfId="482"/>
    <cellStyle name="_09 N3. Due to employees 5" xfId="483"/>
    <cellStyle name="_09 N3. Due to employees 6" xfId="484"/>
    <cellStyle name="_09 N3. Due to employees 7" xfId="485"/>
    <cellStyle name="_09 N3. Due to employees 8" xfId="486"/>
    <cellStyle name="_09 N3. Due to employees 9" xfId="487"/>
    <cellStyle name="_09 N3. Due to employees_1. Финансовая отчетность" xfId="488"/>
    <cellStyle name="_09 N3. Due to employees_1. Финансовая отчетность 10" xfId="489"/>
    <cellStyle name="_09 N3. Due to employees_1. Финансовая отчетность 11" xfId="490"/>
    <cellStyle name="_09 N3. Due to employees_1. Финансовая отчетность 12" xfId="491"/>
    <cellStyle name="_09 N3. Due to employees_1. Финансовая отчетность 2" xfId="492"/>
    <cellStyle name="_09 N3. Due to employees_1. Финансовая отчетность 3" xfId="493"/>
    <cellStyle name="_09 N3. Due to employees_1. Финансовая отчетность 4" xfId="494"/>
    <cellStyle name="_09 N3. Due to employees_1. Финансовая отчетность 5" xfId="495"/>
    <cellStyle name="_09 N3. Due to employees_1. Финансовая отчетность 6" xfId="496"/>
    <cellStyle name="_09 N3. Due to employees_1. Финансовая отчетность 7" xfId="497"/>
    <cellStyle name="_09 N3. Due to employees_1. Финансовая отчетность 8" xfId="498"/>
    <cellStyle name="_09 N3. Due to employees_1. Финансовая отчетность 9" xfId="499"/>
    <cellStyle name="_09 N3u. Due to employees" xfId="500"/>
    <cellStyle name="_09 U2.COS EB_30.09.06" xfId="501"/>
    <cellStyle name="_09 U2.Cost of Sales EB" xfId="502"/>
    <cellStyle name="_09 U2.u Cost of sales 05 YE" xfId="503"/>
    <cellStyle name="_09 U2.u Cost of sales 31.12.05" xfId="504"/>
    <cellStyle name="_09 U8. Other income-expenses_31.12.05" xfId="505"/>
    <cellStyle name="_09. F. Inventory_5months2006" xfId="506"/>
    <cellStyle name="_09. F.InventoryW_30.09.06-old" xfId="507"/>
    <cellStyle name="_09. K PP&amp;E 31.12.05" xfId="508"/>
    <cellStyle name="_09. K. PP&amp;E 30.06.06" xfId="509"/>
    <cellStyle name="_09. K.PP&amp;EW_30.09.06" xfId="510"/>
    <cellStyle name="_09. Ku. PP&amp;E 31.12.05" xfId="511"/>
    <cellStyle name="_09. U2. OPEX Consolidation_5months2006" xfId="512"/>
    <cellStyle name="_09. U2.COS WB_30.09.06" xfId="513"/>
    <cellStyle name="_09. U3.Selling Expenses_12m2006" xfId="514"/>
    <cellStyle name="_09.C.Cash_30.11.06" xfId="515"/>
    <cellStyle name="_09.F.Inventory_6months2006" xfId="516"/>
    <cellStyle name="_09.N.AP.AIT_30.09.06" xfId="517"/>
    <cellStyle name="_09.N3 Due to employees 31.12.05" xfId="518"/>
    <cellStyle name="_09.N3 Due to employees 31.12.05 10" xfId="519"/>
    <cellStyle name="_09.N3 Due to employees 31.12.05 2" xfId="520"/>
    <cellStyle name="_09.N3 Due to employees 31.12.05 3" xfId="521"/>
    <cellStyle name="_09.N3 Due to employees 31.12.05 4" xfId="522"/>
    <cellStyle name="_09.N3 Due to employees 31.12.05 5" xfId="523"/>
    <cellStyle name="_09.N3 Due to employees 31.12.05 6" xfId="524"/>
    <cellStyle name="_09.N3 Due to employees 31.12.05 7" xfId="525"/>
    <cellStyle name="_09.N3 Due to employees 31.12.05 8" xfId="526"/>
    <cellStyle name="_09.N3 Due to employees 31.12.05 9" xfId="527"/>
    <cellStyle name="_09.N3 Due to employees 31.12.05_1. Финансовая отчетность" xfId="528"/>
    <cellStyle name="_09.N3 Due to employees 31.12.05_1. Финансовая отчетность 10" xfId="529"/>
    <cellStyle name="_09.N3 Due to employees 31.12.05_1. Финансовая отчетность 11" xfId="530"/>
    <cellStyle name="_09.N3 Due to employees 31.12.05_1. Финансовая отчетность 12" xfId="531"/>
    <cellStyle name="_09.N3 Due to employees 31.12.05_1. Финансовая отчетность 2" xfId="532"/>
    <cellStyle name="_09.N3 Due to employees 31.12.05_1. Финансовая отчетность 3" xfId="533"/>
    <cellStyle name="_09.N3 Due to employees 31.12.05_1. Финансовая отчетность 4" xfId="534"/>
    <cellStyle name="_09.N3 Due to employees 31.12.05_1. Финансовая отчетность 5" xfId="535"/>
    <cellStyle name="_09.N3 Due to employees 31.12.05_1. Финансовая отчетность 6" xfId="536"/>
    <cellStyle name="_09.N3 Due to employees 31.12.05_1. Финансовая отчетность 7" xfId="537"/>
    <cellStyle name="_09.N3 Due to employees 31.12.05_1. Финансовая отчетность 8" xfId="538"/>
    <cellStyle name="_09.N3 Due to employees 31.12.05_1. Финансовая отчетность 9" xfId="539"/>
    <cellStyle name="_09.N3e.Unused Vacation " xfId="540"/>
    <cellStyle name="_09.U1 Revenue 31.12.05" xfId="541"/>
    <cellStyle name="_09.U1.Revenue_11M2006" xfId="542"/>
    <cellStyle name="_09.U1.Revenue_12M2006" xfId="543"/>
    <cellStyle name="_1 кв.2006г. НКС Запад.Ф посл от Тамилы3" xfId="544"/>
    <cellStyle name="_10 Revenue" xfId="545"/>
    <cellStyle name="_11 S1.300 Emba Significant contracts YE " xfId="546"/>
    <cellStyle name="_12 A4.100 TS 2006 FS 27 01 07" xfId="547"/>
    <cellStyle name="_12.4 Attachment to SRM SAD" xfId="548"/>
    <cellStyle name="_2004г. СМИ КазТрансОйл по 241 приказу( дочки)" xfId="549"/>
    <cellStyle name="_2005г.НКС ЗФ для ЦА" xfId="550"/>
    <cellStyle name="_2006 AG final" xfId="551"/>
    <cellStyle name="_2006 March BKMPO for uploading (Feb March results)" xfId="552"/>
    <cellStyle name="_2006 March BKMPO for uploading (Feb March results) final" xfId="553"/>
    <cellStyle name="_2006 Projections (Aug.30.2006)" xfId="554"/>
    <cellStyle name="_2006 Projections (Oct.9.2006)" xfId="555"/>
    <cellStyle name="_2006 SOAP JE_137 Maikuben SOAP #137v3 JD review" xfId="556"/>
    <cellStyle name="_2006_TH KMG AG_draft" xfId="557"/>
    <cellStyle name="_2007 Projections (August 19,2007) final" xfId="558"/>
    <cellStyle name="_2008 Projections (10 July 2008)" xfId="559"/>
    <cellStyle name="_2008 Projections (29 May 2008) No ADB, pay down of debt at closing" xfId="560"/>
    <cellStyle name="_2263 IFRS transfromation check Deloitte AES EKIBASTUZ updated Sept 06 2006" xfId="561"/>
    <cellStyle name="_23.01.03_КрАЗ_изм НЗП_ноя0211мес.02" xfId="562"/>
    <cellStyle name="_311 РЕЗЕРВ" xfId="563"/>
    <cellStyle name="_4061-KZ" xfId="564"/>
    <cellStyle name="_5 months 2006 P&amp;L" xfId="565"/>
    <cellStyle name="_5.2 Preliminary PM and TE" xfId="566"/>
    <cellStyle name="_5.3.Significant accounts and PM determination_TBM_2008" xfId="567"/>
    <cellStyle name="_5-yr Pre-tax Inc011702" xfId="568"/>
    <cellStyle name="_681 счет" xfId="569"/>
    <cellStyle name="_684-687" xfId="570"/>
    <cellStyle name="_A2 GRP_12.07 Translation_MASTER" xfId="571"/>
    <cellStyle name="_A2.100 - Error schedule" xfId="572"/>
    <cellStyle name="_A3.102 12m2008 OAR" xfId="573"/>
    <cellStyle name="_A4 TS Altel 2008" xfId="574"/>
    <cellStyle name="_A4 TS for Aizhan" xfId="575"/>
    <cellStyle name="_A4. Openning balance reconciliation" xfId="576"/>
    <cellStyle name="_A4. P&amp;L as of Mar 28, 06" xfId="577"/>
    <cellStyle name="_A4. TS 30 June 2006" xfId="578"/>
    <cellStyle name="_A4. Year-End Balance as of Mar 28, 06" xfId="579"/>
    <cellStyle name="_A4.1 Transformation" xfId="580"/>
    <cellStyle name="_A4.1 TS 2005" xfId="581"/>
    <cellStyle name="_A4.1 TS Kuat St-Al" xfId="582"/>
    <cellStyle name="_A4.1 TS_TBM_2007" xfId="583"/>
    <cellStyle name="_A4.100 - TS" xfId="584"/>
    <cellStyle name="_A4.100_Reporting Package_Actaris Kazakstan 2005" xfId="585"/>
    <cellStyle name="_A4.100_Transformation per Dina" xfId="586"/>
    <cellStyle name="_A4.100_Transformation schedule" xfId="587"/>
    <cellStyle name="_A4.2 Clients adj's_2008" xfId="588"/>
    <cellStyle name="_A4.2 SAD Schedule revised" xfId="589"/>
    <cellStyle name="_A4.PBC_YE-Hard Close Balance_as of Mar 28, 06" xfId="590"/>
    <cellStyle name="_A4.TS_12m2007_Final" xfId="591"/>
    <cellStyle name="_A5.2-IFRS 7" xfId="592"/>
    <cellStyle name="_Accounts receivable" xfId="593"/>
    <cellStyle name="_Additional sheet to CAP v2" xfId="594"/>
    <cellStyle name="_AES Eki transfromation DTT reply 04 09 06" xfId="595"/>
    <cellStyle name="_AES M TT 14-08-2006" xfId="596"/>
    <cellStyle name="_AG Consolidated 427 froms(11m2006)" xfId="597"/>
    <cellStyle name="_AG Holding 2006 Elimination" xfId="598"/>
    <cellStyle name="_AJE 16 17" xfId="599"/>
    <cellStyle name="_Approval_Dec05_SeaWest" xfId="600"/>
    <cellStyle name="_Approval_Dec05_SeaWest_Rev" xfId="601"/>
    <cellStyle name="_AR FS" xfId="602"/>
    <cellStyle name="_Attachment 19.6" xfId="603"/>
    <cellStyle name="_Attachment 19.6 10" xfId="604"/>
    <cellStyle name="_Attachment 19.6 2" xfId="605"/>
    <cellStyle name="_Attachment 19.6 3" xfId="606"/>
    <cellStyle name="_Attachment 19.6 4" xfId="607"/>
    <cellStyle name="_Attachment 19.6 5" xfId="608"/>
    <cellStyle name="_Attachment 19.6 6" xfId="609"/>
    <cellStyle name="_Attachment 19.6 7" xfId="610"/>
    <cellStyle name="_Attachment 19.6 8" xfId="611"/>
    <cellStyle name="_Attachment 19.6 9" xfId="612"/>
    <cellStyle name="_Attachment 19.6_1. Финансовая отчетность" xfId="613"/>
    <cellStyle name="_Attachment 19.6_1. Финансовая отчетность 10" xfId="614"/>
    <cellStyle name="_Attachment 19.6_1. Финансовая отчетность 11" xfId="615"/>
    <cellStyle name="_Attachment 19.6_1. Финансовая отчетность 12" xfId="616"/>
    <cellStyle name="_Attachment 19.6_1. Финансовая отчетность 2" xfId="617"/>
    <cellStyle name="_Attachment 19.6_1. Финансовая отчетность 3" xfId="618"/>
    <cellStyle name="_Attachment 19.6_1. Финансовая отчетность 4" xfId="619"/>
    <cellStyle name="_Attachment 19.6_1. Финансовая отчетность 5" xfId="620"/>
    <cellStyle name="_Attachment 19.6_1. Финансовая отчетность 6" xfId="621"/>
    <cellStyle name="_Attachment 19.6_1. Финансовая отчетность 7" xfId="622"/>
    <cellStyle name="_Attachment 19.6_1. Финансовая отчетность 8" xfId="623"/>
    <cellStyle name="_Attachment 19.6_1. Финансовая отчетность 9" xfId="624"/>
    <cellStyle name="_B1 GRP_05.08 Consolidation_v3" xfId="625"/>
    <cellStyle name="_B6.5 Payroll test of controlls_Uzen2" xfId="626"/>
    <cellStyle name="_B6.5 Payroll test of controlls_Uzen2 10" xfId="627"/>
    <cellStyle name="_B6.5 Payroll test of controlls_Uzen2 2" xfId="628"/>
    <cellStyle name="_B6.5 Payroll test of controlls_Uzen2 3" xfId="629"/>
    <cellStyle name="_B6.5 Payroll test of controlls_Uzen2 4" xfId="630"/>
    <cellStyle name="_B6.5 Payroll test of controlls_Uzen2 5" xfId="631"/>
    <cellStyle name="_B6.5 Payroll test of controlls_Uzen2 6" xfId="632"/>
    <cellStyle name="_B6.5 Payroll test of controlls_Uzen2 7" xfId="633"/>
    <cellStyle name="_B6.5 Payroll test of controlls_Uzen2 8" xfId="634"/>
    <cellStyle name="_B6.5 Payroll test of controlls_Uzen2 9" xfId="635"/>
    <cellStyle name="_B6.5 Payroll test of controlls_Uzen2_1. Финансовая отчетность" xfId="636"/>
    <cellStyle name="_B6.5 Payroll test of controlls_Uzen2_1. Финансовая отчетность 10" xfId="637"/>
    <cellStyle name="_B6.5 Payroll test of controlls_Uzen2_1. Финансовая отчетность 11" xfId="638"/>
    <cellStyle name="_B6.5 Payroll test of controlls_Uzen2_1. Финансовая отчетность 12" xfId="639"/>
    <cellStyle name="_B6.5 Payroll test of controlls_Uzen2_1. Финансовая отчетность 2" xfId="640"/>
    <cellStyle name="_B6.5 Payroll test of controlls_Uzen2_1. Финансовая отчетность 3" xfId="641"/>
    <cellStyle name="_B6.5 Payroll test of controlls_Uzen2_1. Финансовая отчетность 4" xfId="642"/>
    <cellStyle name="_B6.5 Payroll test of controlls_Uzen2_1. Финансовая отчетность 5" xfId="643"/>
    <cellStyle name="_B6.5 Payroll test of controlls_Uzen2_1. Финансовая отчетность 6" xfId="644"/>
    <cellStyle name="_B6.5 Payroll test of controlls_Uzen2_1. Финансовая отчетность 7" xfId="645"/>
    <cellStyle name="_B6.5 Payroll test of controlls_Uzen2_1. Финансовая отчетность 8" xfId="646"/>
    <cellStyle name="_B6.5 Payroll test of controlls_Uzen2_1. Финансовая отчетность 9" xfId="647"/>
    <cellStyle name="_Balance as of 31.12.06" xfId="648"/>
    <cellStyle name="_BD template" xfId="649"/>
    <cellStyle name="_BD_template" xfId="650"/>
    <cellStyle name="_BGI" xfId="651"/>
    <cellStyle name="_BK US GAAP 11m 25-01" xfId="652"/>
    <cellStyle name="_BK US GAAP 11m 25-01_C03. A4. TS_KTG v 2" xfId="653"/>
    <cellStyle name="_BK US GAAP 11m 25-01_Sheet1" xfId="654"/>
    <cellStyle name="_BKMPO YTD April 2006 conversion_for upload" xfId="655"/>
    <cellStyle name="_BKMPO YTD April 2006 conversion_for upload_C03. A4. TS_KTG v 2" xfId="656"/>
    <cellStyle name="_BKMPO YTD April 2006 conversion_for upload_Sheet1" xfId="657"/>
    <cellStyle name="_BKMPO YTD august 2006 conversion" xfId="658"/>
    <cellStyle name="_BKMPO YTD august 2006 conversion_C03. A4. TS_KTG v 2" xfId="659"/>
    <cellStyle name="_BKMPO YTD august 2006 conversion_Sheet1" xfId="660"/>
    <cellStyle name="_BKMPO YTD July 2006 conversion to check" xfId="661"/>
    <cellStyle name="_BKMPO YTD July 2006 conversion to check_C03. A4. TS_KTG v 2" xfId="662"/>
    <cellStyle name="_BKMPO YTD July 2006 conversion to check_Sheet1" xfId="663"/>
    <cellStyle name="_BKMPO YTD March 2006 for presentation" xfId="664"/>
    <cellStyle name="_BKMPO YTD March 2006 for presentation_C03. A4. TS_KTG v 2" xfId="665"/>
    <cellStyle name="_BKMPO YTD March 2006 for presentation_Sheet1" xfId="666"/>
    <cellStyle name="_Book1" xfId="667"/>
    <cellStyle name="_Book1_A5.2-IFRS 7" xfId="668"/>
    <cellStyle name="_Book1_Sheet1" xfId="669"/>
    <cellStyle name="_Book14" xfId="670"/>
    <cellStyle name="_Book16" xfId="671"/>
    <cellStyle name="_Book1-TO delete" xfId="672"/>
    <cellStyle name="_Book1-TO delete 10" xfId="673"/>
    <cellStyle name="_Book1-TO delete 2" xfId="674"/>
    <cellStyle name="_Book1-TO delete 3" xfId="675"/>
    <cellStyle name="_Book1-TO delete 4" xfId="676"/>
    <cellStyle name="_Book1-TO delete 5" xfId="677"/>
    <cellStyle name="_Book1-TO delete 6" xfId="678"/>
    <cellStyle name="_Book1-TO delete 7" xfId="679"/>
    <cellStyle name="_Book1-TO delete 8" xfId="680"/>
    <cellStyle name="_Book1-TO delete 9" xfId="681"/>
    <cellStyle name="_Book1-TO delete_1. Финансовая отчетность" xfId="682"/>
    <cellStyle name="_Book1-TO delete_1. Финансовая отчетность 10" xfId="683"/>
    <cellStyle name="_Book1-TO delete_1. Финансовая отчетность 11" xfId="684"/>
    <cellStyle name="_Book1-TO delete_1. Финансовая отчетность 12" xfId="685"/>
    <cellStyle name="_Book1-TO delete_1. Финансовая отчетность 2" xfId="686"/>
    <cellStyle name="_Book1-TO delete_1. Финансовая отчетность 3" xfId="687"/>
    <cellStyle name="_Book1-TO delete_1. Финансовая отчетность 4" xfId="688"/>
    <cellStyle name="_Book1-TO delete_1. Финансовая отчетность 5" xfId="689"/>
    <cellStyle name="_Book1-TO delete_1. Финансовая отчетность 6" xfId="690"/>
    <cellStyle name="_Book1-TO delete_1. Финансовая отчетность 7" xfId="691"/>
    <cellStyle name="_Book1-TO delete_1. Финансовая отчетность 8" xfId="692"/>
    <cellStyle name="_Book1-TO delete_1. Финансовая отчетность 9" xfId="693"/>
    <cellStyle name="_Book2" xfId="694"/>
    <cellStyle name="_Book2_ICA DT_Tax Rate Change Analysis" xfId="695"/>
    <cellStyle name="_BU P&amp;L 2007 April SMZ 18.05.2007" xfId="696"/>
    <cellStyle name="_BU_final fixed assets adjustment summary (depr adj)" xfId="697"/>
    <cellStyle name="_Budget Assumption OB 2005" xfId="698"/>
    <cellStyle name="_C. Cash &amp; equivalents 5m 2006" xfId="699"/>
    <cellStyle name="_C. Cash 2004" xfId="700"/>
    <cellStyle name="_C. Cash 2004 10" xfId="701"/>
    <cellStyle name="_C. Cash 2004 2" xfId="702"/>
    <cellStyle name="_C. Cash 2004 3" xfId="703"/>
    <cellStyle name="_C. Cash 2004 4" xfId="704"/>
    <cellStyle name="_C. Cash 2004 5" xfId="705"/>
    <cellStyle name="_C. Cash 2004 6" xfId="706"/>
    <cellStyle name="_C. Cash 2004 7" xfId="707"/>
    <cellStyle name="_C. Cash 2004 8" xfId="708"/>
    <cellStyle name="_C. Cash 2004 9" xfId="709"/>
    <cellStyle name="_C. Cash 2004_1. Финансовая отчетность" xfId="710"/>
    <cellStyle name="_C. Cash 2004_1. Финансовая отчетность 10" xfId="711"/>
    <cellStyle name="_C. Cash 2004_1. Финансовая отчетность 11" xfId="712"/>
    <cellStyle name="_C. Cash 2004_1. Финансовая отчетность 12" xfId="713"/>
    <cellStyle name="_C. Cash 2004_1. Финансовая отчетность 2" xfId="714"/>
    <cellStyle name="_C. Cash 2004_1. Финансовая отчетность 3" xfId="715"/>
    <cellStyle name="_C. Cash 2004_1. Финансовая отчетность 4" xfId="716"/>
    <cellStyle name="_C. Cash 2004_1. Финансовая отчетность 5" xfId="717"/>
    <cellStyle name="_C. Cash 2004_1. Финансовая отчетность 6" xfId="718"/>
    <cellStyle name="_C. Cash 2004_1. Финансовая отчетность 7" xfId="719"/>
    <cellStyle name="_C. Cash 2004_1. Финансовая отчетность 8" xfId="720"/>
    <cellStyle name="_C. Cash 2004_1. Финансовая отчетность 9" xfId="721"/>
    <cellStyle name="_C.10" xfId="722"/>
    <cellStyle name="_C.100-Lead" xfId="723"/>
    <cellStyle name="_C.Cash" xfId="724"/>
    <cellStyle name="_C.Cash_KMG Alatau_YE" xfId="725"/>
    <cellStyle name="_C03. A4.100 TS 2007_12m (final)" xfId="726"/>
    <cellStyle name="_CAP - AIT 16.11.06" xfId="727"/>
    <cellStyle name="_CAP 2007" xfId="728"/>
    <cellStyle name="_CAP 30 06 08" xfId="729"/>
    <cellStyle name="_CAP_2007_AES Eki" xfId="730"/>
    <cellStyle name="_CAP_2008_KCC Ekibastuz" xfId="731"/>
    <cellStyle name="_CAP_TH KMG HO_2007_final" xfId="732"/>
    <cellStyle name="_CAP-AIT(1)" xfId="733"/>
    <cellStyle name="_CAP-AlmatyGas" xfId="734"/>
    <cellStyle name="_CAP-AlmatyGas_AGK" xfId="735"/>
    <cellStyle name="_CAP-AlmatyGas1АГС-С" xfId="736"/>
    <cellStyle name="_CAPEX Oct 2006" xfId="737"/>
    <cellStyle name="_CAPEX Oct 2006_C03. A4. TS_KTG v 2" xfId="738"/>
    <cellStyle name="_CAPEX Oct 2006_Sheet1" xfId="739"/>
    <cellStyle name="_CASH" xfId="740"/>
    <cellStyle name="_Cash &amp; equivalents 5m 2006" xfId="741"/>
    <cellStyle name="_cash flows" xfId="742"/>
    <cellStyle name="_cash flows_A5.2-IFRS 7" xfId="743"/>
    <cellStyle name="_cash flows_Sheet1" xfId="744"/>
    <cellStyle name="_Cement Semey_06_P_Employees Payables" xfId="745"/>
    <cellStyle name="_CFS (Движение денег 6мес05)" xfId="746"/>
    <cellStyle name="_CFS_2005 workings_last" xfId="747"/>
    <cellStyle name="_CFS_2005 workings_last 10" xfId="748"/>
    <cellStyle name="_CFS_2005 workings_last 2" xfId="749"/>
    <cellStyle name="_CFS_2005 workings_last 3" xfId="750"/>
    <cellStyle name="_CFS_2005 workings_last 4" xfId="751"/>
    <cellStyle name="_CFS_2005 workings_last 5" xfId="752"/>
    <cellStyle name="_CFS_2005 workings_last 6" xfId="753"/>
    <cellStyle name="_CFS_2005 workings_last 7" xfId="754"/>
    <cellStyle name="_CFS_2005 workings_last 8" xfId="755"/>
    <cellStyle name="_CFS_2005 workings_last 9" xfId="756"/>
    <cellStyle name="_CFS_2005 workings_last_1. Финансовая отчетность" xfId="757"/>
    <cellStyle name="_CFS_2005 workings_last_1. Финансовая отчетность 10" xfId="758"/>
    <cellStyle name="_CFS_2005 workings_last_1. Финансовая отчетность 11" xfId="759"/>
    <cellStyle name="_CFS_2005 workings_last_1. Финансовая отчетность 12" xfId="760"/>
    <cellStyle name="_CFS_2005 workings_last_1. Финансовая отчетность 2" xfId="761"/>
    <cellStyle name="_CFS_2005 workings_last_1. Финансовая отчетность 3" xfId="762"/>
    <cellStyle name="_CFS_2005 workings_last_1. Финансовая отчетность 4" xfId="763"/>
    <cellStyle name="_CFS_2005 workings_last_1. Финансовая отчетность 5" xfId="764"/>
    <cellStyle name="_CFS_2005 workings_last_1. Финансовая отчетность 6" xfId="765"/>
    <cellStyle name="_CFS_2005 workings_last_1. Финансовая отчетность 7" xfId="766"/>
    <cellStyle name="_CFS_2005 workings_last_1. Финансовая отчетность 8" xfId="767"/>
    <cellStyle name="_CFS_2005 workings_last_1. Финансовая отчетность 9" xfId="768"/>
    <cellStyle name="_Cili_2003 Budget Chigen" xfId="769"/>
    <cellStyle name="_CIT" xfId="770"/>
    <cellStyle name="_CIT matching" xfId="771"/>
    <cellStyle name="_CIT_A5.2-IFRS 7" xfId="772"/>
    <cellStyle name="_CIT_Sheet1" xfId="773"/>
    <cellStyle name="_Comma" xfId="774"/>
    <cellStyle name="_Comparative analysis of PBC reports dd 3 may" xfId="775"/>
    <cellStyle name="_CONV_FILE_DEC_2006" xfId="776"/>
    <cellStyle name="_CONV_FILE_MAR_2008" xfId="777"/>
    <cellStyle name="_Conversion file BKMPO YTD March 2006 (29.04.06)" xfId="778"/>
    <cellStyle name="_Conversion file BKMPO YTD March 2006 (29.04.06)_C03. A4. TS_KTG v 2" xfId="779"/>
    <cellStyle name="_Conversion file BKMPO YTD March 2006 (29.04.06)_Sheet1" xfId="780"/>
    <cellStyle name="_Conversion Maik-West" xfId="781"/>
    <cellStyle name="_Conversion Maik-West ER" xfId="782"/>
    <cellStyle name="_Copy of CFS 2005" xfId="783"/>
    <cellStyle name="_Copy of PL BKMPO June actual without DTA" xfId="784"/>
    <cellStyle name="_Currency" xfId="785"/>
    <cellStyle name="_Currency_Senior Notes April 3" xfId="786"/>
    <cellStyle name="_Currency_Senior Notes April 3 2" xfId="787"/>
    <cellStyle name="_CurrencySpace" xfId="788"/>
    <cellStyle name="_CWIP 01.06.2007 by BUs v1" xfId="789"/>
    <cellStyle name="_CWIP 01.06.2007 by BUs v1_C03. A4. TS_KTG v 2" xfId="790"/>
    <cellStyle name="_CWIP 01.06.2007 by BUs v1_Sheet1" xfId="791"/>
    <cellStyle name="_CWIP reporting for interest capitalization 01.11.2007 (working)" xfId="792"/>
    <cellStyle name="_CWIP reporting for interest capitalization 01.11.2007 (working)_C03. A4. TS_KTG v 2" xfId="793"/>
    <cellStyle name="_CWIP reporting for interest capitalization 01.11.2007 (working)_Sheet1" xfId="794"/>
    <cellStyle name="_CWIP reporting for interest capitalization SMZ (1853) 01.10.2007 (13 11 2007) working" xfId="795"/>
    <cellStyle name="_CWIP reporting for interest capitalization SMZ (1853) 01.10.2007 (13 11 2007) working_C03. A4. TS_KTG v 2" xfId="796"/>
    <cellStyle name="_CWIP reporting for interest capitalization SMZ (1853) 01.10.2007 (13 11 2007) working_Sheet1" xfId="797"/>
    <cellStyle name="_Data" xfId="798"/>
    <cellStyle name="_DD Site restoration 5MTD2006" xfId="799"/>
    <cellStyle name="_Disclosures" xfId="800"/>
    <cellStyle name="_E&amp;P CAP 31.12.2005" xfId="801"/>
    <cellStyle name="_E&amp;P CAP 31.12.2006" xfId="802"/>
    <cellStyle name="_E&amp;P KMG reporting package 2006_client" xfId="803"/>
    <cellStyle name="_E.130 ARC" xfId="804"/>
    <cellStyle name="_E.650" xfId="805"/>
    <cellStyle name="_E.Accounts Receivable_JV Aksai Group_2005" xfId="806"/>
    <cellStyle name="_E05. K.Fixed Assets_KSS_31.12.07" xfId="807"/>
    <cellStyle name="_E05. N.Payables_31.12.2007" xfId="808"/>
    <cellStyle name="_E05. Q.Loans_KSS_YE" xfId="809"/>
    <cellStyle name="_E1.Receivables_KMG Alatau" xfId="810"/>
    <cellStyle name="_E1.Receivables_KMG Alatau_YE" xfId="811"/>
    <cellStyle name="_E-100" xfId="812"/>
    <cellStyle name="_E130.xlsЕржану" xfId="813"/>
    <cellStyle name="_E2 .Advances paid_KMG Alatau_YE" xfId="814"/>
    <cellStyle name="_E2.300" xfId="815"/>
    <cellStyle name="_Eki Conv Jul 07" xfId="816"/>
    <cellStyle name="_Eki_Budget_2006_2007 16 11 05" xfId="817"/>
    <cellStyle name="_Eki_Budget_2008_2009v12 wo SAP" xfId="818"/>
    <cellStyle name="_Ekibastuz FAS 109 Template 8Nov05" xfId="819"/>
    <cellStyle name="_Elimination" xfId="820"/>
    <cellStyle name="_Eliminations AES Maik - MW" xfId="821"/>
    <cellStyle name="_Elvira-Payroll_LATEST" xfId="822"/>
    <cellStyle name="_EPS Oct01Bud" xfId="823"/>
    <cellStyle name="_EuroCenterAstana_O_Salary_2006" xfId="824"/>
    <cellStyle name="_EuroCenterAstana_P_Salary_2006" xfId="825"/>
    <cellStyle name="_F  Investments 6 m 2005" xfId="826"/>
    <cellStyle name="_F  Investments 6 m 2006" xfId="827"/>
    <cellStyle name="_FA Adjustment 1999-2003_1" xfId="828"/>
    <cellStyle name="_FA and CWIP adjustments YTD April SMZ (23.05.2007 v. 1.1)" xfId="829"/>
    <cellStyle name="_FA, CIP (3)" xfId="830"/>
    <cellStyle name="_FC Template" xfId="831"/>
    <cellStyle name="_FFF" xfId="832"/>
    <cellStyle name="_FFF_New Form10_2" xfId="833"/>
    <cellStyle name="_FFF_Nsi" xfId="834"/>
    <cellStyle name="_FFF_Nsi_1" xfId="835"/>
    <cellStyle name="_FFF_Nsi_139" xfId="836"/>
    <cellStyle name="_FFF_Nsi_140" xfId="837"/>
    <cellStyle name="_FFF_Nsi_140(Зах)" xfId="838"/>
    <cellStyle name="_FFF_Nsi_140_mod" xfId="839"/>
    <cellStyle name="_FFF_Summary" xfId="840"/>
    <cellStyle name="_FFF_Tax_form_1кв_3" xfId="841"/>
    <cellStyle name="_FFF_БКЭ" xfId="842"/>
    <cellStyle name="_Final_Book_010301" xfId="843"/>
    <cellStyle name="_Final_Book_010301_New Form10_2" xfId="844"/>
    <cellStyle name="_Final_Book_010301_Nsi" xfId="845"/>
    <cellStyle name="_Final_Book_010301_Nsi_1" xfId="846"/>
    <cellStyle name="_Final_Book_010301_Nsi_139" xfId="847"/>
    <cellStyle name="_Final_Book_010301_Nsi_140" xfId="848"/>
    <cellStyle name="_Final_Book_010301_Nsi_140(Зах)" xfId="849"/>
    <cellStyle name="_Final_Book_010301_Nsi_140_mod" xfId="850"/>
    <cellStyle name="_Final_Book_010301_Summary" xfId="851"/>
    <cellStyle name="_Final_Book_010301_Tax_form_1кв_3" xfId="852"/>
    <cellStyle name="_Final_Book_010301_БКЭ" xfId="853"/>
    <cellStyle name="_For Elvira" xfId="854"/>
    <cellStyle name="_ForecastToday v4" xfId="855"/>
    <cellStyle name="_FS " xfId="856"/>
    <cellStyle name="_FS 2005 (Сверка с оборотносальдовой)" xfId="857"/>
    <cellStyle name="_FS 30 June 2006" xfId="858"/>
    <cellStyle name="_FS 30 June 2006 (final version)" xfId="859"/>
    <cellStyle name="_FS Check List_June 2006 07_Nov_06" xfId="860"/>
    <cellStyle name="_Fu.2006 Inventory Uzen " xfId="861"/>
    <cellStyle name="_G.Advances Paid" xfId="862"/>
    <cellStyle name="_GAAP - Фин расшифровки (5) май  2005 СМЗ" xfId="863"/>
    <cellStyle name="_GM on Utexam loan" xfId="864"/>
    <cellStyle name="_GM on Utexam loan 10" xfId="865"/>
    <cellStyle name="_GM on Utexam loan 2" xfId="866"/>
    <cellStyle name="_GM on Utexam loan 3" xfId="867"/>
    <cellStyle name="_GM on Utexam loan 4" xfId="868"/>
    <cellStyle name="_GM on Utexam loan 5" xfId="869"/>
    <cellStyle name="_GM on Utexam loan 6" xfId="870"/>
    <cellStyle name="_GM on Utexam loan 7" xfId="871"/>
    <cellStyle name="_GM on Utexam loan 8" xfId="872"/>
    <cellStyle name="_GM on Utexam loan 9" xfId="873"/>
    <cellStyle name="_GM on Utexam loan_1. Финансовая отчетность" xfId="874"/>
    <cellStyle name="_GM on Utexam loan_1. Финансовая отчетность 10" xfId="875"/>
    <cellStyle name="_GM on Utexam loan_1. Финансовая отчетность 11" xfId="876"/>
    <cellStyle name="_GM on Utexam loan_1. Финансовая отчетность 12" xfId="877"/>
    <cellStyle name="_GM on Utexam loan_1. Финансовая отчетность 2" xfId="878"/>
    <cellStyle name="_GM on Utexam loan_1. Финансовая отчетность 3" xfId="879"/>
    <cellStyle name="_GM on Utexam loan_1. Финансовая отчетность 4" xfId="880"/>
    <cellStyle name="_GM on Utexam loan_1. Финансовая отчетность 5" xfId="881"/>
    <cellStyle name="_GM on Utexam loan_1. Финансовая отчетность 6" xfId="882"/>
    <cellStyle name="_GM on Utexam loan_1. Финансовая отчетность 7" xfId="883"/>
    <cellStyle name="_GM on Utexam loan_1. Финансовая отчетность 8" xfId="884"/>
    <cellStyle name="_GM on Utexam loan_1. Финансовая отчетность 9" xfId="885"/>
    <cellStyle name="_Granbury-F-Machine" xfId="886"/>
    <cellStyle name="_Granite" xfId="887"/>
    <cellStyle name="_GRK_06_P_Salary and Payroll taxes_new" xfId="888"/>
    <cellStyle name="_GRK_06_Payroll and related taxes" xfId="889"/>
    <cellStyle name="_GRK_2006_P_Salary and Payroll taxes_AiKA" xfId="890"/>
    <cellStyle name="_Gulliay Dec4" xfId="891"/>
    <cellStyle name="_H Investment in associates 2005" xfId="892"/>
    <cellStyle name="_H1 U1.Finance income-costs" xfId="893"/>
    <cellStyle name="_ICA 12 A4.100 TS 2006 FS 27 01 07" xfId="894"/>
    <cellStyle name="_ICA DT_Tax Rate Change Analysis" xfId="895"/>
    <cellStyle name="_IFRS 2001-2006 6mnth_Sept_15_2006 unshared" xfId="896"/>
    <cellStyle name="_IFRS 7" xfId="897"/>
    <cellStyle name="_Interest income received (2)" xfId="898"/>
    <cellStyle name="_Intracompany Settlements" xfId="899"/>
    <cellStyle name="_Inventory" xfId="900"/>
    <cellStyle name="_Inventory reserve-PBC" xfId="901"/>
    <cellStyle name="_Ironwood" xfId="902"/>
    <cellStyle name="_Ironwood_LB36a" xfId="903"/>
    <cellStyle name="_K Property, plant and equipment 2005_07.03.06" xfId="904"/>
    <cellStyle name="_K. PP&amp;E cost model_2002-2004" xfId="905"/>
    <cellStyle name="_K.2. PPE movemement disclosure 2005" xfId="906"/>
    <cellStyle name="_K.300" xfId="907"/>
    <cellStyle name="_K.300_PPE Movement" xfId="908"/>
    <cellStyle name="_K.410" xfId="909"/>
    <cellStyle name="_K.500" xfId="910"/>
    <cellStyle name="_K.FA_10m2008" xfId="911"/>
    <cellStyle name="_K.PPE 2007 MTS" xfId="912"/>
    <cellStyle name="_K.PPE_31.12.2008_trash" xfId="913"/>
    <cellStyle name="_K.PPE_9m2008" xfId="914"/>
    <cellStyle name="_K1.PPE_31.12.08(year end)" xfId="915"/>
    <cellStyle name="_Knoxwil" xfId="916"/>
    <cellStyle name="_KTG consolidation H1 2006 (PBC)" xfId="917"/>
    <cellStyle name="_L Intangible assets 2005" xfId="918"/>
    <cellStyle name="_MAEK_05_J_Inventory" xfId="919"/>
    <cellStyle name="_Maik_2008_05_1.TB_01_07_08" xfId="920"/>
    <cellStyle name="_Maikuben West - AJE#9" xfId="921"/>
    <cellStyle name="_Mapping YTD AUG SMZ (03.09.2007)" xfId="922"/>
    <cellStyle name="_Materiality matrix" xfId="923"/>
    <cellStyle name="_Multiple" xfId="924"/>
    <cellStyle name="_MultipleSpace" xfId="925"/>
    <cellStyle name="_MW_2008-09 19_12_07_resubmit" xfId="926"/>
    <cellStyle name="_N.3 Employee Liabilities" xfId="927"/>
    <cellStyle name="_N1.Payables" xfId="928"/>
    <cellStyle name="_N-100" xfId="929"/>
    <cellStyle name="_NA_IS" xfId="930"/>
    <cellStyle name="_New Microsoft Excel Worksheet" xfId="931"/>
    <cellStyle name="_New_Sofi" xfId="932"/>
    <cellStyle name="_New_Sofi_FFF" xfId="933"/>
    <cellStyle name="_New_Sofi_New Form10_2" xfId="934"/>
    <cellStyle name="_New_Sofi_Nsi" xfId="935"/>
    <cellStyle name="_New_Sofi_Nsi_1" xfId="936"/>
    <cellStyle name="_New_Sofi_Nsi_139" xfId="937"/>
    <cellStyle name="_New_Sofi_Nsi_140" xfId="938"/>
    <cellStyle name="_New_Sofi_Nsi_140(Зах)" xfId="939"/>
    <cellStyle name="_New_Sofi_Nsi_140_mod" xfId="940"/>
    <cellStyle name="_New_Sofi_Summary" xfId="941"/>
    <cellStyle name="_New_Sofi_Tax_form_1кв_3" xfId="942"/>
    <cellStyle name="_New_Sofi_БКЭ" xfId="943"/>
    <cellStyle name="_normální" xfId="944"/>
    <cellStyle name="_Notes - NPV and movement in 9 month 2007 - Tesmek" xfId="945"/>
    <cellStyle name="_Nsi" xfId="946"/>
    <cellStyle name="_O Deferred tax ActarisMadina" xfId="947"/>
    <cellStyle name="_O. Taxes -02 Yassy" xfId="948"/>
    <cellStyle name="_O.Taxes" xfId="949"/>
    <cellStyle name="_O.Taxes 2004" xfId="950"/>
    <cellStyle name="_O.Taxes 2005" xfId="951"/>
    <cellStyle name="_O.Taxes ATS 04" xfId="952"/>
    <cellStyle name="_O.Taxes ATS 04_A5.2-IFRS 7" xfId="953"/>
    <cellStyle name="_O.Taxes ATS 04_Sheet1" xfId="954"/>
    <cellStyle name="_O.Taxes KTO" xfId="955"/>
    <cellStyle name="_O.Taxes_04" xfId="956"/>
    <cellStyle name="_O.Taxes_A5.2-IFRS 7" xfId="957"/>
    <cellStyle name="_O.Taxes_Sheet1" xfId="958"/>
    <cellStyle name="_O.Taxes-MT_2" xfId="959"/>
    <cellStyle name="_O.Taxes-MT_2_A5.2-IFRS 7" xfId="960"/>
    <cellStyle name="_O.Taxes-MT_2_Sheet1" xfId="961"/>
    <cellStyle name="_OBOROT4411" xfId="962"/>
    <cellStyle name="_OBOROT4411_A5.2-IFRS 7" xfId="963"/>
    <cellStyle name="_OBOROT4411_Sheet1" xfId="964"/>
    <cellStyle name="_OPEX analysis" xfId="965"/>
    <cellStyle name="_O-Taxes_Final_03" xfId="966"/>
    <cellStyle name="_O-Taxes_Final_03_A5.2-IFRS 7" xfId="967"/>
    <cellStyle name="_O-Taxes_Final_03_Sheet1" xfId="968"/>
    <cellStyle name="_O-Taxes_TH KMG_03" xfId="969"/>
    <cellStyle name="_Other_data022802" xfId="970"/>
    <cellStyle name="_Others Adjustment 1999-2003" xfId="971"/>
    <cellStyle name="_Output" xfId="972"/>
    <cellStyle name="_P&amp;L Eliminations" xfId="973"/>
    <cellStyle name="_P&amp;L for December" xfId="974"/>
    <cellStyle name="_P&amp;L JUL actual w-o adjust" xfId="975"/>
    <cellStyle name="_P.08_PM, SA, Scope and SCOT 2007" xfId="976"/>
    <cellStyle name="_P_Employee Benefits" xfId="977"/>
    <cellStyle name="_Payroll" xfId="978"/>
    <cellStyle name="_PBC Consolidated forms 14_apr_2006" xfId="979"/>
    <cellStyle name="_Percent" xfId="980"/>
    <cellStyle name="_PercentSpace" xfId="981"/>
    <cellStyle name="_PERSONAL" xfId="982"/>
    <cellStyle name="_PERSONAL_1" xfId="983"/>
    <cellStyle name="_PL BKMPO April actual without DTA" xfId="984"/>
    <cellStyle name="_PL BKMPO February actual without DTA" xfId="985"/>
    <cellStyle name="_PL BKMPO January actual without DTA" xfId="986"/>
    <cellStyle name="_PL BKMPO March actual without DTA" xfId="987"/>
    <cellStyle name="_PL BKMPO May actual without DTA 13 06 06" xfId="988"/>
    <cellStyle name="_PL BKMPO May actual without DTA 13 06 06_corrected" xfId="989"/>
    <cellStyle name="_Plug" xfId="990"/>
    <cellStyle name="_Plug_ARO_figures_2004" xfId="991"/>
    <cellStyle name="_Plug_ARO_figures_2004 10" xfId="992"/>
    <cellStyle name="_Plug_ARO_figures_2004 2" xfId="993"/>
    <cellStyle name="_Plug_ARO_figures_2004 3" xfId="994"/>
    <cellStyle name="_Plug_ARO_figures_2004 4" xfId="995"/>
    <cellStyle name="_Plug_ARO_figures_2004 5" xfId="996"/>
    <cellStyle name="_Plug_ARO_figures_2004 6" xfId="997"/>
    <cellStyle name="_Plug_ARO_figures_2004 7" xfId="998"/>
    <cellStyle name="_Plug_ARO_figures_2004 8" xfId="999"/>
    <cellStyle name="_Plug_ARO_figures_2004 9" xfId="1000"/>
    <cellStyle name="_Plug_ARO_figures_2004_1. Финансовая отчетность" xfId="1001"/>
    <cellStyle name="_Plug_ARO_figures_2004_1. Финансовая отчетность 10" xfId="1002"/>
    <cellStyle name="_Plug_ARO_figures_2004_1. Финансовая отчетность 11" xfId="1003"/>
    <cellStyle name="_Plug_ARO_figures_2004_1. Финансовая отчетность 12" xfId="1004"/>
    <cellStyle name="_Plug_ARO_figures_2004_1. Финансовая отчетность 2" xfId="1005"/>
    <cellStyle name="_Plug_ARO_figures_2004_1. Финансовая отчетность 3" xfId="1006"/>
    <cellStyle name="_Plug_ARO_figures_2004_1. Финансовая отчетность 4" xfId="1007"/>
    <cellStyle name="_Plug_ARO_figures_2004_1. Финансовая отчетность 5" xfId="1008"/>
    <cellStyle name="_Plug_ARO_figures_2004_1. Финансовая отчетность 6" xfId="1009"/>
    <cellStyle name="_Plug_ARO_figures_2004_1. Финансовая отчетность 7" xfId="1010"/>
    <cellStyle name="_Plug_ARO_figures_2004_1. Финансовая отчетность 8" xfId="1011"/>
    <cellStyle name="_Plug_ARO_figures_2004_1. Финансовая отчетность 9" xfId="1012"/>
    <cellStyle name="_Plug_ARO_figures_2004_Иж. сталь, ГШО" xfId="1013"/>
    <cellStyle name="_Plug_ARO_figures_2004_Иж. сталь, ГШО 10" xfId="1014"/>
    <cellStyle name="_Plug_ARO_figures_2004_Иж. сталь, ГШО 2" xfId="1015"/>
    <cellStyle name="_Plug_ARO_figures_2004_Иж. сталь, ГШО 3" xfId="1016"/>
    <cellStyle name="_Plug_ARO_figures_2004_Иж. сталь, ГШО 4" xfId="1017"/>
    <cellStyle name="_Plug_ARO_figures_2004_Иж. сталь, ГШО 5" xfId="1018"/>
    <cellStyle name="_Plug_ARO_figures_2004_Иж. сталь, ГШО 6" xfId="1019"/>
    <cellStyle name="_Plug_ARO_figures_2004_Иж. сталь, ГШО 7" xfId="1020"/>
    <cellStyle name="_Plug_ARO_figures_2004_Иж. сталь, ГШО 8" xfId="1021"/>
    <cellStyle name="_Plug_ARO_figures_2004_Иж. сталь, ГШО 9" xfId="1022"/>
    <cellStyle name="_Plug_ARO_figures_2004_Иж. сталь, ГШО_1. Финансовая отчетность" xfId="1023"/>
    <cellStyle name="_Plug_ARO_figures_2004_Иж. сталь, ГШО_1. Финансовая отчетность 10" xfId="1024"/>
    <cellStyle name="_Plug_ARO_figures_2004_Иж. сталь, ГШО_1. Финансовая отчетность 11" xfId="1025"/>
    <cellStyle name="_Plug_ARO_figures_2004_Иж. сталь, ГШО_1. Финансовая отчетность 12" xfId="1026"/>
    <cellStyle name="_Plug_ARO_figures_2004_Иж. сталь, ГШО_1. Финансовая отчетность 2" xfId="1027"/>
    <cellStyle name="_Plug_ARO_figures_2004_Иж. сталь, ГШО_1. Финансовая отчетность 3" xfId="1028"/>
    <cellStyle name="_Plug_ARO_figures_2004_Иж. сталь, ГШО_1. Финансовая отчетность 4" xfId="1029"/>
    <cellStyle name="_Plug_ARO_figures_2004_Иж. сталь, ГШО_1. Финансовая отчетность 5" xfId="1030"/>
    <cellStyle name="_Plug_ARO_figures_2004_Иж. сталь, ГШО_1. Финансовая отчетность 6" xfId="1031"/>
    <cellStyle name="_Plug_ARO_figures_2004_Иж. сталь, ГШО_1. Финансовая отчетность 7" xfId="1032"/>
    <cellStyle name="_Plug_ARO_figures_2004_Иж. сталь, ГШО_1. Финансовая отчетность 8" xfId="1033"/>
    <cellStyle name="_Plug_ARO_figures_2004_Иж. сталь, ГШО_1. Финансовая отчетность 9" xfId="1034"/>
    <cellStyle name="_Plug_Depletion calc 6m 2004" xfId="1035"/>
    <cellStyle name="_Plug_Depletion calc 6m 2004 10" xfId="1036"/>
    <cellStyle name="_Plug_Depletion calc 6m 2004 2" xfId="1037"/>
    <cellStyle name="_Plug_Depletion calc 6m 2004 3" xfId="1038"/>
    <cellStyle name="_Plug_Depletion calc 6m 2004 4" xfId="1039"/>
    <cellStyle name="_Plug_Depletion calc 6m 2004 5" xfId="1040"/>
    <cellStyle name="_Plug_Depletion calc 6m 2004 6" xfId="1041"/>
    <cellStyle name="_Plug_Depletion calc 6m 2004 7" xfId="1042"/>
    <cellStyle name="_Plug_Depletion calc 6m 2004 8" xfId="1043"/>
    <cellStyle name="_Plug_Depletion calc 6m 2004 9" xfId="1044"/>
    <cellStyle name="_Plug_Depletion calc 6m 2004_1. Финансовая отчетность" xfId="1045"/>
    <cellStyle name="_Plug_Depletion calc 6m 2004_1. Финансовая отчетность 10" xfId="1046"/>
    <cellStyle name="_Plug_Depletion calc 6m 2004_1. Финансовая отчетность 11" xfId="1047"/>
    <cellStyle name="_Plug_Depletion calc 6m 2004_1. Финансовая отчетность 12" xfId="1048"/>
    <cellStyle name="_Plug_Depletion calc 6m 2004_1. Финансовая отчетность 2" xfId="1049"/>
    <cellStyle name="_Plug_Depletion calc 6m 2004_1. Финансовая отчетность 3" xfId="1050"/>
    <cellStyle name="_Plug_Depletion calc 6m 2004_1. Финансовая отчетность 4" xfId="1051"/>
    <cellStyle name="_Plug_Depletion calc 6m 2004_1. Финансовая отчетность 5" xfId="1052"/>
    <cellStyle name="_Plug_Depletion calc 6m 2004_1. Финансовая отчетность 6" xfId="1053"/>
    <cellStyle name="_Plug_Depletion calc 6m 2004_1. Финансовая отчетность 7" xfId="1054"/>
    <cellStyle name="_Plug_Depletion calc 6m 2004_1. Финансовая отчетность 8" xfId="1055"/>
    <cellStyle name="_Plug_Depletion calc 6m 2004_1. Финансовая отчетность 9" xfId="1056"/>
    <cellStyle name="_Plug_PBC 6m 2004 Lenina mine all" xfId="1057"/>
    <cellStyle name="_Plug_PBC 6m 2004 Lenina mine all 10" xfId="1058"/>
    <cellStyle name="_Plug_PBC 6m 2004 Lenina mine all 2" xfId="1059"/>
    <cellStyle name="_Plug_PBC 6m 2004 Lenina mine all 3" xfId="1060"/>
    <cellStyle name="_Plug_PBC 6m 2004 Lenina mine all 4" xfId="1061"/>
    <cellStyle name="_Plug_PBC 6m 2004 Lenina mine all 5" xfId="1062"/>
    <cellStyle name="_Plug_PBC 6m 2004 Lenina mine all 6" xfId="1063"/>
    <cellStyle name="_Plug_PBC 6m 2004 Lenina mine all 7" xfId="1064"/>
    <cellStyle name="_Plug_PBC 6m 2004 Lenina mine all 8" xfId="1065"/>
    <cellStyle name="_Plug_PBC 6m 2004 Lenina mine all 9" xfId="1066"/>
    <cellStyle name="_Plug_PBC 6m 2004 Lenina mine all_1. Финансовая отчетность" xfId="1067"/>
    <cellStyle name="_Plug_PBC 6m 2004 Lenina mine all_1. Финансовая отчетность 10" xfId="1068"/>
    <cellStyle name="_Plug_PBC 6m 2004 Lenina mine all_1. Финансовая отчетность 11" xfId="1069"/>
    <cellStyle name="_Plug_PBC 6m 2004 Lenina mine all_1. Финансовая отчетность 12" xfId="1070"/>
    <cellStyle name="_Plug_PBC 6m 2004 Lenina mine all_1. Финансовая отчетность 2" xfId="1071"/>
    <cellStyle name="_Plug_PBC 6m 2004 Lenina mine all_1. Финансовая отчетность 3" xfId="1072"/>
    <cellStyle name="_Plug_PBC 6m 2004 Lenina mine all_1. Финансовая отчетность 4" xfId="1073"/>
    <cellStyle name="_Plug_PBC 6m 2004 Lenina mine all_1. Финансовая отчетность 5" xfId="1074"/>
    <cellStyle name="_Plug_PBC 6m 2004 Lenina mine all_1. Финансовая отчетность 6" xfId="1075"/>
    <cellStyle name="_Plug_PBC 6m 2004 Lenina mine all_1. Финансовая отчетность 7" xfId="1076"/>
    <cellStyle name="_Plug_PBC 6m 2004 Lenina mine all_1. Финансовая отчетность 8" xfId="1077"/>
    <cellStyle name="_Plug_PBC 6m 2004 Lenina mine all_1. Финансовая отчетность 9" xfId="1078"/>
    <cellStyle name="_Plug_PBC Lenina mine support for adjs  6m 2004" xfId="1079"/>
    <cellStyle name="_Plug_PBC Lenina mine support for adjs  6m 2004 10" xfId="1080"/>
    <cellStyle name="_Plug_PBC Lenina mine support for adjs  6m 2004 2" xfId="1081"/>
    <cellStyle name="_Plug_PBC Lenina mine support for adjs  6m 2004 3" xfId="1082"/>
    <cellStyle name="_Plug_PBC Lenina mine support for adjs  6m 2004 4" xfId="1083"/>
    <cellStyle name="_Plug_PBC Lenina mine support for adjs  6m 2004 5" xfId="1084"/>
    <cellStyle name="_Plug_PBC Lenina mine support for adjs  6m 2004 6" xfId="1085"/>
    <cellStyle name="_Plug_PBC Lenina mine support for adjs  6m 2004 7" xfId="1086"/>
    <cellStyle name="_Plug_PBC Lenina mine support for adjs  6m 2004 8" xfId="1087"/>
    <cellStyle name="_Plug_PBC Lenina mine support for adjs  6m 2004 9" xfId="1088"/>
    <cellStyle name="_Plug_PBC Lenina mine support for adjs  6m 2004_1. Финансовая отчетность" xfId="1089"/>
    <cellStyle name="_Plug_PBC Lenina mine support for adjs  6m 2004_1. Финансовая отчетность 10" xfId="1090"/>
    <cellStyle name="_Plug_PBC Lenina mine support for adjs  6m 2004_1. Финансовая отчетность 11" xfId="1091"/>
    <cellStyle name="_Plug_PBC Lenina mine support for adjs  6m 2004_1. Финансовая отчетность 12" xfId="1092"/>
    <cellStyle name="_Plug_PBC Lenina mine support for adjs  6m 2004_1. Финансовая отчетность 2" xfId="1093"/>
    <cellStyle name="_Plug_PBC Lenina mine support for adjs  6m 2004_1. Финансовая отчетность 3" xfId="1094"/>
    <cellStyle name="_Plug_PBC Lenina mine support for adjs  6m 2004_1. Финансовая отчетность 4" xfId="1095"/>
    <cellStyle name="_Plug_PBC Lenina mine support for adjs  6m 2004_1. Финансовая отчетность 5" xfId="1096"/>
    <cellStyle name="_Plug_PBC Lenina mine support for adjs  6m 2004_1. Финансовая отчетность 6" xfId="1097"/>
    <cellStyle name="_Plug_PBC Lenina mine support for adjs  6m 2004_1. Финансовая отчетность 7" xfId="1098"/>
    <cellStyle name="_Plug_PBC Lenina mine support for adjs  6m 2004_1. Финансовая отчетность 8" xfId="1099"/>
    <cellStyle name="_Plug_PBC Lenina mine support for adjs  6m 2004_1. Финансовая отчетность 9" xfId="1100"/>
    <cellStyle name="_Plug_Transformation_Lenina mine_12m2003_NGW adj" xfId="1101"/>
    <cellStyle name="_Plug_Transformation_Sibirginskiy mine_6m2004 NGW" xfId="1102"/>
    <cellStyle name="_Plug_ГААП 1 полугодие от Том.раз." xfId="1103"/>
    <cellStyle name="_Plug_ГААП 6 месяцев 2004г Ленина испр" xfId="1104"/>
    <cellStyle name="_Plug_ГААП 6 месяцев 2004г Ленина испр 10" xfId="1105"/>
    <cellStyle name="_Plug_ГААП 6 месяцев 2004г Ленина испр 2" xfId="1106"/>
    <cellStyle name="_Plug_ГААП 6 месяцев 2004г Ленина испр 3" xfId="1107"/>
    <cellStyle name="_Plug_ГААП 6 месяцев 2004г Ленина испр 4" xfId="1108"/>
    <cellStyle name="_Plug_ГААП 6 месяцев 2004г Ленина испр 5" xfId="1109"/>
    <cellStyle name="_Plug_ГААП 6 месяцев 2004г Ленина испр 6" xfId="1110"/>
    <cellStyle name="_Plug_ГААП 6 месяцев 2004г Ленина испр 7" xfId="1111"/>
    <cellStyle name="_Plug_ГААП 6 месяцев 2004г Ленина испр 8" xfId="1112"/>
    <cellStyle name="_Plug_ГААП 6 месяцев 2004г Ленина испр 9" xfId="1113"/>
    <cellStyle name="_Plug_ГААП 6 месяцев 2004г Ленина испр_1. Финансовая отчетность" xfId="1114"/>
    <cellStyle name="_Plug_ГААП 6 месяцев 2004г Ленина испр_1. Финансовая отчетность 10" xfId="1115"/>
    <cellStyle name="_Plug_ГААП 6 месяцев 2004г Ленина испр_1. Финансовая отчетность 11" xfId="1116"/>
    <cellStyle name="_Plug_ГААП 6 месяцев 2004г Ленина испр_1. Финансовая отчетность 12" xfId="1117"/>
    <cellStyle name="_Plug_ГААП 6 месяцев 2004г Ленина испр_1. Финансовая отчетность 2" xfId="1118"/>
    <cellStyle name="_Plug_ГААП 6 месяцев 2004г Ленина испр_1. Финансовая отчетность 3" xfId="1119"/>
    <cellStyle name="_Plug_ГААП 6 месяцев 2004г Ленина испр_1. Финансовая отчетность 4" xfId="1120"/>
    <cellStyle name="_Plug_ГААП 6 месяцев 2004г Ленина испр_1. Финансовая отчетность 5" xfId="1121"/>
    <cellStyle name="_Plug_ГААП 6 месяцев 2004г Ленина испр_1. Финансовая отчетность 6" xfId="1122"/>
    <cellStyle name="_Plug_ГААП 6 месяцев 2004г Ленина испр_1. Финансовая отчетность 7" xfId="1123"/>
    <cellStyle name="_Plug_ГААП 6 месяцев 2004г Ленина испр_1. Финансовая отчетность 8" xfId="1124"/>
    <cellStyle name="_Plug_ГААП 6 месяцев 2004г Ленина испр_1. Финансовая отчетность 9" xfId="1125"/>
    <cellStyle name="_Plug_Дополнение к  GAAP 1 полуг 2004 г" xfId="1126"/>
    <cellStyle name="_Plug_Дополнение к  GAAP 1 полуг 2004 г 10" xfId="1127"/>
    <cellStyle name="_Plug_Дополнение к  GAAP 1 полуг 2004 г 2" xfId="1128"/>
    <cellStyle name="_Plug_Дополнение к  GAAP 1 полуг 2004 г 3" xfId="1129"/>
    <cellStyle name="_Plug_Дополнение к  GAAP 1 полуг 2004 г 4" xfId="1130"/>
    <cellStyle name="_Plug_Дополнение к  GAAP 1 полуг 2004 г 5" xfId="1131"/>
    <cellStyle name="_Plug_Дополнение к  GAAP 1 полуг 2004 г 6" xfId="1132"/>
    <cellStyle name="_Plug_Дополнение к  GAAP 1 полуг 2004 г 7" xfId="1133"/>
    <cellStyle name="_Plug_Дополнение к  GAAP 1 полуг 2004 г 8" xfId="1134"/>
    <cellStyle name="_Plug_Дополнение к  GAAP 1 полуг 2004 г 9" xfId="1135"/>
    <cellStyle name="_Plug_Дополнение к  GAAP 1 полуг 2004 г_1. Финансовая отчетность" xfId="1136"/>
    <cellStyle name="_Plug_Дополнение к  GAAP 1 полуг 2004 г_1. Финансовая отчетность 10" xfId="1137"/>
    <cellStyle name="_Plug_Дополнение к  GAAP 1 полуг 2004 г_1. Финансовая отчетность 11" xfId="1138"/>
    <cellStyle name="_Plug_Дополнение к  GAAP 1 полуг 2004 г_1. Финансовая отчетность 12" xfId="1139"/>
    <cellStyle name="_Plug_Дополнение к  GAAP 1 полуг 2004 г_1. Финансовая отчетность 2" xfId="1140"/>
    <cellStyle name="_Plug_Дополнение к  GAAP 1 полуг 2004 г_1. Финансовая отчетность 3" xfId="1141"/>
    <cellStyle name="_Plug_Дополнение к  GAAP 1 полуг 2004 г_1. Финансовая отчетность 4" xfId="1142"/>
    <cellStyle name="_Plug_Дополнение к  GAAP 1 полуг 2004 г_1. Финансовая отчетность 5" xfId="1143"/>
    <cellStyle name="_Plug_Дополнение к  GAAP 1 полуг 2004 г_1. Финансовая отчетность 6" xfId="1144"/>
    <cellStyle name="_Plug_Дополнение к  GAAP 1 полуг 2004 г_1. Финансовая отчетность 7" xfId="1145"/>
    <cellStyle name="_Plug_Дополнение к  GAAP 1 полуг 2004 г_1. Финансовая отчетность 8" xfId="1146"/>
    <cellStyle name="_Plug_Дополнение к  GAAP 1 полуг 2004 г_1. Финансовая отчетность 9" xfId="1147"/>
    <cellStyle name="_Plug_РВС ГААП 6 мес 03 Ленина" xfId="1148"/>
    <cellStyle name="_Plug_РВС_ ш. Ленина_01.03.04 adj" xfId="1149"/>
    <cellStyle name="_Plug_Р-з Сибиргинский 6 мес 2004 GAAP" xfId="1150"/>
    <cellStyle name="_Plug_Ф3" xfId="1151"/>
    <cellStyle name="_Plug_Шахта_Сибиргинская" xfId="1152"/>
    <cellStyle name="_Plug_Шахта_Сибиргинская 10" xfId="1153"/>
    <cellStyle name="_Plug_Шахта_Сибиргинская 2" xfId="1154"/>
    <cellStyle name="_Plug_Шахта_Сибиргинская 3" xfId="1155"/>
    <cellStyle name="_Plug_Шахта_Сибиргинская 4" xfId="1156"/>
    <cellStyle name="_Plug_Шахта_Сибиргинская 5" xfId="1157"/>
    <cellStyle name="_Plug_Шахта_Сибиргинская 6" xfId="1158"/>
    <cellStyle name="_Plug_Шахта_Сибиргинская 7" xfId="1159"/>
    <cellStyle name="_Plug_Шахта_Сибиргинская 8" xfId="1160"/>
    <cellStyle name="_Plug_Шахта_Сибиргинская 9" xfId="1161"/>
    <cellStyle name="_Plug_Шахта_Сибиргинская_1. Финансовая отчетность" xfId="1162"/>
    <cellStyle name="_Plug_Шахта_Сибиргинская_1. Финансовая отчетность 10" xfId="1163"/>
    <cellStyle name="_Plug_Шахта_Сибиргинская_1. Финансовая отчетность 11" xfId="1164"/>
    <cellStyle name="_Plug_Шахта_Сибиргинская_1. Финансовая отчетность 12" xfId="1165"/>
    <cellStyle name="_Plug_Шахта_Сибиргинская_1. Финансовая отчетность 2" xfId="1166"/>
    <cellStyle name="_Plug_Шахта_Сибиргинская_1. Финансовая отчетность 3" xfId="1167"/>
    <cellStyle name="_Plug_Шахта_Сибиргинская_1. Финансовая отчетность 4" xfId="1168"/>
    <cellStyle name="_Plug_Шахта_Сибиргинская_1. Финансовая отчетность 5" xfId="1169"/>
    <cellStyle name="_Plug_Шахта_Сибиргинская_1. Финансовая отчетность 6" xfId="1170"/>
    <cellStyle name="_Plug_Шахта_Сибиргинская_1. Финансовая отчетность 7" xfId="1171"/>
    <cellStyle name="_Plug_Шахта_Сибиргинская_1. Финансовая отчетность 8" xfId="1172"/>
    <cellStyle name="_Plug_Шахта_Сибиргинская_1. Финансовая отчетность 9" xfId="1173"/>
    <cellStyle name="_PM calculation and allocation" xfId="1174"/>
    <cellStyle name="_ppe recon 5mtd20061" xfId="1175"/>
    <cellStyle name="_PPE Roll-Fwd" xfId="1176"/>
    <cellStyle name="_Presentation OB 2006-2005" xfId="1177"/>
    <cellStyle name="_PRICE_1C" xfId="1178"/>
    <cellStyle name="_Q.Loans" xfId="1179"/>
    <cellStyle name="_Q.Loans 6m 2009" xfId="1180"/>
    <cellStyle name="_Q100 Lead" xfId="1181"/>
    <cellStyle name="_R_Salary" xfId="1182"/>
    <cellStyle name="_Reconciliation of fin and prelim fs" xfId="1183"/>
    <cellStyle name="_Refinery_O.Taxes_my version" xfId="1184"/>
    <cellStyle name="_Refinery_O.Taxes_my version_A5.2-IFRS 7" xfId="1185"/>
    <cellStyle name="_Refinery_O.Taxes_my version_Sheet1" xfId="1186"/>
    <cellStyle name="_Revised Transformation schedule_2005_04 June" xfId="1187"/>
    <cellStyle name="_Rosa CAP 2006" xfId="1188"/>
    <cellStyle name="_SA_Consolidated_TB_14.02.07" xfId="1189"/>
    <cellStyle name="_SAD" xfId="1190"/>
    <cellStyle name="_Salary" xfId="1191"/>
    <cellStyle name="_Salary and related taxes" xfId="1192"/>
    <cellStyle name="_Salary payable Test" xfId="1193"/>
    <cellStyle name="_Salary payable Test 10" xfId="1194"/>
    <cellStyle name="_Salary payable Test 2" xfId="1195"/>
    <cellStyle name="_Salary payable Test 3" xfId="1196"/>
    <cellStyle name="_Salary payable Test 4" xfId="1197"/>
    <cellStyle name="_Salary payable Test 5" xfId="1198"/>
    <cellStyle name="_Salary payable Test 6" xfId="1199"/>
    <cellStyle name="_Salary payable Test 7" xfId="1200"/>
    <cellStyle name="_Salary payable Test 8" xfId="1201"/>
    <cellStyle name="_Salary payable Test 9" xfId="1202"/>
    <cellStyle name="_Salary payable Test_1. Финансовая отчетность" xfId="1203"/>
    <cellStyle name="_Salary payable Test_1. Финансовая отчетность 10" xfId="1204"/>
    <cellStyle name="_Salary payable Test_1. Финансовая отчетность 11" xfId="1205"/>
    <cellStyle name="_Salary payable Test_1. Финансовая отчетность 12" xfId="1206"/>
    <cellStyle name="_Salary payable Test_1. Финансовая отчетность 2" xfId="1207"/>
    <cellStyle name="_Salary payable Test_1. Финансовая отчетность 3" xfId="1208"/>
    <cellStyle name="_Salary payable Test_1. Финансовая отчетность 4" xfId="1209"/>
    <cellStyle name="_Salary payable Test_1. Финансовая отчетность 5" xfId="1210"/>
    <cellStyle name="_Salary payable Test_1. Финансовая отчетность 6" xfId="1211"/>
    <cellStyle name="_Salary payable Test_1. Финансовая отчетность 7" xfId="1212"/>
    <cellStyle name="_Salary payable Test_1. Финансовая отчетность 8" xfId="1213"/>
    <cellStyle name="_Salary payable Test_1. Финансовая отчетность 9" xfId="1214"/>
    <cellStyle name="_SalaryGRKSubsidiaries" xfId="1215"/>
    <cellStyle name="_Sales vouching IK" xfId="1216"/>
    <cellStyle name="_Scope allocaiton_TH NV" xfId="1217"/>
    <cellStyle name="_SeaWest2005-07-16 (Ellen Sun)" xfId="1218"/>
    <cellStyle name="_Sheet1" xfId="1219"/>
    <cellStyle name="_Sheet1 2" xfId="1220"/>
    <cellStyle name="_Sheet1 3" xfId="1221"/>
    <cellStyle name="_Sheet1 4" xfId="1222"/>
    <cellStyle name="_Sheet1_09.Cash_5months2006" xfId="1223"/>
    <cellStyle name="_Sheet1_1" xfId="1224"/>
    <cellStyle name="_Sheet1_1 2" xfId="1225"/>
    <cellStyle name="_Sheet1_1 3" xfId="1226"/>
    <cellStyle name="_Sheet1_1 4" xfId="1227"/>
    <cellStyle name="_Sheet1_1 5" xfId="1228"/>
    <cellStyle name="_Sheet1_1 6" xfId="1229"/>
    <cellStyle name="_Sheet1_1_K.FA_10m2008" xfId="1230"/>
    <cellStyle name="_Sheet1_1_K1.PPE_31.12.08(year end)" xfId="1231"/>
    <cellStyle name="_Sheet1_2" xfId="1232"/>
    <cellStyle name="_Sheet1_A4. TS 30 June 2006" xfId="1233"/>
    <cellStyle name="_Sheet1_A4. TS 30 June 2006 10" xfId="1234"/>
    <cellStyle name="_Sheet1_A4. TS 30 June 2006 2" xfId="1235"/>
    <cellStyle name="_Sheet1_A4. TS 30 June 2006 3" xfId="1236"/>
    <cellStyle name="_Sheet1_A4. TS 30 June 2006 4" xfId="1237"/>
    <cellStyle name="_Sheet1_A4. TS 30 June 2006 5" xfId="1238"/>
    <cellStyle name="_Sheet1_A4. TS 30 June 2006 6" xfId="1239"/>
    <cellStyle name="_Sheet1_A4. TS 30 June 2006 7" xfId="1240"/>
    <cellStyle name="_Sheet1_A4. TS 30 June 2006 8" xfId="1241"/>
    <cellStyle name="_Sheet1_A4. TS 30 June 2006 9" xfId="1242"/>
    <cellStyle name="_Sheet1_A4. TS 30 June 2006_1. Финансовая отчетность" xfId="1243"/>
    <cellStyle name="_Sheet1_A4. TS 30 June 2006_1. Финансовая отчетность 10" xfId="1244"/>
    <cellStyle name="_Sheet1_A4. TS 30 June 2006_1. Финансовая отчетность 11" xfId="1245"/>
    <cellStyle name="_Sheet1_A4. TS 30 June 2006_1. Финансовая отчетность 12" xfId="1246"/>
    <cellStyle name="_Sheet1_A4. TS 30 June 2006_1. Финансовая отчетность 2" xfId="1247"/>
    <cellStyle name="_Sheet1_A4. TS 30 June 2006_1. Финансовая отчетность 3" xfId="1248"/>
    <cellStyle name="_Sheet1_A4. TS 30 June 2006_1. Финансовая отчетность 4" xfId="1249"/>
    <cellStyle name="_Sheet1_A4. TS 30 June 2006_1. Финансовая отчетность 5" xfId="1250"/>
    <cellStyle name="_Sheet1_A4. TS 30 June 2006_1. Финансовая отчетность 6" xfId="1251"/>
    <cellStyle name="_Sheet1_A4. TS 30 June 2006_1. Финансовая отчетность 7" xfId="1252"/>
    <cellStyle name="_Sheet1_A4. TS 30 June 2006_1. Финансовая отчетность 8" xfId="1253"/>
    <cellStyle name="_Sheet1_A4. TS 30 June 2006_1. Финансовая отчетность 9" xfId="1254"/>
    <cellStyle name="_Sheet1_CAP 1" xfId="1255"/>
    <cellStyle name="_Sheet1_CAP 1 10" xfId="1256"/>
    <cellStyle name="_Sheet1_CAP 1 2" xfId="1257"/>
    <cellStyle name="_Sheet1_CAP 1 3" xfId="1258"/>
    <cellStyle name="_Sheet1_CAP 1 4" xfId="1259"/>
    <cellStyle name="_Sheet1_CAP 1 5" xfId="1260"/>
    <cellStyle name="_Sheet1_CAP 1 6" xfId="1261"/>
    <cellStyle name="_Sheet1_CAP 1 7" xfId="1262"/>
    <cellStyle name="_Sheet1_CAP 1 8" xfId="1263"/>
    <cellStyle name="_Sheet1_CAP 1 9" xfId="1264"/>
    <cellStyle name="_Sheet1_CAP 1_1. Финансовая отчетность" xfId="1265"/>
    <cellStyle name="_Sheet1_CAP 1_1. Финансовая отчетность 10" xfId="1266"/>
    <cellStyle name="_Sheet1_CAP 1_1. Финансовая отчетность 11" xfId="1267"/>
    <cellStyle name="_Sheet1_CAP 1_1. Финансовая отчетность 12" xfId="1268"/>
    <cellStyle name="_Sheet1_CAP 1_1. Финансовая отчетность 2" xfId="1269"/>
    <cellStyle name="_Sheet1_CAP 1_1. Финансовая отчетность 3" xfId="1270"/>
    <cellStyle name="_Sheet1_CAP 1_1. Финансовая отчетность 4" xfId="1271"/>
    <cellStyle name="_Sheet1_CAP 1_1. Финансовая отчетность 5" xfId="1272"/>
    <cellStyle name="_Sheet1_CAP 1_1. Финансовая отчетность 6" xfId="1273"/>
    <cellStyle name="_Sheet1_CAP 1_1. Финансовая отчетность 7" xfId="1274"/>
    <cellStyle name="_Sheet1_CAP 1_1. Финансовая отчетность 8" xfId="1275"/>
    <cellStyle name="_Sheet1_CAP 1_1. Финансовая отчетность 9" xfId="1276"/>
    <cellStyle name="_Sheet1_Elimination entries check" xfId="1277"/>
    <cellStyle name="_Sheet1_Elimination entries check 10" xfId="1278"/>
    <cellStyle name="_Sheet1_Elimination entries check 2" xfId="1279"/>
    <cellStyle name="_Sheet1_Elimination entries check 3" xfId="1280"/>
    <cellStyle name="_Sheet1_Elimination entries check 4" xfId="1281"/>
    <cellStyle name="_Sheet1_Elimination entries check 5" xfId="1282"/>
    <cellStyle name="_Sheet1_Elimination entries check 6" xfId="1283"/>
    <cellStyle name="_Sheet1_Elimination entries check 7" xfId="1284"/>
    <cellStyle name="_Sheet1_Elimination entries check 8" xfId="1285"/>
    <cellStyle name="_Sheet1_Elimination entries check 9" xfId="1286"/>
    <cellStyle name="_Sheet1_Elimination entries check_1. Финансовая отчетность" xfId="1287"/>
    <cellStyle name="_Sheet1_Elimination entries check_1. Финансовая отчетность 10" xfId="1288"/>
    <cellStyle name="_Sheet1_Elimination entries check_1. Финансовая отчетность 11" xfId="1289"/>
    <cellStyle name="_Sheet1_Elimination entries check_1. Финансовая отчетность 12" xfId="1290"/>
    <cellStyle name="_Sheet1_Elimination entries check_1. Финансовая отчетность 2" xfId="1291"/>
    <cellStyle name="_Sheet1_Elimination entries check_1. Финансовая отчетность 3" xfId="1292"/>
    <cellStyle name="_Sheet1_Elimination entries check_1. Финансовая отчетность 4" xfId="1293"/>
    <cellStyle name="_Sheet1_Elimination entries check_1. Финансовая отчетность 5" xfId="1294"/>
    <cellStyle name="_Sheet1_Elimination entries check_1. Финансовая отчетность 6" xfId="1295"/>
    <cellStyle name="_Sheet1_Elimination entries check_1. Финансовая отчетность 7" xfId="1296"/>
    <cellStyle name="_Sheet1_Elimination entries check_1. Финансовая отчетность 8" xfId="1297"/>
    <cellStyle name="_Sheet1_Elimination entries check_1. Финансовая отчетность 9" xfId="1298"/>
    <cellStyle name="_Sheet1_fin inc_exp template" xfId="1299"/>
    <cellStyle name="_Sheet1_fin inc_exp template 10" xfId="1300"/>
    <cellStyle name="_Sheet1_fin inc_exp template 2" xfId="1301"/>
    <cellStyle name="_Sheet1_fin inc_exp template 3" xfId="1302"/>
    <cellStyle name="_Sheet1_fin inc_exp template 4" xfId="1303"/>
    <cellStyle name="_Sheet1_fin inc_exp template 5" xfId="1304"/>
    <cellStyle name="_Sheet1_fin inc_exp template 6" xfId="1305"/>
    <cellStyle name="_Sheet1_fin inc_exp template 7" xfId="1306"/>
    <cellStyle name="_Sheet1_fin inc_exp template 8" xfId="1307"/>
    <cellStyle name="_Sheet1_fin inc_exp template 9" xfId="1308"/>
    <cellStyle name="_Sheet1_fin inc_exp template_1. Финансовая отчетность" xfId="1309"/>
    <cellStyle name="_Sheet1_fin inc_exp template_1. Финансовая отчетность 10" xfId="1310"/>
    <cellStyle name="_Sheet1_fin inc_exp template_1. Финансовая отчетность 11" xfId="1311"/>
    <cellStyle name="_Sheet1_fin inc_exp template_1. Финансовая отчетность 12" xfId="1312"/>
    <cellStyle name="_Sheet1_fin inc_exp template_1. Финансовая отчетность 2" xfId="1313"/>
    <cellStyle name="_Sheet1_fin inc_exp template_1. Финансовая отчетность 3" xfId="1314"/>
    <cellStyle name="_Sheet1_fin inc_exp template_1. Финансовая отчетность 4" xfId="1315"/>
    <cellStyle name="_Sheet1_fin inc_exp template_1. Финансовая отчетность 5" xfId="1316"/>
    <cellStyle name="_Sheet1_fin inc_exp template_1. Финансовая отчетность 6" xfId="1317"/>
    <cellStyle name="_Sheet1_fin inc_exp template_1. Финансовая отчетность 7" xfId="1318"/>
    <cellStyle name="_Sheet1_fin inc_exp template_1. Финансовая отчетность 8" xfId="1319"/>
    <cellStyle name="_Sheet1_fin inc_exp template_1. Финансовая отчетность 9" xfId="1320"/>
    <cellStyle name="_Sheet1_IFRS7_Consolidated 2008" xfId="1321"/>
    <cellStyle name="_Sheet1_K.FA_10m2008" xfId="1322"/>
    <cellStyle name="_Sheet1_K.PPE_9m2008" xfId="1323"/>
    <cellStyle name="_Sheet1_OPEX analysis" xfId="1324"/>
    <cellStyle name="_Sheet1_Sheet1" xfId="1325"/>
    <cellStyle name="_Sheet1_U1.380" xfId="1326"/>
    <cellStyle name="_Sheet1_U1.380 10" xfId="1327"/>
    <cellStyle name="_Sheet1_U1.380 2" xfId="1328"/>
    <cellStyle name="_Sheet1_U1.380 3" xfId="1329"/>
    <cellStyle name="_Sheet1_U1.380 4" xfId="1330"/>
    <cellStyle name="_Sheet1_U1.380 5" xfId="1331"/>
    <cellStyle name="_Sheet1_U1.380 6" xfId="1332"/>
    <cellStyle name="_Sheet1_U1.380 7" xfId="1333"/>
    <cellStyle name="_Sheet1_U1.380 8" xfId="1334"/>
    <cellStyle name="_Sheet1_U1.380 9" xfId="1335"/>
    <cellStyle name="_Sheet1_U1.380_1. Финансовая отчетность" xfId="1336"/>
    <cellStyle name="_Sheet1_U1.380_1. Финансовая отчетность 10" xfId="1337"/>
    <cellStyle name="_Sheet1_U1.380_1. Финансовая отчетность 11" xfId="1338"/>
    <cellStyle name="_Sheet1_U1.380_1. Финансовая отчетность 12" xfId="1339"/>
    <cellStyle name="_Sheet1_U1.380_1. Финансовая отчетность 2" xfId="1340"/>
    <cellStyle name="_Sheet1_U1.380_1. Финансовая отчетность 3" xfId="1341"/>
    <cellStyle name="_Sheet1_U1.380_1. Финансовая отчетность 4" xfId="1342"/>
    <cellStyle name="_Sheet1_U1.380_1. Финансовая отчетность 5" xfId="1343"/>
    <cellStyle name="_Sheet1_U1.380_1. Финансовая отчетность 6" xfId="1344"/>
    <cellStyle name="_Sheet1_U1.380_1. Финансовая отчетность 7" xfId="1345"/>
    <cellStyle name="_Sheet1_U1.380_1. Финансовая отчетность 8" xfId="1346"/>
    <cellStyle name="_Sheet1_U1.380_1. Финансовая отчетность 9" xfId="1347"/>
    <cellStyle name="_Sheet1_Запрос (LLP's)" xfId="1348"/>
    <cellStyle name="_Sheet1_Запрос (LLP's) 10" xfId="1349"/>
    <cellStyle name="_Sheet1_Запрос (LLP's) 2" xfId="1350"/>
    <cellStyle name="_Sheet1_Запрос (LLP's) 3" xfId="1351"/>
    <cellStyle name="_Sheet1_Запрос (LLP's) 4" xfId="1352"/>
    <cellStyle name="_Sheet1_Запрос (LLP's) 5" xfId="1353"/>
    <cellStyle name="_Sheet1_Запрос (LLP's) 6" xfId="1354"/>
    <cellStyle name="_Sheet1_Запрос (LLP's) 7" xfId="1355"/>
    <cellStyle name="_Sheet1_Запрос (LLP's) 8" xfId="1356"/>
    <cellStyle name="_Sheet1_Запрос (LLP's) 9" xfId="1357"/>
    <cellStyle name="_Sheet1_Запрос (LLP's)_1. Финансовая отчетность" xfId="1358"/>
    <cellStyle name="_Sheet1_Запрос (LLP's)_1. Финансовая отчетность 10" xfId="1359"/>
    <cellStyle name="_Sheet1_Запрос (LLP's)_1. Финансовая отчетность 11" xfId="1360"/>
    <cellStyle name="_Sheet1_Запрос (LLP's)_1. Финансовая отчетность 12" xfId="1361"/>
    <cellStyle name="_Sheet1_Запрос (LLP's)_1. Финансовая отчетность 2" xfId="1362"/>
    <cellStyle name="_Sheet1_Запрос (LLP's)_1. Финансовая отчетность 3" xfId="1363"/>
    <cellStyle name="_Sheet1_Запрос (LLP's)_1. Финансовая отчетность 4" xfId="1364"/>
    <cellStyle name="_Sheet1_Запрос (LLP's)_1. Финансовая отчетность 5" xfId="1365"/>
    <cellStyle name="_Sheet1_Запрос (LLP's)_1. Финансовая отчетность 6" xfId="1366"/>
    <cellStyle name="_Sheet1_Запрос (LLP's)_1. Финансовая отчетность 7" xfId="1367"/>
    <cellStyle name="_Sheet1_Запрос (LLP's)_1. Финансовая отчетность 8" xfId="1368"/>
    <cellStyle name="_Sheet1_Запрос (LLP's)_1. Финансовая отчетность 9" xfId="1369"/>
    <cellStyle name="_Sheet2" xfId="1370"/>
    <cellStyle name="_Sheet2 2" xfId="1371"/>
    <cellStyle name="_Sheet3" xfId="1372"/>
    <cellStyle name="_Sheet3_1" xfId="1373"/>
    <cellStyle name="_Sheet5" xfId="1374"/>
    <cellStyle name="_Significant accounts_2008_12m" xfId="1375"/>
    <cellStyle name="_SMZ conversion April 2007 (23.05.2007)" xfId="1376"/>
    <cellStyle name="_SMZ conversion March 2006 20.04.2006" xfId="1377"/>
    <cellStyle name="_SMZ conversion May 2006 (uploaded) 26.06.2006" xfId="1378"/>
    <cellStyle name="_SMZ conversion YTD Feb 2006 21.03.2006 DK (with feed back) adjusted to 2005" xfId="1379"/>
    <cellStyle name="_Social sphere objects Emba" xfId="1380"/>
    <cellStyle name="_support for adj" xfId="1381"/>
    <cellStyle name="_TAX CAP 2006_VAT table" xfId="1382"/>
    <cellStyle name="_Tax MW" xfId="1383"/>
    <cellStyle name="_TAXES (branches)" xfId="1384"/>
    <cellStyle name="_Taxes_aktaris 06 2" xfId="1385"/>
    <cellStyle name="_Taxes_aktaris 06 2 10" xfId="1386"/>
    <cellStyle name="_Taxes_aktaris 06 2 2" xfId="1387"/>
    <cellStyle name="_Taxes_aktaris 06 2 3" xfId="1388"/>
    <cellStyle name="_Taxes_aktaris 06 2 4" xfId="1389"/>
    <cellStyle name="_Taxes_aktaris 06 2 5" xfId="1390"/>
    <cellStyle name="_Taxes_aktaris 06 2 6" xfId="1391"/>
    <cellStyle name="_Taxes_aktaris 06 2 7" xfId="1392"/>
    <cellStyle name="_Taxes_aktaris 06 2 8" xfId="1393"/>
    <cellStyle name="_Taxes_aktaris 06 2 9" xfId="1394"/>
    <cellStyle name="_Taxes_aktaris 06 2_1. Финансовая отчетность" xfId="1395"/>
    <cellStyle name="_Taxes_aktaris 06 2_1. Финансовая отчетность 10" xfId="1396"/>
    <cellStyle name="_Taxes_aktaris 06 2_1. Финансовая отчетность 11" xfId="1397"/>
    <cellStyle name="_Taxes_aktaris 06 2_1. Финансовая отчетность 12" xfId="1398"/>
    <cellStyle name="_Taxes_aktaris 06 2_1. Финансовая отчетность 2" xfId="1399"/>
    <cellStyle name="_Taxes_aktaris 06 2_1. Финансовая отчетность 3" xfId="1400"/>
    <cellStyle name="_Taxes_aktaris 06 2_1. Финансовая отчетность 4" xfId="1401"/>
    <cellStyle name="_Taxes_aktaris 06 2_1. Финансовая отчетность 5" xfId="1402"/>
    <cellStyle name="_Taxes_aktaris 06 2_1. Финансовая отчетность 6" xfId="1403"/>
    <cellStyle name="_Taxes_aktaris 06 2_1. Финансовая отчетность 7" xfId="1404"/>
    <cellStyle name="_Taxes_aktaris 06 2_1. Финансовая отчетность 8" xfId="1405"/>
    <cellStyle name="_Taxes_aktaris 06 2_1. Финансовая отчетность 9" xfId="1406"/>
    <cellStyle name="_Tier 1 draft" xfId="1407"/>
    <cellStyle name="_Transfer Berik O. Taxes KRG" xfId="1408"/>
    <cellStyle name="_TS AJE 2004 with supporting cal'ns_FINAL" xfId="1409"/>
    <cellStyle name="_U CWIP 5MTD2006" xfId="1410"/>
    <cellStyle name="_U Fixed Assets 5MTD2006" xfId="1411"/>
    <cellStyle name="_U Property, plant and equipment 5MTD2006" xfId="1412"/>
    <cellStyle name="_U1.1 Revenue TH KMG YE 2006 " xfId="1413"/>
    <cellStyle name="_U1.Revenue 2006" xfId="1414"/>
    <cellStyle name="_U1.Revenues" xfId="1415"/>
    <cellStyle name="_U2.1 Payroll" xfId="1416"/>
    <cellStyle name="_U2.300AA" xfId="1417"/>
    <cellStyle name="_U2.BT payroll analytics" xfId="1418"/>
    <cellStyle name="_U2.BT payroll analytics 10" xfId="1419"/>
    <cellStyle name="_U2.BT payroll analytics 2" xfId="1420"/>
    <cellStyle name="_U2.BT payroll analytics 3" xfId="1421"/>
    <cellStyle name="_U2.BT payroll analytics 4" xfId="1422"/>
    <cellStyle name="_U2.BT payroll analytics 5" xfId="1423"/>
    <cellStyle name="_U2.BT payroll analytics 6" xfId="1424"/>
    <cellStyle name="_U2.BT payroll analytics 7" xfId="1425"/>
    <cellStyle name="_U2.BT payroll analytics 8" xfId="1426"/>
    <cellStyle name="_U2.BT payroll analytics 9" xfId="1427"/>
    <cellStyle name="_U2.BT payroll analytics_1. Финансовая отчетность" xfId="1428"/>
    <cellStyle name="_U2.BT payroll analytics_1. Финансовая отчетность 10" xfId="1429"/>
    <cellStyle name="_U2.BT payroll analytics_1. Финансовая отчетность 11" xfId="1430"/>
    <cellStyle name="_U2.BT payroll analytics_1. Финансовая отчетность 12" xfId="1431"/>
    <cellStyle name="_U2.BT payroll analytics_1. Финансовая отчетность 2" xfId="1432"/>
    <cellStyle name="_U2.BT payroll analytics_1. Финансовая отчетность 3" xfId="1433"/>
    <cellStyle name="_U2.BT payroll analytics_1. Финансовая отчетность 4" xfId="1434"/>
    <cellStyle name="_U2.BT payroll analytics_1. Финансовая отчетность 5" xfId="1435"/>
    <cellStyle name="_U2.BT payroll analytics_1. Финансовая отчетность 6" xfId="1436"/>
    <cellStyle name="_U2.BT payroll analytics_1. Финансовая отчетность 7" xfId="1437"/>
    <cellStyle name="_U2.BT payroll analytics_1. Финансовая отчетность 8" xfId="1438"/>
    <cellStyle name="_U2.BT payroll analytics_1. Финансовая отчетность 9" xfId="1439"/>
    <cellStyle name="_U2.Cost of Sales" xfId="1440"/>
    <cellStyle name="_U2.Payroll" xfId="1441"/>
    <cellStyle name="_U2-110-SubLead" xfId="1442"/>
    <cellStyle name="_U2-300" xfId="1443"/>
    <cellStyle name="_U6.Other Income &amp; Expenses 12m2006" xfId="1444"/>
    <cellStyle name="_UA. Revenue_9m2008" xfId="1445"/>
    <cellStyle name="_UB.100 Lead" xfId="1446"/>
    <cellStyle name="_Vacation Provision" xfId="1447"/>
    <cellStyle name="_VD.1.001" xfId="1448"/>
    <cellStyle name="_VD1.301" xfId="1449"/>
    <cellStyle name="_VD1.303_IFRS JE_17" xfId="1450"/>
    <cellStyle name="_vypl_июнь" xfId="1451"/>
    <cellStyle name="_WHT" xfId="1452"/>
    <cellStyle name="_Worksheet in 2235 AES EKIBASTUZ _ IFRS 2003-2005" xfId="1453"/>
    <cellStyle name="_Worksheet in 2245 DT_FCC" xfId="1454"/>
    <cellStyle name="_Worksheet in 2263 IFRS transfromation check Deloitte AES EKIBASTUZ updated August 17, 2006" xfId="1455"/>
    <cellStyle name="_X Intangible assets 5MTD2005" xfId="1456"/>
    <cellStyle name="_X1.1000 Reconciliation of taxes" xfId="1457"/>
    <cellStyle name="_X1.1000 Reconciliation of taxes (TS 34)" xfId="1458"/>
    <cellStyle name="_YE CIT and DT" xfId="1459"/>
    <cellStyle name="_YE O. Taxes KMGD" xfId="1460"/>
    <cellStyle name="_YE_N_AR and AP_Reviewed" xfId="1461"/>
    <cellStyle name="_YE_U6 a_G&amp;A of Almaty 2007" xfId="1462"/>
    <cellStyle name="_YTD July_Kalitva my" xfId="1463"/>
    <cellStyle name="_Z4.1.1_off-balance_YE" xfId="1464"/>
    <cellStyle name="_Zapasnoi COS" xfId="1465"/>
    <cellStyle name="_А Основные средства 6 месяцев 2006 года (1)" xfId="1466"/>
    <cellStyle name="_А Основные средства 6 месяцев 2006 года (1)1" xfId="1467"/>
    <cellStyle name="_АНУ" xfId="1468"/>
    <cellStyle name="_АФ ЦАУ" xfId="1469"/>
    <cellStyle name="_Б_КазМортрансфлот_4 without Teniz Service_2005" xfId="1470"/>
    <cellStyle name="_Баланс 1 полугодие  2009_ахмедина" xfId="1471"/>
    <cellStyle name="_Баланс за 9месяцев   2006г МСФО 16.10.2006" xfId="1472"/>
    <cellStyle name="_баланс-2кв 06г.Акыл" xfId="1473"/>
    <cellStyle name="_БКМПО 23-05_1" xfId="1474"/>
    <cellStyle name="_БКМПО 23-05_1_C03. A4. TS_KTG v 2" xfId="1475"/>
    <cellStyle name="_БКМПО 23-05_1_Sheet1" xfId="1476"/>
    <cellStyle name="_Внутрегруповой деб. и кред за 2005г." xfId="1477"/>
    <cellStyle name="_Дозакл 5 мес.2000" xfId="1478"/>
    <cellStyle name="_Дочки BS-за 2004г. и 6-м.05г MT" xfId="1479"/>
    <cellStyle name="_Е120-130 свод" xfId="1480"/>
    <cellStyle name="_За I полугодие 2008г" xfId="1481"/>
    <cellStyle name="_Запрос (LLP's)" xfId="1482"/>
    <cellStyle name="_Инв, отсроч налоги, налоги, ОДДС" xfId="1483"/>
    <cellStyle name="_кальк" xfId="1484"/>
    <cellStyle name="_Капитал 2005 г. неконсол." xfId="1485"/>
    <cellStyle name="_КМГ-Алатау Фин. отчетность за 2005" xfId="1486"/>
    <cellStyle name="_Книга1" xfId="1487"/>
    <cellStyle name="_Книга2" xfId="1488"/>
    <cellStyle name="_Книга2 2" xfId="1489"/>
    <cellStyle name="_Книга2_Консолидация_0 для составления отчетности" xfId="1490"/>
    <cellStyle name="_Книга3" xfId="1491"/>
    <cellStyle name="_Книга3_New Form10_2" xfId="1492"/>
    <cellStyle name="_Книга3_Nsi" xfId="1493"/>
    <cellStyle name="_Книга3_Nsi_1" xfId="1494"/>
    <cellStyle name="_Книга3_Nsi_139" xfId="1495"/>
    <cellStyle name="_Книга3_Nsi_140" xfId="1496"/>
    <cellStyle name="_Книга3_Nsi_140(Зах)" xfId="1497"/>
    <cellStyle name="_Книга3_Nsi_140_mod" xfId="1498"/>
    <cellStyle name="_Книга3_Summary" xfId="1499"/>
    <cellStyle name="_Книга3_Tax_form_1кв_3" xfId="1500"/>
    <cellStyle name="_Книга3_БКЭ" xfId="1501"/>
    <cellStyle name="_Книга5" xfId="1502"/>
    <cellStyle name="_Книга5_C03. A4. TS_KTG v 2" xfId="1503"/>
    <cellStyle name="_Книга5_Sheet1" xfId="1504"/>
    <cellStyle name="_Книга7" xfId="1505"/>
    <cellStyle name="_Книга7_New Form10_2" xfId="1506"/>
    <cellStyle name="_Книга7_Nsi" xfId="1507"/>
    <cellStyle name="_Книга7_Nsi_1" xfId="1508"/>
    <cellStyle name="_Книга7_Nsi_139" xfId="1509"/>
    <cellStyle name="_Книга7_Nsi_140" xfId="1510"/>
    <cellStyle name="_Книга7_Nsi_140(Зах)" xfId="1511"/>
    <cellStyle name="_Книга7_Nsi_140_mod" xfId="1512"/>
    <cellStyle name="_Книга7_Summary" xfId="1513"/>
    <cellStyle name="_Книга7_Tax_form_1кв_3" xfId="1514"/>
    <cellStyle name="_Книга7_БКЭ" xfId="1515"/>
    <cellStyle name="_Консол  фин отчет  по МСФО за 2005г с измен" xfId="1516"/>
    <cellStyle name="_Консол  фин отчет  по МСФО за 4-месяц   2006г (2)" xfId="1517"/>
    <cellStyle name="_Консол  фин отчет  по МСФО за 5-м  2005г " xfId="1518"/>
    <cellStyle name="_Консолид Фин.Отч.РД КМГдля КМГ за 1 полугодие 2005г оконч." xfId="1519"/>
    <cellStyle name="_Консолидация_0" xfId="1520"/>
    <cellStyle name="_Консолидация_0 для составления отчетности" xfId="1521"/>
    <cellStyle name="_Консолидация_30.06.06" xfId="1522"/>
    <cellStyle name="_консолидированная Фин. отчетность ТД КМГ 2 кв 2007 год" xfId="1523"/>
    <cellStyle name="_Копия Tax MW" xfId="1524"/>
    <cellStyle name="_Копия баланс на 01 07 07 (3)" xfId="1525"/>
    <cellStyle name="_Копия Консол  фин отчет  по МСФО за 2005г с измен_Aliya" xfId="1526"/>
    <cellStyle name="_Краткое опис.нкс" xfId="1527"/>
    <cellStyle name="_Лист1" xfId="1528"/>
    <cellStyle name="_Лист10" xfId="1529"/>
    <cellStyle name="_Лист10_C03. A4. TS_KTG v 2" xfId="1530"/>
    <cellStyle name="_Лист10_Sheet1" xfId="1531"/>
    <cellStyle name="_Лист11" xfId="1532"/>
    <cellStyle name="_Лист11_C03. A4. TS_KTG v 2" xfId="1533"/>
    <cellStyle name="_Лист11_Sheet1" xfId="1534"/>
    <cellStyle name="_Лист6" xfId="1535"/>
    <cellStyle name="_МН_Анна" xfId="1536"/>
    <cellStyle name="_МН_Анна_C03. A4. TS_KTG v 2" xfId="1537"/>
    <cellStyle name="_МН_Анна_Sheet1" xfId="1538"/>
    <cellStyle name="_МН_Гуля2" xfId="1539"/>
    <cellStyle name="_МН_Гуля2_C03. A4. TS_KTG v 2" xfId="1540"/>
    <cellStyle name="_МН_Гуля2_Sheet1" xfId="1541"/>
    <cellStyle name="_МНУ " xfId="1542"/>
    <cellStyle name="_Модель по кодам_оконч. 2005" xfId="1543"/>
    <cellStyle name="_Неиспользуемые доп.Материалы по 2 базам на 11.07.2006(Обновленный)" xfId="1544"/>
    <cellStyle name="_НЗП на 2003г." xfId="1545"/>
    <cellStyle name="_НЗП на 2003г._C03. A4. TS_KTG v 2" xfId="1546"/>
    <cellStyle name="_НЗП на 2003г._Sheet1" xfId="1547"/>
    <cellStyle name="_НКС 171006" xfId="1548"/>
    <cellStyle name="_нкс 2кв" xfId="1549"/>
    <cellStyle name="_нкс 3 кв" xfId="1550"/>
    <cellStyle name="_НКС11" xfId="1551"/>
    <cellStyle name="_о.с. и тмз на01.06.06г." xfId="1552"/>
    <cellStyle name="_Оборотка Восток new" xfId="1553"/>
    <cellStyle name="_ОДДС" xfId="1554"/>
    <cellStyle name="_Озен Елес  Информация к аудиту за  2005 г" xfId="1555"/>
    <cellStyle name="_ОЗР1" xfId="1556"/>
    <cellStyle name="_ОЗР1_C03. A4. TS_KTG v 2" xfId="1557"/>
    <cellStyle name="_ОЗР1_Sheet1" xfId="1558"/>
    <cellStyle name="_ОС за 2004" xfId="1559"/>
    <cellStyle name="_отдельная отчетность РД КМГ за 2005гс изм.." xfId="1560"/>
    <cellStyle name="_Отсроченный налог по КПН 2007г.Окончат." xfId="1561"/>
    <cellStyle name="_Отсроченный налог по КПН 2007г.Окончат._C03. A4. TS_KTG v 2" xfId="1562"/>
    <cellStyle name="_Отсроченный налог по КПН 2007г.Окончат._Sheet1" xfId="1563"/>
    <cellStyle name="_ОТЧЕТ для ДКФ    06 04 05  (6)" xfId="1564"/>
    <cellStyle name="_Отчет Форма 2 за 1-е плгд. 2006г.ЗФ на 21.07.2006г.ЗФ" xfId="1565"/>
    <cellStyle name="_Отчет Форма 2 за 9 мес.2006г.на 20.10.2006г.ЗФ" xfId="1566"/>
    <cellStyle name="_ПамятьГИС" xfId="1567"/>
    <cellStyle name="_Перерасчет долевого дохода по доч ТОО" xfId="1568"/>
    <cellStyle name="_Перечень необходимой информации (CAP)" xfId="1569"/>
    <cellStyle name="_План развития ПТС на 2005-2010 (связи станционной части)" xfId="1570"/>
    <cellStyle name="_Прил 8Кратк. долг.деб.зд" xfId="1571"/>
    <cellStyle name="_Прил.  5 к за 2-кв-2006" xfId="1572"/>
    <cellStyle name="_Прил.  5 к за 2-кв-20061" xfId="1573"/>
    <cellStyle name="_Прил.-5 за 2-квар." xfId="1574"/>
    <cellStyle name="_прил12-04" xfId="1575"/>
    <cellStyle name="_Прил9 кред.задолж.2квар.2006" xfId="1576"/>
    <cellStyle name="_Прил9 кред.задолж.2квар.20061" xfId="1577"/>
    <cellStyle name="_прилож. 8 120 стр1" xfId="1578"/>
    <cellStyle name="_прилож.9за 2кварт.20064" xfId="1579"/>
    <cellStyle name="_Приложение 7Долг.деб.зад-ть" xfId="1580"/>
    <cellStyle name="_Приложения 6" xfId="1581"/>
    <cellStyle name="_Приложения к формам отчетов за июнь 2006г" xfId="1582"/>
    <cellStyle name="_Приложения к формам отчетов за май 2006г (свод)" xfId="1583"/>
    <cellStyle name="_Приложения к формам отчетов2" xfId="1584"/>
    <cellStyle name="_приход ОС" xfId="1585"/>
    <cellStyle name="_Публикация 2005" xfId="1586"/>
    <cellStyle name="_Публикация 2005_A5.2-IFRS 7" xfId="1587"/>
    <cellStyle name="_Публикация 2005_Sheet1" xfId="1588"/>
    <cellStyle name="_Рабочая таблица 1 полугодие 2007 года" xfId="1589"/>
    <cellStyle name="_Рабочая таблица 9 месяцев 2007 года" xfId="1590"/>
    <cellStyle name="_Расчёт единичных смет" xfId="1591"/>
    <cellStyle name="_расш. к балансу 1 кв.посл1" xfId="1592"/>
    <cellStyle name="_расш. к балансу 2 кв.посл" xfId="1593"/>
    <cellStyle name="_Расшифровки аудиторам за 9 мес.2006 г." xfId="1594"/>
    <cellStyle name="_РАСШИФРОВКИ К БАЛАНСУ 2 КВ." xfId="1595"/>
    <cellStyle name="_Расшифровки СМИ(консалид) за 2004 год" xfId="1596"/>
    <cellStyle name="_Расшифровки_1кв_2002" xfId="1597"/>
    <cellStyle name="_сверка для аудитора" xfId="1598"/>
    <cellStyle name="_сверка для аудитора_A5.2-IFRS 7" xfId="1599"/>
    <cellStyle name="_сверка для аудитора_Sheet1" xfId="1600"/>
    <cellStyle name="_Связанные стороны дебиторка и кредиторка 2007" xfId="1601"/>
    <cellStyle name="_Скорр.бюдж. 2006 г.(с КТО 24.10.)" xfId="1602"/>
    <cellStyle name="_стр 491" xfId="1603"/>
    <cellStyle name="_Таблица по НДС Асхат" xfId="1604"/>
    <cellStyle name="_ТМЗ Прил.-5 за 2-полуг.06г." xfId="1605"/>
    <cellStyle name="_ТОО Эмбаэнергомунай -2005г" xfId="1606"/>
    <cellStyle name="_Трансформация 25 04 05" xfId="1607"/>
    <cellStyle name="_УНУ" xfId="1608"/>
    <cellStyle name="_Фин расшифровки (6) июнь 2005  СМЗ" xfId="1609"/>
    <cellStyle name="_финотчетность ТОО ПКОП за 9 месяцев 2007" xfId="1610"/>
    <cellStyle name="_Форма 29 сч" xfId="1611"/>
    <cellStyle name="_Форма 29 сч_C03. A4. TS_KTG v 2" xfId="1612"/>
    <cellStyle name="_Форма 29 сч_Sheet1" xfId="1613"/>
    <cellStyle name="_форма по ОС" xfId="1614"/>
    <cellStyle name="_форма по ОС2" xfId="1615"/>
    <cellStyle name="_Формы для заводов" xfId="1616"/>
    <cellStyle name="_Формы для заводов_C03. A4. TS_KTG v 2" xfId="1617"/>
    <cellStyle name="_Формы для заводов_Sheet1" xfId="1618"/>
    <cellStyle name="_Формы за 6-м.2006г. (1,2,3)" xfId="1619"/>
    <cellStyle name="_Формы МСФО доработ.14 12 05 ЗА 12 МЕСЯЦЕВ" xfId="1620"/>
    <cellStyle name="_Формы МСФОс для ДЧП(проект) 1" xfId="1621"/>
    <cellStyle name="_Формы МСФОс для ДЧП(проект) 1 пг 2006" xfId="1622"/>
    <cellStyle name="_Формы МСФОс для ДЧП(расш) " xfId="1623"/>
    <cellStyle name="_Формы МСФОсамый последний" xfId="1624"/>
    <cellStyle name="_ФОРМЫ Приложения к формам отчетов" xfId="1625"/>
    <cellStyle name="_Формы финанс отчетноти по Холдингу по МСФО за  2006  xls" xfId="1626"/>
    <cellStyle name="_формы финотчетности" xfId="1627"/>
    <cellStyle name="_ЦА 2 полугодие 220706 изм" xfId="1628"/>
    <cellStyle name="_ЦА баланс ПОСЛ 220706" xfId="1629"/>
    <cellStyle name="_ЦА Форма3 161006" xfId="1630"/>
    <cellStyle name="_ЦА Форма3 200706" xfId="1631"/>
    <cellStyle name="_ЦА Форма3 250706" xfId="1632"/>
    <cellStyle name="_ЦА формы аудит ЗФ 9мв 2006 091106" xfId="1633"/>
    <cellStyle name="_Элиминирование в форме №2" xfId="1634"/>
    <cellStyle name="”€ќђќ‘ћ‚›‰" xfId="1635"/>
    <cellStyle name="”€ќђќ‘ћ‚›‰ 2" xfId="1636"/>
    <cellStyle name="”€ќђќ‘ћ‚›‰ 3" xfId="1637"/>
    <cellStyle name="”€ќђќ‘ћ‚›‰ 4" xfId="1638"/>
    <cellStyle name="”€ќђќ‘ћ‚›‰ 5" xfId="1639"/>
    <cellStyle name="”€љ‘€ђћ‚ђќќ›‰" xfId="1640"/>
    <cellStyle name="”€љ‘€ђћ‚ђќќ›‰ 2" xfId="1641"/>
    <cellStyle name="”€љ‘€ђћ‚ђќќ›‰ 3" xfId="1642"/>
    <cellStyle name="”€љ‘€ђћ‚ђќќ›‰ 4" xfId="1643"/>
    <cellStyle name="”€љ‘€ђћ‚ђќќ›‰ 5" xfId="1644"/>
    <cellStyle name="”ќђќ‘ћ‚›‰" xfId="1645"/>
    <cellStyle name="”ќђќ‘ћ‚›‰ 10" xfId="1646"/>
    <cellStyle name="”ќђќ‘ћ‚›‰ 10 2" xfId="1647"/>
    <cellStyle name="”ќђќ‘ћ‚›‰ 11" xfId="1648"/>
    <cellStyle name="”ќђќ‘ћ‚›‰ 12" xfId="1649"/>
    <cellStyle name="”ќђќ‘ћ‚›‰ 13" xfId="1650"/>
    <cellStyle name="”ќђќ‘ћ‚›‰ 14" xfId="1651"/>
    <cellStyle name="”ќђќ‘ћ‚›‰ 15" xfId="1652"/>
    <cellStyle name="”ќђќ‘ћ‚›‰ 16" xfId="1653"/>
    <cellStyle name="”ќђќ‘ћ‚›‰ 17" xfId="1654"/>
    <cellStyle name="”ќђќ‘ћ‚›‰ 18" xfId="1655"/>
    <cellStyle name="”ќђќ‘ћ‚›‰ 2" xfId="1656"/>
    <cellStyle name="”ќђќ‘ћ‚›‰ 2 2" xfId="1657"/>
    <cellStyle name="”ќђќ‘ћ‚›‰ 3" xfId="1658"/>
    <cellStyle name="”ќђќ‘ћ‚›‰ 3 2" xfId="1659"/>
    <cellStyle name="”ќђќ‘ћ‚›‰ 4" xfId="1660"/>
    <cellStyle name="”ќђќ‘ћ‚›‰ 4 2" xfId="1661"/>
    <cellStyle name="”ќђќ‘ћ‚›‰ 5" xfId="1662"/>
    <cellStyle name="”ќђќ‘ћ‚›‰ 5 2" xfId="1663"/>
    <cellStyle name="”ќђќ‘ћ‚›‰ 6" xfId="1664"/>
    <cellStyle name="”ќђќ‘ћ‚›‰ 6 2" xfId="1665"/>
    <cellStyle name="”ќђќ‘ћ‚›‰ 7" xfId="1666"/>
    <cellStyle name="”ќђќ‘ћ‚›‰ 7 2" xfId="1667"/>
    <cellStyle name="”ќђќ‘ћ‚›‰ 8" xfId="1668"/>
    <cellStyle name="”ќђќ‘ћ‚›‰ 8 2" xfId="1669"/>
    <cellStyle name="”ќђќ‘ћ‚›‰ 9" xfId="1670"/>
    <cellStyle name="”ќђќ‘ћ‚›‰ 9 2" xfId="1671"/>
    <cellStyle name="”ќђќ‘ћ‚›‰_1. Финансовая отчетность" xfId="1672"/>
    <cellStyle name="”љ‘ђћ‚ђќќ›‰" xfId="1673"/>
    <cellStyle name="”љ‘ђћ‚ђќќ›‰ 10" xfId="1674"/>
    <cellStyle name="”љ‘ђћ‚ђќќ›‰ 10 2" xfId="1675"/>
    <cellStyle name="”љ‘ђћ‚ђќќ›‰ 11" xfId="1676"/>
    <cellStyle name="”љ‘ђћ‚ђќќ›‰ 12" xfId="1677"/>
    <cellStyle name="”љ‘ђћ‚ђќќ›‰ 13" xfId="1678"/>
    <cellStyle name="”љ‘ђћ‚ђќќ›‰ 14" xfId="1679"/>
    <cellStyle name="”љ‘ђћ‚ђќќ›‰ 15" xfId="1680"/>
    <cellStyle name="”љ‘ђћ‚ђќќ›‰ 16" xfId="1681"/>
    <cellStyle name="”љ‘ђћ‚ђќќ›‰ 17" xfId="1682"/>
    <cellStyle name="”љ‘ђћ‚ђќќ›‰ 18" xfId="1683"/>
    <cellStyle name="”љ‘ђћ‚ђќќ›‰ 2" xfId="1684"/>
    <cellStyle name="”љ‘ђћ‚ђќќ›‰ 2 2" xfId="1685"/>
    <cellStyle name="”љ‘ђћ‚ђќќ›‰ 3" xfId="1686"/>
    <cellStyle name="”љ‘ђћ‚ђќќ›‰ 3 2" xfId="1687"/>
    <cellStyle name="”љ‘ђћ‚ђќќ›‰ 4" xfId="1688"/>
    <cellStyle name="”љ‘ђћ‚ђќќ›‰ 4 2" xfId="1689"/>
    <cellStyle name="”љ‘ђћ‚ђќќ›‰ 5" xfId="1690"/>
    <cellStyle name="”љ‘ђћ‚ђќќ›‰ 5 2" xfId="1691"/>
    <cellStyle name="”љ‘ђћ‚ђќќ›‰ 6" xfId="1692"/>
    <cellStyle name="”љ‘ђћ‚ђќќ›‰ 6 2" xfId="1693"/>
    <cellStyle name="”љ‘ђћ‚ђќќ›‰ 7" xfId="1694"/>
    <cellStyle name="”љ‘ђћ‚ђќќ›‰ 7 2" xfId="1695"/>
    <cellStyle name="”љ‘ђћ‚ђќќ›‰ 8" xfId="1696"/>
    <cellStyle name="”љ‘ђћ‚ђќќ›‰ 8 2" xfId="1697"/>
    <cellStyle name="”љ‘ђћ‚ђќќ›‰ 9" xfId="1698"/>
    <cellStyle name="”љ‘ђћ‚ђќќ›‰ 9 2" xfId="1699"/>
    <cellStyle name="”љ‘ђћ‚ђќќ›‰_1. Финансовая отчетность" xfId="1700"/>
    <cellStyle name="„…ќ…†ќ›‰" xfId="1701"/>
    <cellStyle name="„…ќ…†ќ›‰ 10" xfId="1702"/>
    <cellStyle name="„…ќ…†ќ›‰ 10 2" xfId="1703"/>
    <cellStyle name="„…ќ…†ќ›‰ 11" xfId="1704"/>
    <cellStyle name="„…ќ…†ќ›‰ 12" xfId="1705"/>
    <cellStyle name="„…ќ…†ќ›‰ 13" xfId="1706"/>
    <cellStyle name="„…ќ…†ќ›‰ 14" xfId="1707"/>
    <cellStyle name="„…ќ…†ќ›‰ 15" xfId="1708"/>
    <cellStyle name="„…ќ…†ќ›‰ 16" xfId="1709"/>
    <cellStyle name="„…ќ…†ќ›‰ 17" xfId="1710"/>
    <cellStyle name="„…ќ…†ќ›‰ 18" xfId="1711"/>
    <cellStyle name="„…ќ…†ќ›‰ 2" xfId="1712"/>
    <cellStyle name="„…ќ…†ќ›‰ 2 2" xfId="1713"/>
    <cellStyle name="„…ќ…†ќ›‰ 3" xfId="1714"/>
    <cellStyle name="„…ќ…†ќ›‰ 3 2" xfId="1715"/>
    <cellStyle name="„…ќ…†ќ›‰ 4" xfId="1716"/>
    <cellStyle name="„…ќ…†ќ›‰ 4 2" xfId="1717"/>
    <cellStyle name="„…ќ…†ќ›‰ 5" xfId="1718"/>
    <cellStyle name="„…ќ…†ќ›‰ 5 2" xfId="1719"/>
    <cellStyle name="„…ќ…†ќ›‰ 6" xfId="1720"/>
    <cellStyle name="„…ќ…†ќ›‰ 6 2" xfId="1721"/>
    <cellStyle name="„…ќ…†ќ›‰ 7" xfId="1722"/>
    <cellStyle name="„…ќ…†ќ›‰ 7 2" xfId="1723"/>
    <cellStyle name="„…ќ…†ќ›‰ 8" xfId="1724"/>
    <cellStyle name="„…ќ…†ќ›‰ 8 2" xfId="1725"/>
    <cellStyle name="„…ќ…†ќ›‰ 9" xfId="1726"/>
    <cellStyle name="„…ќ…†ќ›‰ 9 2" xfId="1727"/>
    <cellStyle name="„…ќ…†ќ›‰_1. Финансовая отчетность" xfId="1728"/>
    <cellStyle name="£ BP" xfId="1729"/>
    <cellStyle name="£ BP 2" xfId="1730"/>
    <cellStyle name="¥ JY" xfId="1731"/>
    <cellStyle name="¥ JY 2" xfId="1732"/>
    <cellStyle name="€’ћѓћ‚›‰" xfId="1733"/>
    <cellStyle name="€’ћѓћ‚›‰ 2" xfId="1734"/>
    <cellStyle name="€’ћѓћ‚›‰ 3" xfId="1735"/>
    <cellStyle name="€’ћѓћ‚›‰ 4" xfId="1736"/>
    <cellStyle name="€’ћѓћ‚›‰ 5" xfId="1737"/>
    <cellStyle name="=C:\WINNT\SYSTEM32\COMMAND.COM" xfId="1738"/>
    <cellStyle name="=C:\WINNT\SYSTEM32\COMMAND.COM 2" xfId="1739"/>
    <cellStyle name="=C:\WINNT35\SYSTEM32\COMMAND.COM" xfId="1740"/>
    <cellStyle name="‡ђѓћ‹ћ‚ћљ1" xfId="1741"/>
    <cellStyle name="‡ђѓћ‹ћ‚ћљ1 10" xfId="1742"/>
    <cellStyle name="‡ђѓћ‹ћ‚ћљ1 2" xfId="1743"/>
    <cellStyle name="‡ђѓћ‹ћ‚ћљ1 3" xfId="1744"/>
    <cellStyle name="‡ђѓћ‹ћ‚ћљ1 4" xfId="1745"/>
    <cellStyle name="‡ђѓћ‹ћ‚ћљ1 5" xfId="1746"/>
    <cellStyle name="‡ђѓћ‹ћ‚ћљ1 6" xfId="1747"/>
    <cellStyle name="‡ђѓћ‹ћ‚ћљ1 7" xfId="1748"/>
    <cellStyle name="‡ђѓћ‹ћ‚ћљ1 8" xfId="1749"/>
    <cellStyle name="‡ђѓћ‹ћ‚ћљ1 9" xfId="1750"/>
    <cellStyle name="‡ђѓћ‹ћ‚ћљ1_1. Финансовая отчетность" xfId="1751"/>
    <cellStyle name="‡ђѓћ‹ћ‚ћљ2" xfId="1752"/>
    <cellStyle name="‡ђѓћ‹ћ‚ћљ2 10" xfId="1753"/>
    <cellStyle name="‡ђѓћ‹ћ‚ћљ2 2" xfId="1754"/>
    <cellStyle name="‡ђѓћ‹ћ‚ћљ2 3" xfId="1755"/>
    <cellStyle name="‡ђѓћ‹ћ‚ћљ2 4" xfId="1756"/>
    <cellStyle name="‡ђѓћ‹ћ‚ћљ2 5" xfId="1757"/>
    <cellStyle name="‡ђѓћ‹ћ‚ћљ2 6" xfId="1758"/>
    <cellStyle name="‡ђѓћ‹ћ‚ћљ2 7" xfId="1759"/>
    <cellStyle name="‡ђѓћ‹ћ‚ћљ2 8" xfId="1760"/>
    <cellStyle name="‡ђѓћ‹ћ‚ћљ2 9" xfId="1761"/>
    <cellStyle name="‡ђѓћ‹ћ‚ћљ2_1. Финансовая отчетность" xfId="1762"/>
    <cellStyle name="•WЏЂ_ЉO‰?—a‹?" xfId="1763"/>
    <cellStyle name="’ћѓћ‚›‰" xfId="1764"/>
    <cellStyle name="’ћѓћ‚›‰ 10" xfId="1765"/>
    <cellStyle name="’ћѓћ‚›‰ 2" xfId="1766"/>
    <cellStyle name="’ћѓћ‚›‰ 3" xfId="1767"/>
    <cellStyle name="’ћѓћ‚›‰ 4" xfId="1768"/>
    <cellStyle name="’ћѓћ‚›‰ 5" xfId="1769"/>
    <cellStyle name="’ћѓћ‚›‰ 6" xfId="1770"/>
    <cellStyle name="’ћѓћ‚›‰ 7" xfId="1771"/>
    <cellStyle name="’ћѓћ‚›‰ 8" xfId="1772"/>
    <cellStyle name="’ћѓћ‚›‰ 9" xfId="1773"/>
    <cellStyle name="’ћѓћ‚›‰_1. Финансовая отчетность" xfId="1774"/>
    <cellStyle name="" xfId="1775"/>
    <cellStyle name="" xfId="1776"/>
    <cellStyle name=" 10" xfId="1777"/>
    <cellStyle name=" 10" xfId="1778"/>
    <cellStyle name=" 11" xfId="1779"/>
    <cellStyle name=" 11" xfId="1780"/>
    <cellStyle name=" 2" xfId="1781"/>
    <cellStyle name=" 2" xfId="1782"/>
    <cellStyle name=" 3" xfId="1783"/>
    <cellStyle name=" 3" xfId="1784"/>
    <cellStyle name=" 4" xfId="1785"/>
    <cellStyle name=" 4" xfId="1786"/>
    <cellStyle name=" 5" xfId="1787"/>
    <cellStyle name=" 5" xfId="1788"/>
    <cellStyle name=" 6" xfId="1789"/>
    <cellStyle name=" 6" xfId="1790"/>
    <cellStyle name=" 7" xfId="1791"/>
    <cellStyle name=" 7" xfId="1792"/>
    <cellStyle name=" 8" xfId="1793"/>
    <cellStyle name=" 8" xfId="1794"/>
    <cellStyle name=" 9" xfId="1795"/>
    <cellStyle name=" 9" xfId="1796"/>
    <cellStyle name="" xfId="1797"/>
    <cellStyle name="" xfId="1798"/>
    <cellStyle name=" 10" xfId="1799"/>
    <cellStyle name=" 10" xfId="1800"/>
    <cellStyle name=" 11" xfId="1801"/>
    <cellStyle name=" 11" xfId="1802"/>
    <cellStyle name=" 2" xfId="1803"/>
    <cellStyle name=" 2" xfId="1804"/>
    <cellStyle name=" 3" xfId="1805"/>
    <cellStyle name=" 3" xfId="1806"/>
    <cellStyle name=" 4" xfId="1807"/>
    <cellStyle name=" 4" xfId="1808"/>
    <cellStyle name=" 5" xfId="1809"/>
    <cellStyle name=" 5" xfId="1810"/>
    <cellStyle name=" 6" xfId="1811"/>
    <cellStyle name=" 6" xfId="1812"/>
    <cellStyle name=" 7" xfId="1813"/>
    <cellStyle name=" 7" xfId="1814"/>
    <cellStyle name=" 8" xfId="1815"/>
    <cellStyle name=" 8" xfId="1816"/>
    <cellStyle name=" 9" xfId="1817"/>
    <cellStyle name=" 9" xfId="1818"/>
    <cellStyle name="" xfId="1819"/>
    <cellStyle name=" 10" xfId="1820"/>
    <cellStyle name=" 11" xfId="1821"/>
    <cellStyle name=" 2" xfId="1822"/>
    <cellStyle name=" 3" xfId="1823"/>
    <cellStyle name=" 4" xfId="1824"/>
    <cellStyle name=" 5" xfId="1825"/>
    <cellStyle name=" 6" xfId="1826"/>
    <cellStyle name=" 7" xfId="1827"/>
    <cellStyle name=" 8" xfId="1828"/>
    <cellStyle name=" 9" xfId="1829"/>
    <cellStyle name="1" xfId="1830"/>
    <cellStyle name="1 10" xfId="1831"/>
    <cellStyle name="1 11" xfId="1832"/>
    <cellStyle name="1 2" xfId="1833"/>
    <cellStyle name="1 3" xfId="1834"/>
    <cellStyle name="1 4" xfId="1835"/>
    <cellStyle name="1 5" xfId="1836"/>
    <cellStyle name="1 6" xfId="1837"/>
    <cellStyle name="1 7" xfId="1838"/>
    <cellStyle name="1 8" xfId="1839"/>
    <cellStyle name="1 9" xfId="1840"/>
    <cellStyle name="2" xfId="1841"/>
    <cellStyle name="2 2" xfId="1842"/>
    <cellStyle name="2 3" xfId="1843"/>
    <cellStyle name="2 4" xfId="1844"/>
    <cellStyle name="2 5" xfId="1845"/>
    <cellStyle name="W_OÝaà" xfId="1846"/>
    <cellStyle name="0,00;0;" xfId="1847"/>
    <cellStyle name="0,00;0; 2" xfId="1848"/>
    <cellStyle name="0,00;0; 3" xfId="1849"/>
    <cellStyle name="0,00;0; 4" xfId="1850"/>
    <cellStyle name="0,00;0; 5" xfId="1851"/>
    <cellStyle name="0.0" xfId="1852"/>
    <cellStyle name="0_Decimal" xfId="1853"/>
    <cellStyle name="0_Decimal_ MC" xfId="1854"/>
    <cellStyle name="0_Decimal_2004OB MC" xfId="1855"/>
    <cellStyle name="0_Decimal_financez" xfId="1856"/>
    <cellStyle name="0_Decimal_kz_dom_versus" xfId="1857"/>
    <cellStyle name="0_Decimal_LE curr impact" xfId="1858"/>
    <cellStyle name="0_Decimal_LE rev &amp; Cost" xfId="1859"/>
    <cellStyle name="0_Decimal_MC Vol.Mix Var" xfId="1860"/>
    <cellStyle name="0_Decimal_MC Vol.Mix Var LE" xfId="1861"/>
    <cellStyle name="0_Decimal_MC Vol.Mix Var OB" xfId="1862"/>
    <cellStyle name="0_Decimal_ob price impact" xfId="1863"/>
    <cellStyle name="0_Decimal_OCI" xfId="1864"/>
    <cellStyle name="0_Decimal_OCI Var analys OB" xfId="1865"/>
    <cellStyle name="0_Decimal_P&amp;L - Kazakhstan" xfId="1866"/>
    <cellStyle name="0_Decimal_Rev" xfId="1867"/>
    <cellStyle name="0_Decimal_Rev vs RF" xfId="1868"/>
    <cellStyle name="0_Decimal_Rv var OB" xfId="1869"/>
    <cellStyle name="0_Decimal_Sheet1" xfId="1870"/>
    <cellStyle name="0_Decimal_Sheet2" xfId="1871"/>
    <cellStyle name="0_Decimal_Sheet3" xfId="1872"/>
    <cellStyle name="0_Decimal_Sheet4" xfId="1873"/>
    <cellStyle name="0_Decimal_Sheet5" xfId="1874"/>
    <cellStyle name="0_Decimal_Sheet6" xfId="1875"/>
    <cellStyle name="0_Decimal_Total79082002" xfId="1876"/>
    <cellStyle name="0_Decimal_Volume OB" xfId="1877"/>
    <cellStyle name="0_Decimal_Volume, Revenue and CoS variances" xfId="1878"/>
    <cellStyle name="0_Decimal_Volumes and revenue, CoS total 1" xfId="1879"/>
    <cellStyle name="1 000 Kc_List1" xfId="1880"/>
    <cellStyle name="1.0 TITLE" xfId="1881"/>
    <cellStyle name="1.1 TITLE" xfId="1882"/>
    <cellStyle name="1_Decimal" xfId="1883"/>
    <cellStyle name="1_Decimal_financez" xfId="1884"/>
    <cellStyle name="1Normal" xfId="1885"/>
    <cellStyle name="2_Decimal" xfId="1886"/>
    <cellStyle name="2_Decimal_financez" xfId="1887"/>
    <cellStyle name="2_Decimal_SP7908" xfId="1888"/>
    <cellStyle name="50%" xfId="1889"/>
    <cellStyle name="50% 2" xfId="1890"/>
    <cellStyle name="50% 2 2" xfId="1891"/>
    <cellStyle name="50% 2 2 2" xfId="1892"/>
    <cellStyle name="50% 2 2 3" xfId="1893"/>
    <cellStyle name="50% 2 3" xfId="1894"/>
    <cellStyle name="50% 2 4" xfId="1895"/>
    <cellStyle name="50% 3" xfId="1896"/>
    <cellStyle name="75%" xfId="1897"/>
    <cellStyle name="75% 2" xfId="1898"/>
    <cellStyle name="75% 2 2" xfId="1899"/>
    <cellStyle name="75% 2 2 2" xfId="1900"/>
    <cellStyle name="75% 2 2 3" xfId="1901"/>
    <cellStyle name="75% 2 3" xfId="1902"/>
    <cellStyle name="75% 2 4" xfId="1903"/>
    <cellStyle name="75% 3" xfId="1904"/>
    <cellStyle name="8" xfId="1905"/>
    <cellStyle name="8pt" xfId="1906"/>
    <cellStyle name="8pt 2" xfId="1907"/>
    <cellStyle name="A3 297 x 420 mm" xfId="1908"/>
    <cellStyle name="A3 297 x 420 mm 2" xfId="1909"/>
    <cellStyle name="Aaia?iue [0]_?anoiau" xfId="1910"/>
    <cellStyle name="Aaia?iue_?anoiau" xfId="1911"/>
    <cellStyle name="Äåíåæíûé" xfId="1912"/>
    <cellStyle name="Äåíåæíûé [0]" xfId="1913"/>
    <cellStyle name="Äåíåæíûé [0] 10" xfId="1914"/>
    <cellStyle name="Äåíåæíûé [0] 2" xfId="1915"/>
    <cellStyle name="Äåíåæíûé [0] 3" xfId="1916"/>
    <cellStyle name="Äåíåæíûé [0] 4" xfId="1917"/>
    <cellStyle name="Äåíåæíûé [0] 5" xfId="1918"/>
    <cellStyle name="Äåíåæíûé [0] 6" xfId="1919"/>
    <cellStyle name="Äåíåæíûé [0] 7" xfId="1920"/>
    <cellStyle name="Äåíåæíûé [0] 8" xfId="1921"/>
    <cellStyle name="Äåíåæíûé [0] 9" xfId="1922"/>
    <cellStyle name="Äåíåæíûé [0]_1. Финансовая отчетность" xfId="1923"/>
    <cellStyle name="Äåíåæíûé 10" xfId="1924"/>
    <cellStyle name="Äåíåæíûé 2" xfId="1925"/>
    <cellStyle name="Äåíåæíûé 3" xfId="1926"/>
    <cellStyle name="Äåíåæíûé 4" xfId="1927"/>
    <cellStyle name="Äåíåæíûé 5" xfId="1928"/>
    <cellStyle name="Äåíåæíûé 6" xfId="1929"/>
    <cellStyle name="Äåíåæíûé 7" xfId="1930"/>
    <cellStyle name="Äåíåæíûé 8" xfId="1931"/>
    <cellStyle name="Äåíåæíûé 9" xfId="1932"/>
    <cellStyle name="Äåíåæíûé_1. Финансовая отчетность" xfId="1933"/>
    <cellStyle name="ac" xfId="1934"/>
    <cellStyle name="Ăčďĺđńńűëęŕ" xfId="1935"/>
    <cellStyle name="AeE­ [0]_INQUIRY ¿µ¾÷AßAø " xfId="1936"/>
    <cellStyle name="AeE­_INQUIRY ¿µ¾÷AßAø " xfId="1937"/>
    <cellStyle name="Aeia?nnueea" xfId="1938"/>
    <cellStyle name="Ãèïåðññûëêà" xfId="1939"/>
    <cellStyle name="arial12" xfId="1940"/>
    <cellStyle name="arial14" xfId="1941"/>
    <cellStyle name="Assumption" xfId="1942"/>
    <cellStyle name="AÞ¸¶ [0]_INQUIRY ¿µ¾÷AßAø " xfId="1943"/>
    <cellStyle name="AÞ¸¶_INQUIRY ¿µ¾÷AßAø " xfId="1944"/>
    <cellStyle name="Body" xfId="1945"/>
    <cellStyle name="Bold 11" xfId="1946"/>
    <cellStyle name="Bold/Border" xfId="1947"/>
    <cellStyle name="Border" xfId="1948"/>
    <cellStyle name="Border 10" xfId="1949"/>
    <cellStyle name="Border 10 2" xfId="1950"/>
    <cellStyle name="Border 10 2 2" xfId="1951"/>
    <cellStyle name="Border 10 2 2 2" xfId="1952"/>
    <cellStyle name="Border 10 2 2 2 2" xfId="1953"/>
    <cellStyle name="Border 10 2 2 2 2 2" xfId="1954"/>
    <cellStyle name="Border 10 2 2 2 2 2 2" xfId="1955"/>
    <cellStyle name="Border 10 2 2 2 2 3" xfId="1956"/>
    <cellStyle name="Border 10 2 2 2 3" xfId="1957"/>
    <cellStyle name="Border 10 2 2 2 3 2" xfId="1958"/>
    <cellStyle name="Border 10 2 2 2 4" xfId="1959"/>
    <cellStyle name="Border 10 2 2 3" xfId="1960"/>
    <cellStyle name="Border 10 2 2 3 2" xfId="1961"/>
    <cellStyle name="Border 10 2 2 3 2 2" xfId="1962"/>
    <cellStyle name="Border 10 2 2 3 3" xfId="1963"/>
    <cellStyle name="Border 10 2 2 4" xfId="1964"/>
    <cellStyle name="Border 10 2 2 4 2" xfId="1965"/>
    <cellStyle name="Border 10 2 2 4 3" xfId="1966"/>
    <cellStyle name="Border 10 2 2 5" xfId="1967"/>
    <cellStyle name="Border 10 2 2 6" xfId="1968"/>
    <cellStyle name="Border 10 2 3" xfId="1969"/>
    <cellStyle name="Border 10 2 3 2" xfId="1970"/>
    <cellStyle name="Border 10 2 3 2 2" xfId="1971"/>
    <cellStyle name="Border 10 2 3 2 2 2" xfId="1972"/>
    <cellStyle name="Border 10 2 3 2 3" xfId="1973"/>
    <cellStyle name="Border 10 2 3 3" xfId="1974"/>
    <cellStyle name="Border 10 2 3 3 2" xfId="1975"/>
    <cellStyle name="Border 10 2 3 4" xfId="1976"/>
    <cellStyle name="Border 10 2 4" xfId="1977"/>
    <cellStyle name="Border 10 2 4 2" xfId="1978"/>
    <cellStyle name="Border 10 2 4 2 2" xfId="1979"/>
    <cellStyle name="Border 10 2 4 3" xfId="1980"/>
    <cellStyle name="Border 10 2 5" xfId="1981"/>
    <cellStyle name="Border 10 2 5 2" xfId="1982"/>
    <cellStyle name="Border 10 2 5 3" xfId="1983"/>
    <cellStyle name="Border 10 2 6" xfId="1984"/>
    <cellStyle name="Border 10 2 7" xfId="1985"/>
    <cellStyle name="Border 10 3" xfId="1986"/>
    <cellStyle name="Border 10 3 2" xfId="1987"/>
    <cellStyle name="Border 10 3 2 2" xfId="1988"/>
    <cellStyle name="Border 10 3 2 2 2" xfId="1989"/>
    <cellStyle name="Border 10 3 2 3" xfId="1990"/>
    <cellStyle name="Border 10 3 3" xfId="1991"/>
    <cellStyle name="Border 10 3 3 2" xfId="1992"/>
    <cellStyle name="Border 10 3 4" xfId="1993"/>
    <cellStyle name="Border 10 4" xfId="1994"/>
    <cellStyle name="Border 10 4 2" xfId="1995"/>
    <cellStyle name="Border 10 4 2 2" xfId="1996"/>
    <cellStyle name="Border 10 4 3" xfId="1997"/>
    <cellStyle name="Border 10 5" xfId="1998"/>
    <cellStyle name="Border 10 5 2" xfId="1999"/>
    <cellStyle name="Border 10 5 3" xfId="2000"/>
    <cellStyle name="Border 10 6" xfId="2001"/>
    <cellStyle name="Border 10 7" xfId="2002"/>
    <cellStyle name="Border 11" xfId="2003"/>
    <cellStyle name="Border 11 2" xfId="2004"/>
    <cellStyle name="Border 11 2 2" xfId="2005"/>
    <cellStyle name="Border 11 2 2 2" xfId="2006"/>
    <cellStyle name="Border 11 2 2 2 2" xfId="2007"/>
    <cellStyle name="Border 11 2 2 2 2 2" xfId="2008"/>
    <cellStyle name="Border 11 2 2 2 3" xfId="2009"/>
    <cellStyle name="Border 11 2 2 3" xfId="2010"/>
    <cellStyle name="Border 11 2 2 3 2" xfId="2011"/>
    <cellStyle name="Border 11 2 2 4" xfId="2012"/>
    <cellStyle name="Border 11 2 3" xfId="2013"/>
    <cellStyle name="Border 11 2 3 2" xfId="2014"/>
    <cellStyle name="Border 11 2 3 2 2" xfId="2015"/>
    <cellStyle name="Border 11 2 3 3" xfId="2016"/>
    <cellStyle name="Border 11 2 4" xfId="2017"/>
    <cellStyle name="Border 11 2 4 2" xfId="2018"/>
    <cellStyle name="Border 11 2 4 3" xfId="2019"/>
    <cellStyle name="Border 11 2 5" xfId="2020"/>
    <cellStyle name="Border 11 2 6" xfId="2021"/>
    <cellStyle name="Border 11 3" xfId="2022"/>
    <cellStyle name="Border 11 3 2" xfId="2023"/>
    <cellStyle name="Border 11 3 2 2" xfId="2024"/>
    <cellStyle name="Border 11 3 2 2 2" xfId="2025"/>
    <cellStyle name="Border 11 3 2 2 2 2" xfId="2026"/>
    <cellStyle name="Border 11 3 2 2 3" xfId="2027"/>
    <cellStyle name="Border 11 3 2 3" xfId="2028"/>
    <cellStyle name="Border 11 3 2 3 2" xfId="2029"/>
    <cellStyle name="Border 11 3 2 4" xfId="2030"/>
    <cellStyle name="Border 11 3 3" xfId="2031"/>
    <cellStyle name="Border 11 3 3 2" xfId="2032"/>
    <cellStyle name="Border 11 3 3 2 2" xfId="2033"/>
    <cellStyle name="Border 11 3 3 3" xfId="2034"/>
    <cellStyle name="Border 11 3 4" xfId="2035"/>
    <cellStyle name="Border 11 3 4 2" xfId="2036"/>
    <cellStyle name="Border 11 3 4 3" xfId="2037"/>
    <cellStyle name="Border 11 3 5" xfId="2038"/>
    <cellStyle name="Border 11 3 6" xfId="2039"/>
    <cellStyle name="Border 11 4" xfId="2040"/>
    <cellStyle name="Border 11 4 2" xfId="2041"/>
    <cellStyle name="Border 11 4 2 2" xfId="2042"/>
    <cellStyle name="Border 11 4 2 2 2" xfId="2043"/>
    <cellStyle name="Border 11 4 2 3" xfId="2044"/>
    <cellStyle name="Border 11 4 3" xfId="2045"/>
    <cellStyle name="Border 11 4 3 2" xfId="2046"/>
    <cellStyle name="Border 11 4 4" xfId="2047"/>
    <cellStyle name="Border 11 5" xfId="2048"/>
    <cellStyle name="Border 11 5 2" xfId="2049"/>
    <cellStyle name="Border 11 5 2 2" xfId="2050"/>
    <cellStyle name="Border 11 5 3" xfId="2051"/>
    <cellStyle name="Border 11 6" xfId="2052"/>
    <cellStyle name="Border 11 6 2" xfId="2053"/>
    <cellStyle name="Border 11 6 3" xfId="2054"/>
    <cellStyle name="Border 11 7" xfId="2055"/>
    <cellStyle name="Border 11 8" xfId="2056"/>
    <cellStyle name="Border 12" xfId="2057"/>
    <cellStyle name="Border 12 2" xfId="2058"/>
    <cellStyle name="Border 12 2 2" xfId="2059"/>
    <cellStyle name="Border 12 2 2 2" xfId="2060"/>
    <cellStyle name="Border 12 2 2 2 2" xfId="2061"/>
    <cellStyle name="Border 12 2 2 3" xfId="2062"/>
    <cellStyle name="Border 12 2 3" xfId="2063"/>
    <cellStyle name="Border 12 2 3 2" xfId="2064"/>
    <cellStyle name="Border 12 2 4" xfId="2065"/>
    <cellStyle name="Border 12 3" xfId="2066"/>
    <cellStyle name="Border 12 3 2" xfId="2067"/>
    <cellStyle name="Border 12 3 2 2" xfId="2068"/>
    <cellStyle name="Border 12 3 3" xfId="2069"/>
    <cellStyle name="Border 12 4" xfId="2070"/>
    <cellStyle name="Border 12 4 2" xfId="2071"/>
    <cellStyle name="Border 12 4 3" xfId="2072"/>
    <cellStyle name="Border 12 5" xfId="2073"/>
    <cellStyle name="Border 12 6" xfId="2074"/>
    <cellStyle name="Border 13" xfId="2075"/>
    <cellStyle name="Border 13 2" xfId="2076"/>
    <cellStyle name="Border 13 2 2" xfId="2077"/>
    <cellStyle name="Border 13 2 2 2" xfId="2078"/>
    <cellStyle name="Border 13 2 2 2 2" xfId="2079"/>
    <cellStyle name="Border 13 2 2 3" xfId="2080"/>
    <cellStyle name="Border 13 2 3" xfId="2081"/>
    <cellStyle name="Border 13 2 3 2" xfId="2082"/>
    <cellStyle name="Border 13 2 4" xfId="2083"/>
    <cellStyle name="Border 13 3" xfId="2084"/>
    <cellStyle name="Border 13 3 2" xfId="2085"/>
    <cellStyle name="Border 13 3 2 2" xfId="2086"/>
    <cellStyle name="Border 13 3 3" xfId="2087"/>
    <cellStyle name="Border 13 4" xfId="2088"/>
    <cellStyle name="Border 13 4 2" xfId="2089"/>
    <cellStyle name="Border 13 5" xfId="2090"/>
    <cellStyle name="Border 14" xfId="2091"/>
    <cellStyle name="Border 14 2" xfId="2092"/>
    <cellStyle name="Border 14 2 2" xfId="2093"/>
    <cellStyle name="Border 14 2 2 2" xfId="2094"/>
    <cellStyle name="Border 14 2 2 2 2" xfId="2095"/>
    <cellStyle name="Border 14 2 2 3" xfId="2096"/>
    <cellStyle name="Border 14 2 3" xfId="2097"/>
    <cellStyle name="Border 14 2 3 2" xfId="2098"/>
    <cellStyle name="Border 14 2 4" xfId="2099"/>
    <cellStyle name="Border 14 3" xfId="2100"/>
    <cellStyle name="Border 14 3 2" xfId="2101"/>
    <cellStyle name="Border 14 3 2 2" xfId="2102"/>
    <cellStyle name="Border 14 3 3" xfId="2103"/>
    <cellStyle name="Border 14 4" xfId="2104"/>
    <cellStyle name="Border 14 4 2" xfId="2105"/>
    <cellStyle name="Border 14 5" xfId="2106"/>
    <cellStyle name="Border 15" xfId="2107"/>
    <cellStyle name="Border 15 2" xfId="2108"/>
    <cellStyle name="Border 15 2 2" xfId="2109"/>
    <cellStyle name="Border 15 2 2 2" xfId="2110"/>
    <cellStyle name="Border 15 2 2 2 2" xfId="2111"/>
    <cellStyle name="Border 15 2 2 3" xfId="2112"/>
    <cellStyle name="Border 15 2 3" xfId="2113"/>
    <cellStyle name="Border 15 2 3 2" xfId="2114"/>
    <cellStyle name="Border 15 2 4" xfId="2115"/>
    <cellStyle name="Border 15 3" xfId="2116"/>
    <cellStyle name="Border 15 3 2" xfId="2117"/>
    <cellStyle name="Border 15 3 2 2" xfId="2118"/>
    <cellStyle name="Border 15 3 3" xfId="2119"/>
    <cellStyle name="Border 15 4" xfId="2120"/>
    <cellStyle name="Border 15 4 2" xfId="2121"/>
    <cellStyle name="Border 15 4 2 2" xfId="2122"/>
    <cellStyle name="Border 15 4 3" xfId="2123"/>
    <cellStyle name="Border 15 5" xfId="2124"/>
    <cellStyle name="Border 15 5 2" xfId="2125"/>
    <cellStyle name="Border 15 6" xfId="2126"/>
    <cellStyle name="Border 16" xfId="2127"/>
    <cellStyle name="Border 16 2" xfId="2128"/>
    <cellStyle name="Border 16 2 2" xfId="2129"/>
    <cellStyle name="Border 16 2 2 2" xfId="2130"/>
    <cellStyle name="Border 16 2 2 2 2" xfId="2131"/>
    <cellStyle name="Border 16 2 2 3" xfId="2132"/>
    <cellStyle name="Border 16 2 3" xfId="2133"/>
    <cellStyle name="Border 16 2 3 2" xfId="2134"/>
    <cellStyle name="Border 16 2 4" xfId="2135"/>
    <cellStyle name="Border 16 3" xfId="2136"/>
    <cellStyle name="Border 16 3 2" xfId="2137"/>
    <cellStyle name="Border 16 3 2 2" xfId="2138"/>
    <cellStyle name="Border 16 3 3" xfId="2139"/>
    <cellStyle name="Border 16 4" xfId="2140"/>
    <cellStyle name="Border 16 4 2" xfId="2141"/>
    <cellStyle name="Border 16 5" xfId="2142"/>
    <cellStyle name="Border 17" xfId="2143"/>
    <cellStyle name="Border 17 2" xfId="2144"/>
    <cellStyle name="Border 17 2 2" xfId="2145"/>
    <cellStyle name="Border 17 2 2 2" xfId="2146"/>
    <cellStyle name="Border 17 2 3" xfId="2147"/>
    <cellStyle name="Border 17 3" xfId="2148"/>
    <cellStyle name="Border 17 3 2" xfId="2149"/>
    <cellStyle name="Border 17 4" xfId="2150"/>
    <cellStyle name="Border 18" xfId="2151"/>
    <cellStyle name="Border 18 2" xfId="2152"/>
    <cellStyle name="Border 18 2 2" xfId="2153"/>
    <cellStyle name="Border 18 2 2 2" xfId="2154"/>
    <cellStyle name="Border 18 2 3" xfId="2155"/>
    <cellStyle name="Border 18 3" xfId="2156"/>
    <cellStyle name="Border 18 3 2" xfId="2157"/>
    <cellStyle name="Border 18 4" xfId="2158"/>
    <cellStyle name="Border 19" xfId="2159"/>
    <cellStyle name="Border 19 2" xfId="2160"/>
    <cellStyle name="Border 2" xfId="2161"/>
    <cellStyle name="Border 2 10" xfId="2162"/>
    <cellStyle name="Border 2 2" xfId="2163"/>
    <cellStyle name="Border 2 2 2" xfId="2164"/>
    <cellStyle name="Border 2 2 2 2" xfId="2165"/>
    <cellStyle name="Border 2 2 2 2 2" xfId="2166"/>
    <cellStyle name="Border 2 2 2 2 2 2" xfId="2167"/>
    <cellStyle name="Border 2 2 2 2 2 2 2" xfId="2168"/>
    <cellStyle name="Border 2 2 2 2 2 3" xfId="2169"/>
    <cellStyle name="Border 2 2 2 2 3" xfId="2170"/>
    <cellStyle name="Border 2 2 2 2 3 2" xfId="2171"/>
    <cellStyle name="Border 2 2 2 2 4" xfId="2172"/>
    <cellStyle name="Border 2 2 2 3" xfId="2173"/>
    <cellStyle name="Border 2 2 2 3 2" xfId="2174"/>
    <cellStyle name="Border 2 2 2 3 2 2" xfId="2175"/>
    <cellStyle name="Border 2 2 2 3 3" xfId="2176"/>
    <cellStyle name="Border 2 2 2 4" xfId="2177"/>
    <cellStyle name="Border 2 2 2 4 2" xfId="2178"/>
    <cellStyle name="Border 2 2 2 4 3" xfId="2179"/>
    <cellStyle name="Border 2 2 2 5" xfId="2180"/>
    <cellStyle name="Border 2 2 2 6" xfId="2181"/>
    <cellStyle name="Border 2 2 3" xfId="2182"/>
    <cellStyle name="Border 2 2 3 2" xfId="2183"/>
    <cellStyle name="Border 2 2 3 2 2" xfId="2184"/>
    <cellStyle name="Border 2 2 3 2 2 2" xfId="2185"/>
    <cellStyle name="Border 2 2 3 2 3" xfId="2186"/>
    <cellStyle name="Border 2 2 3 3" xfId="2187"/>
    <cellStyle name="Border 2 2 3 3 2" xfId="2188"/>
    <cellStyle name="Border 2 2 3 4" xfId="2189"/>
    <cellStyle name="Border 2 2 4" xfId="2190"/>
    <cellStyle name="Border 2 2 4 2" xfId="2191"/>
    <cellStyle name="Border 2 2 4 2 2" xfId="2192"/>
    <cellStyle name="Border 2 2 4 3" xfId="2193"/>
    <cellStyle name="Border 2 2 5" xfId="2194"/>
    <cellStyle name="Border 2 2 5 2" xfId="2195"/>
    <cellStyle name="Border 2 2 5 3" xfId="2196"/>
    <cellStyle name="Border 2 2 6" xfId="2197"/>
    <cellStyle name="Border 2 2 7" xfId="2198"/>
    <cellStyle name="Border 2 3" xfId="2199"/>
    <cellStyle name="Border 2 3 2" xfId="2200"/>
    <cellStyle name="Border 2 3 2 2" xfId="2201"/>
    <cellStyle name="Border 2 3 2 2 2" xfId="2202"/>
    <cellStyle name="Border 2 3 2 2 2 2" xfId="2203"/>
    <cellStyle name="Border 2 3 2 2 3" xfId="2204"/>
    <cellStyle name="Border 2 3 2 3" xfId="2205"/>
    <cellStyle name="Border 2 3 2 3 2" xfId="2206"/>
    <cellStyle name="Border 2 3 2 4" xfId="2207"/>
    <cellStyle name="Border 2 3 3" xfId="2208"/>
    <cellStyle name="Border 2 3 3 2" xfId="2209"/>
    <cellStyle name="Border 2 3 3 2 2" xfId="2210"/>
    <cellStyle name="Border 2 3 3 3" xfId="2211"/>
    <cellStyle name="Border 2 3 4" xfId="2212"/>
    <cellStyle name="Border 2 3 4 2" xfId="2213"/>
    <cellStyle name="Border 2 3 5" xfId="2214"/>
    <cellStyle name="Border 2 4" xfId="2215"/>
    <cellStyle name="Border 2 4 2" xfId="2216"/>
    <cellStyle name="Border 2 4 2 2" xfId="2217"/>
    <cellStyle name="Border 2 4 2 2 2" xfId="2218"/>
    <cellStyle name="Border 2 4 2 2 2 2" xfId="2219"/>
    <cellStyle name="Border 2 4 2 2 3" xfId="2220"/>
    <cellStyle name="Border 2 4 2 3" xfId="2221"/>
    <cellStyle name="Border 2 4 2 3 2" xfId="2222"/>
    <cellStyle name="Border 2 4 2 4" xfId="2223"/>
    <cellStyle name="Border 2 4 3" xfId="2224"/>
    <cellStyle name="Border 2 4 3 2" xfId="2225"/>
    <cellStyle name="Border 2 4 3 2 2" xfId="2226"/>
    <cellStyle name="Border 2 4 3 3" xfId="2227"/>
    <cellStyle name="Border 2 4 4" xfId="2228"/>
    <cellStyle name="Border 2 4 4 2" xfId="2229"/>
    <cellStyle name="Border 2 4 5" xfId="2230"/>
    <cellStyle name="Border 2 5" xfId="2231"/>
    <cellStyle name="Border 2 5 2" xfId="2232"/>
    <cellStyle name="Border 2 5 2 2" xfId="2233"/>
    <cellStyle name="Border 2 5 2 2 2" xfId="2234"/>
    <cellStyle name="Border 2 5 2 2 2 2" xfId="2235"/>
    <cellStyle name="Border 2 5 2 2 3" xfId="2236"/>
    <cellStyle name="Border 2 5 2 3" xfId="2237"/>
    <cellStyle name="Border 2 5 2 3 2" xfId="2238"/>
    <cellStyle name="Border 2 5 2 4" xfId="2239"/>
    <cellStyle name="Border 2 5 3" xfId="2240"/>
    <cellStyle name="Border 2 5 3 2" xfId="2241"/>
    <cellStyle name="Border 2 5 3 2 2" xfId="2242"/>
    <cellStyle name="Border 2 5 3 3" xfId="2243"/>
    <cellStyle name="Border 2 5 4" xfId="2244"/>
    <cellStyle name="Border 2 5 4 2" xfId="2245"/>
    <cellStyle name="Border 2 5 4 2 2" xfId="2246"/>
    <cellStyle name="Border 2 5 4 3" xfId="2247"/>
    <cellStyle name="Border 2 5 5" xfId="2248"/>
    <cellStyle name="Border 2 5 5 2" xfId="2249"/>
    <cellStyle name="Border 2 5 6" xfId="2250"/>
    <cellStyle name="Border 2 6" xfId="2251"/>
    <cellStyle name="Border 2 6 2" xfId="2252"/>
    <cellStyle name="Border 2 6 2 2" xfId="2253"/>
    <cellStyle name="Border 2 6 2 2 2" xfId="2254"/>
    <cellStyle name="Border 2 6 2 2 2 2" xfId="2255"/>
    <cellStyle name="Border 2 6 2 2 3" xfId="2256"/>
    <cellStyle name="Border 2 6 2 3" xfId="2257"/>
    <cellStyle name="Border 2 6 2 3 2" xfId="2258"/>
    <cellStyle name="Border 2 6 2 4" xfId="2259"/>
    <cellStyle name="Border 2 6 3" xfId="2260"/>
    <cellStyle name="Border 2 6 3 2" xfId="2261"/>
    <cellStyle name="Border 2 6 3 2 2" xfId="2262"/>
    <cellStyle name="Border 2 6 3 3" xfId="2263"/>
    <cellStyle name="Border 2 6 4" xfId="2264"/>
    <cellStyle name="Border 2 6 4 2" xfId="2265"/>
    <cellStyle name="Border 2 6 5" xfId="2266"/>
    <cellStyle name="Border 2 7" xfId="2267"/>
    <cellStyle name="Border 2 7 2" xfId="2268"/>
    <cellStyle name="Border 2 7 2 2" xfId="2269"/>
    <cellStyle name="Border 2 7 2 2 2" xfId="2270"/>
    <cellStyle name="Border 2 7 2 3" xfId="2271"/>
    <cellStyle name="Border 2 7 3" xfId="2272"/>
    <cellStyle name="Border 2 7 3 2" xfId="2273"/>
    <cellStyle name="Border 2 7 4" xfId="2274"/>
    <cellStyle name="Border 2 8" xfId="2275"/>
    <cellStyle name="Border 2 8 2" xfId="2276"/>
    <cellStyle name="Border 2 8 2 2" xfId="2277"/>
    <cellStyle name="Border 2 8 2 2 2" xfId="2278"/>
    <cellStyle name="Border 2 8 2 3" xfId="2279"/>
    <cellStyle name="Border 2 8 3" xfId="2280"/>
    <cellStyle name="Border 2 8 3 2" xfId="2281"/>
    <cellStyle name="Border 2 8 4" xfId="2282"/>
    <cellStyle name="Border 2 9" xfId="2283"/>
    <cellStyle name="Border 2 9 2" xfId="2284"/>
    <cellStyle name="Border 20" xfId="2285"/>
    <cellStyle name="Border 3" xfId="2286"/>
    <cellStyle name="Border 3 2" xfId="2287"/>
    <cellStyle name="Border 3 2 2" xfId="2288"/>
    <cellStyle name="Border 3 2 2 2" xfId="2289"/>
    <cellStyle name="Border 3 2 2 2 2" xfId="2290"/>
    <cellStyle name="Border 3 2 2 2 2 2" xfId="2291"/>
    <cellStyle name="Border 3 2 2 2 2 2 2" xfId="2292"/>
    <cellStyle name="Border 3 2 2 2 2 3" xfId="2293"/>
    <cellStyle name="Border 3 2 2 2 3" xfId="2294"/>
    <cellStyle name="Border 3 2 2 2 3 2" xfId="2295"/>
    <cellStyle name="Border 3 2 2 2 4" xfId="2296"/>
    <cellStyle name="Border 3 2 2 3" xfId="2297"/>
    <cellStyle name="Border 3 2 2 3 2" xfId="2298"/>
    <cellStyle name="Border 3 2 2 3 2 2" xfId="2299"/>
    <cellStyle name="Border 3 2 2 3 3" xfId="2300"/>
    <cellStyle name="Border 3 2 2 4" xfId="2301"/>
    <cellStyle name="Border 3 2 2 4 2" xfId="2302"/>
    <cellStyle name="Border 3 2 2 4 3" xfId="2303"/>
    <cellStyle name="Border 3 2 2 5" xfId="2304"/>
    <cellStyle name="Border 3 2 2 6" xfId="2305"/>
    <cellStyle name="Border 3 2 3" xfId="2306"/>
    <cellStyle name="Border 3 2 3 2" xfId="2307"/>
    <cellStyle name="Border 3 2 3 2 2" xfId="2308"/>
    <cellStyle name="Border 3 2 3 2 2 2" xfId="2309"/>
    <cellStyle name="Border 3 2 3 2 3" xfId="2310"/>
    <cellStyle name="Border 3 2 3 3" xfId="2311"/>
    <cellStyle name="Border 3 2 3 3 2" xfId="2312"/>
    <cellStyle name="Border 3 2 3 4" xfId="2313"/>
    <cellStyle name="Border 3 2 4" xfId="2314"/>
    <cellStyle name="Border 3 2 4 2" xfId="2315"/>
    <cellStyle name="Border 3 2 4 2 2" xfId="2316"/>
    <cellStyle name="Border 3 2 4 3" xfId="2317"/>
    <cellStyle name="Border 3 2 5" xfId="2318"/>
    <cellStyle name="Border 3 2 5 2" xfId="2319"/>
    <cellStyle name="Border 3 2 5 3" xfId="2320"/>
    <cellStyle name="Border 3 2 6" xfId="2321"/>
    <cellStyle name="Border 3 2 7" xfId="2322"/>
    <cellStyle name="Border 3 3" xfId="2323"/>
    <cellStyle name="Border 3 3 2" xfId="2324"/>
    <cellStyle name="Border 3 3 2 2" xfId="2325"/>
    <cellStyle name="Border 3 3 2 2 2" xfId="2326"/>
    <cellStyle name="Border 3 3 2 3" xfId="2327"/>
    <cellStyle name="Border 3 3 3" xfId="2328"/>
    <cellStyle name="Border 3 3 3 2" xfId="2329"/>
    <cellStyle name="Border 3 3 4" xfId="2330"/>
    <cellStyle name="Border 3 4" xfId="2331"/>
    <cellStyle name="Border 3 4 2" xfId="2332"/>
    <cellStyle name="Border 3 4 2 2" xfId="2333"/>
    <cellStyle name="Border 3 4 3" xfId="2334"/>
    <cellStyle name="Border 3 5" xfId="2335"/>
    <cellStyle name="Border 3 5 2" xfId="2336"/>
    <cellStyle name="Border 3 5 3" xfId="2337"/>
    <cellStyle name="Border 3 6" xfId="2338"/>
    <cellStyle name="Border 3 7" xfId="2339"/>
    <cellStyle name="Border 4" xfId="2340"/>
    <cellStyle name="Border 4 2" xfId="2341"/>
    <cellStyle name="Border 4 2 2" xfId="2342"/>
    <cellStyle name="Border 4 2 2 2" xfId="2343"/>
    <cellStyle name="Border 4 2 2 2 2" xfId="2344"/>
    <cellStyle name="Border 4 2 2 2 2 2" xfId="2345"/>
    <cellStyle name="Border 4 2 2 2 2 2 2" xfId="2346"/>
    <cellStyle name="Border 4 2 2 2 2 3" xfId="2347"/>
    <cellStyle name="Border 4 2 2 2 3" xfId="2348"/>
    <cellStyle name="Border 4 2 2 2 3 2" xfId="2349"/>
    <cellStyle name="Border 4 2 2 2 4" xfId="2350"/>
    <cellStyle name="Border 4 2 2 3" xfId="2351"/>
    <cellStyle name="Border 4 2 2 3 2" xfId="2352"/>
    <cellStyle name="Border 4 2 2 3 2 2" xfId="2353"/>
    <cellStyle name="Border 4 2 2 3 3" xfId="2354"/>
    <cellStyle name="Border 4 2 2 4" xfId="2355"/>
    <cellStyle name="Border 4 2 2 4 2" xfId="2356"/>
    <cellStyle name="Border 4 2 2 4 3" xfId="2357"/>
    <cellStyle name="Border 4 2 2 5" xfId="2358"/>
    <cellStyle name="Border 4 2 2 6" xfId="2359"/>
    <cellStyle name="Border 4 2 3" xfId="2360"/>
    <cellStyle name="Border 4 2 3 2" xfId="2361"/>
    <cellStyle name="Border 4 2 3 2 2" xfId="2362"/>
    <cellStyle name="Border 4 2 3 2 2 2" xfId="2363"/>
    <cellStyle name="Border 4 2 3 2 3" xfId="2364"/>
    <cellStyle name="Border 4 2 3 3" xfId="2365"/>
    <cellStyle name="Border 4 2 3 3 2" xfId="2366"/>
    <cellStyle name="Border 4 2 3 4" xfId="2367"/>
    <cellStyle name="Border 4 2 4" xfId="2368"/>
    <cellStyle name="Border 4 2 4 2" xfId="2369"/>
    <cellStyle name="Border 4 2 4 2 2" xfId="2370"/>
    <cellStyle name="Border 4 2 4 3" xfId="2371"/>
    <cellStyle name="Border 4 2 5" xfId="2372"/>
    <cellStyle name="Border 4 2 5 2" xfId="2373"/>
    <cellStyle name="Border 4 2 5 3" xfId="2374"/>
    <cellStyle name="Border 4 2 6" xfId="2375"/>
    <cellStyle name="Border 4 2 7" xfId="2376"/>
    <cellStyle name="Border 4 3" xfId="2377"/>
    <cellStyle name="Border 4 3 2" xfId="2378"/>
    <cellStyle name="Border 4 3 2 2" xfId="2379"/>
    <cellStyle name="Border 4 3 2 2 2" xfId="2380"/>
    <cellStyle name="Border 4 3 2 3" xfId="2381"/>
    <cellStyle name="Border 4 3 3" xfId="2382"/>
    <cellStyle name="Border 4 3 3 2" xfId="2383"/>
    <cellStyle name="Border 4 3 4" xfId="2384"/>
    <cellStyle name="Border 4 4" xfId="2385"/>
    <cellStyle name="Border 4 4 2" xfId="2386"/>
    <cellStyle name="Border 4 4 2 2" xfId="2387"/>
    <cellStyle name="Border 4 4 3" xfId="2388"/>
    <cellStyle name="Border 4 5" xfId="2389"/>
    <cellStyle name="Border 4 5 2" xfId="2390"/>
    <cellStyle name="Border 4 5 3" xfId="2391"/>
    <cellStyle name="Border 4 6" xfId="2392"/>
    <cellStyle name="Border 4 7" xfId="2393"/>
    <cellStyle name="Border 5" xfId="2394"/>
    <cellStyle name="Border 5 2" xfId="2395"/>
    <cellStyle name="Border 5 2 2" xfId="2396"/>
    <cellStyle name="Border 5 2 2 2" xfId="2397"/>
    <cellStyle name="Border 5 2 2 2 2" xfId="2398"/>
    <cellStyle name="Border 5 2 2 2 2 2" xfId="2399"/>
    <cellStyle name="Border 5 2 2 2 2 2 2" xfId="2400"/>
    <cellStyle name="Border 5 2 2 2 2 3" xfId="2401"/>
    <cellStyle name="Border 5 2 2 2 3" xfId="2402"/>
    <cellStyle name="Border 5 2 2 2 3 2" xfId="2403"/>
    <cellStyle name="Border 5 2 2 2 4" xfId="2404"/>
    <cellStyle name="Border 5 2 2 3" xfId="2405"/>
    <cellStyle name="Border 5 2 2 3 2" xfId="2406"/>
    <cellStyle name="Border 5 2 2 3 2 2" xfId="2407"/>
    <cellStyle name="Border 5 2 2 3 3" xfId="2408"/>
    <cellStyle name="Border 5 2 2 4" xfId="2409"/>
    <cellStyle name="Border 5 2 2 4 2" xfId="2410"/>
    <cellStyle name="Border 5 2 2 4 3" xfId="2411"/>
    <cellStyle name="Border 5 2 2 5" xfId="2412"/>
    <cellStyle name="Border 5 2 2 6" xfId="2413"/>
    <cellStyle name="Border 5 2 3" xfId="2414"/>
    <cellStyle name="Border 5 2 3 2" xfId="2415"/>
    <cellStyle name="Border 5 2 3 2 2" xfId="2416"/>
    <cellStyle name="Border 5 2 3 2 2 2" xfId="2417"/>
    <cellStyle name="Border 5 2 3 2 3" xfId="2418"/>
    <cellStyle name="Border 5 2 3 3" xfId="2419"/>
    <cellStyle name="Border 5 2 3 3 2" xfId="2420"/>
    <cellStyle name="Border 5 2 3 4" xfId="2421"/>
    <cellStyle name="Border 5 2 4" xfId="2422"/>
    <cellStyle name="Border 5 2 4 2" xfId="2423"/>
    <cellStyle name="Border 5 2 4 2 2" xfId="2424"/>
    <cellStyle name="Border 5 2 4 3" xfId="2425"/>
    <cellStyle name="Border 5 2 5" xfId="2426"/>
    <cellStyle name="Border 5 2 5 2" xfId="2427"/>
    <cellStyle name="Border 5 2 5 3" xfId="2428"/>
    <cellStyle name="Border 5 2 6" xfId="2429"/>
    <cellStyle name="Border 5 2 7" xfId="2430"/>
    <cellStyle name="Border 5 3" xfId="2431"/>
    <cellStyle name="Border 5 3 2" xfId="2432"/>
    <cellStyle name="Border 5 3 2 2" xfId="2433"/>
    <cellStyle name="Border 5 3 2 2 2" xfId="2434"/>
    <cellStyle name="Border 5 3 2 3" xfId="2435"/>
    <cellStyle name="Border 5 3 3" xfId="2436"/>
    <cellStyle name="Border 5 3 3 2" xfId="2437"/>
    <cellStyle name="Border 5 3 4" xfId="2438"/>
    <cellStyle name="Border 5 4" xfId="2439"/>
    <cellStyle name="Border 5 4 2" xfId="2440"/>
    <cellStyle name="Border 5 4 2 2" xfId="2441"/>
    <cellStyle name="Border 5 4 3" xfId="2442"/>
    <cellStyle name="Border 5 5" xfId="2443"/>
    <cellStyle name="Border 5 5 2" xfId="2444"/>
    <cellStyle name="Border 5 5 3" xfId="2445"/>
    <cellStyle name="Border 5 6" xfId="2446"/>
    <cellStyle name="Border 5 7" xfId="2447"/>
    <cellStyle name="Border 6" xfId="2448"/>
    <cellStyle name="Border 6 2" xfId="2449"/>
    <cellStyle name="Border 6 2 2" xfId="2450"/>
    <cellStyle name="Border 6 2 2 2" xfId="2451"/>
    <cellStyle name="Border 6 2 2 2 2" xfId="2452"/>
    <cellStyle name="Border 6 2 2 2 2 2" xfId="2453"/>
    <cellStyle name="Border 6 2 2 2 2 2 2" xfId="2454"/>
    <cellStyle name="Border 6 2 2 2 2 3" xfId="2455"/>
    <cellStyle name="Border 6 2 2 2 3" xfId="2456"/>
    <cellStyle name="Border 6 2 2 2 3 2" xfId="2457"/>
    <cellStyle name="Border 6 2 2 2 4" xfId="2458"/>
    <cellStyle name="Border 6 2 2 3" xfId="2459"/>
    <cellStyle name="Border 6 2 2 3 2" xfId="2460"/>
    <cellStyle name="Border 6 2 2 3 2 2" xfId="2461"/>
    <cellStyle name="Border 6 2 2 3 3" xfId="2462"/>
    <cellStyle name="Border 6 2 2 4" xfId="2463"/>
    <cellStyle name="Border 6 2 2 4 2" xfId="2464"/>
    <cellStyle name="Border 6 2 2 4 3" xfId="2465"/>
    <cellStyle name="Border 6 2 2 5" xfId="2466"/>
    <cellStyle name="Border 6 2 2 6" xfId="2467"/>
    <cellStyle name="Border 6 2 3" xfId="2468"/>
    <cellStyle name="Border 6 2 3 2" xfId="2469"/>
    <cellStyle name="Border 6 2 3 2 2" xfId="2470"/>
    <cellStyle name="Border 6 2 3 2 2 2" xfId="2471"/>
    <cellStyle name="Border 6 2 3 2 3" xfId="2472"/>
    <cellStyle name="Border 6 2 3 3" xfId="2473"/>
    <cellStyle name="Border 6 2 3 3 2" xfId="2474"/>
    <cellStyle name="Border 6 2 3 4" xfId="2475"/>
    <cellStyle name="Border 6 2 4" xfId="2476"/>
    <cellStyle name="Border 6 2 4 2" xfId="2477"/>
    <cellStyle name="Border 6 2 4 2 2" xfId="2478"/>
    <cellStyle name="Border 6 2 4 3" xfId="2479"/>
    <cellStyle name="Border 6 2 5" xfId="2480"/>
    <cellStyle name="Border 6 2 5 2" xfId="2481"/>
    <cellStyle name="Border 6 2 5 3" xfId="2482"/>
    <cellStyle name="Border 6 2 6" xfId="2483"/>
    <cellStyle name="Border 6 2 7" xfId="2484"/>
    <cellStyle name="Border 6 3" xfId="2485"/>
    <cellStyle name="Border 6 3 2" xfId="2486"/>
    <cellStyle name="Border 6 3 2 2" xfId="2487"/>
    <cellStyle name="Border 6 3 2 2 2" xfId="2488"/>
    <cellStyle name="Border 6 3 2 3" xfId="2489"/>
    <cellStyle name="Border 6 3 3" xfId="2490"/>
    <cellStyle name="Border 6 3 3 2" xfId="2491"/>
    <cellStyle name="Border 6 3 4" xfId="2492"/>
    <cellStyle name="Border 6 4" xfId="2493"/>
    <cellStyle name="Border 6 4 2" xfId="2494"/>
    <cellStyle name="Border 6 4 2 2" xfId="2495"/>
    <cellStyle name="Border 6 4 3" xfId="2496"/>
    <cellStyle name="Border 6 5" xfId="2497"/>
    <cellStyle name="Border 6 5 2" xfId="2498"/>
    <cellStyle name="Border 6 5 3" xfId="2499"/>
    <cellStyle name="Border 6 6" xfId="2500"/>
    <cellStyle name="Border 6 7" xfId="2501"/>
    <cellStyle name="Border 7" xfId="2502"/>
    <cellStyle name="Border 7 2" xfId="2503"/>
    <cellStyle name="Border 7 2 2" xfId="2504"/>
    <cellStyle name="Border 7 2 2 2" xfId="2505"/>
    <cellStyle name="Border 7 2 2 2 2" xfId="2506"/>
    <cellStyle name="Border 7 2 2 2 2 2" xfId="2507"/>
    <cellStyle name="Border 7 2 2 2 2 2 2" xfId="2508"/>
    <cellStyle name="Border 7 2 2 2 2 3" xfId="2509"/>
    <cellStyle name="Border 7 2 2 2 3" xfId="2510"/>
    <cellStyle name="Border 7 2 2 2 3 2" xfId="2511"/>
    <cellStyle name="Border 7 2 2 2 4" xfId="2512"/>
    <cellStyle name="Border 7 2 2 3" xfId="2513"/>
    <cellStyle name="Border 7 2 2 3 2" xfId="2514"/>
    <cellStyle name="Border 7 2 2 3 2 2" xfId="2515"/>
    <cellStyle name="Border 7 2 2 3 3" xfId="2516"/>
    <cellStyle name="Border 7 2 2 4" xfId="2517"/>
    <cellStyle name="Border 7 2 2 4 2" xfId="2518"/>
    <cellStyle name="Border 7 2 2 4 3" xfId="2519"/>
    <cellStyle name="Border 7 2 2 5" xfId="2520"/>
    <cellStyle name="Border 7 2 2 6" xfId="2521"/>
    <cellStyle name="Border 7 2 3" xfId="2522"/>
    <cellStyle name="Border 7 2 3 2" xfId="2523"/>
    <cellStyle name="Border 7 2 3 2 2" xfId="2524"/>
    <cellStyle name="Border 7 2 3 2 2 2" xfId="2525"/>
    <cellStyle name="Border 7 2 3 2 3" xfId="2526"/>
    <cellStyle name="Border 7 2 3 3" xfId="2527"/>
    <cellStyle name="Border 7 2 3 3 2" xfId="2528"/>
    <cellStyle name="Border 7 2 3 4" xfId="2529"/>
    <cellStyle name="Border 7 2 4" xfId="2530"/>
    <cellStyle name="Border 7 2 4 2" xfId="2531"/>
    <cellStyle name="Border 7 2 4 2 2" xfId="2532"/>
    <cellStyle name="Border 7 2 4 3" xfId="2533"/>
    <cellStyle name="Border 7 2 5" xfId="2534"/>
    <cellStyle name="Border 7 2 5 2" xfId="2535"/>
    <cellStyle name="Border 7 2 5 3" xfId="2536"/>
    <cellStyle name="Border 7 2 6" xfId="2537"/>
    <cellStyle name="Border 7 2 7" xfId="2538"/>
    <cellStyle name="Border 7 3" xfId="2539"/>
    <cellStyle name="Border 7 3 2" xfId="2540"/>
    <cellStyle name="Border 7 3 2 2" xfId="2541"/>
    <cellStyle name="Border 7 3 2 2 2" xfId="2542"/>
    <cellStyle name="Border 7 3 2 3" xfId="2543"/>
    <cellStyle name="Border 7 3 3" xfId="2544"/>
    <cellStyle name="Border 7 3 3 2" xfId="2545"/>
    <cellStyle name="Border 7 3 4" xfId="2546"/>
    <cellStyle name="Border 7 4" xfId="2547"/>
    <cellStyle name="Border 7 4 2" xfId="2548"/>
    <cellStyle name="Border 7 4 2 2" xfId="2549"/>
    <cellStyle name="Border 7 4 3" xfId="2550"/>
    <cellStyle name="Border 7 5" xfId="2551"/>
    <cellStyle name="Border 7 5 2" xfId="2552"/>
    <cellStyle name="Border 7 5 3" xfId="2553"/>
    <cellStyle name="Border 7 6" xfId="2554"/>
    <cellStyle name="Border 7 7" xfId="2555"/>
    <cellStyle name="Border 8" xfId="2556"/>
    <cellStyle name="Border 8 2" xfId="2557"/>
    <cellStyle name="Border 8 2 2" xfId="2558"/>
    <cellStyle name="Border 8 2 2 2" xfId="2559"/>
    <cellStyle name="Border 8 2 2 2 2" xfId="2560"/>
    <cellStyle name="Border 8 2 2 2 2 2" xfId="2561"/>
    <cellStyle name="Border 8 2 2 2 2 2 2" xfId="2562"/>
    <cellStyle name="Border 8 2 2 2 2 3" xfId="2563"/>
    <cellStyle name="Border 8 2 2 2 3" xfId="2564"/>
    <cellStyle name="Border 8 2 2 2 3 2" xfId="2565"/>
    <cellStyle name="Border 8 2 2 2 4" xfId="2566"/>
    <cellStyle name="Border 8 2 2 3" xfId="2567"/>
    <cellStyle name="Border 8 2 2 3 2" xfId="2568"/>
    <cellStyle name="Border 8 2 2 3 2 2" xfId="2569"/>
    <cellStyle name="Border 8 2 2 3 3" xfId="2570"/>
    <cellStyle name="Border 8 2 2 4" xfId="2571"/>
    <cellStyle name="Border 8 2 2 4 2" xfId="2572"/>
    <cellStyle name="Border 8 2 2 4 3" xfId="2573"/>
    <cellStyle name="Border 8 2 2 5" xfId="2574"/>
    <cellStyle name="Border 8 2 2 6" xfId="2575"/>
    <cellStyle name="Border 8 2 3" xfId="2576"/>
    <cellStyle name="Border 8 2 3 2" xfId="2577"/>
    <cellStyle name="Border 8 2 3 2 2" xfId="2578"/>
    <cellStyle name="Border 8 2 3 2 2 2" xfId="2579"/>
    <cellStyle name="Border 8 2 3 2 3" xfId="2580"/>
    <cellStyle name="Border 8 2 3 3" xfId="2581"/>
    <cellStyle name="Border 8 2 3 3 2" xfId="2582"/>
    <cellStyle name="Border 8 2 3 4" xfId="2583"/>
    <cellStyle name="Border 8 2 4" xfId="2584"/>
    <cellStyle name="Border 8 2 4 2" xfId="2585"/>
    <cellStyle name="Border 8 2 4 2 2" xfId="2586"/>
    <cellStyle name="Border 8 2 4 3" xfId="2587"/>
    <cellStyle name="Border 8 2 5" xfId="2588"/>
    <cellStyle name="Border 8 2 5 2" xfId="2589"/>
    <cellStyle name="Border 8 2 5 3" xfId="2590"/>
    <cellStyle name="Border 8 2 6" xfId="2591"/>
    <cellStyle name="Border 8 2 7" xfId="2592"/>
    <cellStyle name="Border 8 3" xfId="2593"/>
    <cellStyle name="Border 8 3 2" xfId="2594"/>
    <cellStyle name="Border 8 3 2 2" xfId="2595"/>
    <cellStyle name="Border 8 3 2 2 2" xfId="2596"/>
    <cellStyle name="Border 8 3 2 3" xfId="2597"/>
    <cellStyle name="Border 8 3 3" xfId="2598"/>
    <cellStyle name="Border 8 3 3 2" xfId="2599"/>
    <cellStyle name="Border 8 3 4" xfId="2600"/>
    <cellStyle name="Border 8 4" xfId="2601"/>
    <cellStyle name="Border 8 4 2" xfId="2602"/>
    <cellStyle name="Border 8 4 2 2" xfId="2603"/>
    <cellStyle name="Border 8 4 3" xfId="2604"/>
    <cellStyle name="Border 8 5" xfId="2605"/>
    <cellStyle name="Border 8 5 2" xfId="2606"/>
    <cellStyle name="Border 8 5 3" xfId="2607"/>
    <cellStyle name="Border 8 6" xfId="2608"/>
    <cellStyle name="Border 8 7" xfId="2609"/>
    <cellStyle name="Border 9" xfId="2610"/>
    <cellStyle name="Border 9 2" xfId="2611"/>
    <cellStyle name="Border 9 2 2" xfId="2612"/>
    <cellStyle name="Border 9 2 2 2" xfId="2613"/>
    <cellStyle name="Border 9 2 2 2 2" xfId="2614"/>
    <cellStyle name="Border 9 2 2 2 2 2" xfId="2615"/>
    <cellStyle name="Border 9 2 2 2 2 2 2" xfId="2616"/>
    <cellStyle name="Border 9 2 2 2 2 3" xfId="2617"/>
    <cellStyle name="Border 9 2 2 2 3" xfId="2618"/>
    <cellStyle name="Border 9 2 2 2 3 2" xfId="2619"/>
    <cellStyle name="Border 9 2 2 2 4" xfId="2620"/>
    <cellStyle name="Border 9 2 2 3" xfId="2621"/>
    <cellStyle name="Border 9 2 2 3 2" xfId="2622"/>
    <cellStyle name="Border 9 2 2 3 2 2" xfId="2623"/>
    <cellStyle name="Border 9 2 2 3 3" xfId="2624"/>
    <cellStyle name="Border 9 2 2 4" xfId="2625"/>
    <cellStyle name="Border 9 2 2 4 2" xfId="2626"/>
    <cellStyle name="Border 9 2 2 4 3" xfId="2627"/>
    <cellStyle name="Border 9 2 2 5" xfId="2628"/>
    <cellStyle name="Border 9 2 2 6" xfId="2629"/>
    <cellStyle name="Border 9 2 3" xfId="2630"/>
    <cellStyle name="Border 9 2 3 2" xfId="2631"/>
    <cellStyle name="Border 9 2 3 2 2" xfId="2632"/>
    <cellStyle name="Border 9 2 3 2 2 2" xfId="2633"/>
    <cellStyle name="Border 9 2 3 2 3" xfId="2634"/>
    <cellStyle name="Border 9 2 3 3" xfId="2635"/>
    <cellStyle name="Border 9 2 3 3 2" xfId="2636"/>
    <cellStyle name="Border 9 2 3 4" xfId="2637"/>
    <cellStyle name="Border 9 2 4" xfId="2638"/>
    <cellStyle name="Border 9 2 4 2" xfId="2639"/>
    <cellStyle name="Border 9 2 4 2 2" xfId="2640"/>
    <cellStyle name="Border 9 2 4 3" xfId="2641"/>
    <cellStyle name="Border 9 2 5" xfId="2642"/>
    <cellStyle name="Border 9 2 5 2" xfId="2643"/>
    <cellStyle name="Border 9 2 5 3" xfId="2644"/>
    <cellStyle name="Border 9 2 6" xfId="2645"/>
    <cellStyle name="Border 9 2 7" xfId="2646"/>
    <cellStyle name="Border 9 3" xfId="2647"/>
    <cellStyle name="Border 9 3 2" xfId="2648"/>
    <cellStyle name="Border 9 3 2 2" xfId="2649"/>
    <cellStyle name="Border 9 3 2 2 2" xfId="2650"/>
    <cellStyle name="Border 9 3 2 3" xfId="2651"/>
    <cellStyle name="Border 9 3 3" xfId="2652"/>
    <cellStyle name="Border 9 3 3 2" xfId="2653"/>
    <cellStyle name="Border 9 3 4" xfId="2654"/>
    <cellStyle name="Border 9 4" xfId="2655"/>
    <cellStyle name="Border 9 4 2" xfId="2656"/>
    <cellStyle name="Border 9 4 2 2" xfId="2657"/>
    <cellStyle name="Border 9 4 3" xfId="2658"/>
    <cellStyle name="Border 9 5" xfId="2659"/>
    <cellStyle name="Border 9 5 2" xfId="2660"/>
    <cellStyle name="Border 9 5 3" xfId="2661"/>
    <cellStyle name="Border 9 6" xfId="2662"/>
    <cellStyle name="Border 9 7" xfId="2663"/>
    <cellStyle name="Border Heavy" xfId="2664"/>
    <cellStyle name="Border Thin" xfId="2665"/>
    <cellStyle name="Border_1. Финансовая отчетность" xfId="2666"/>
    <cellStyle name="BS1" xfId="2667"/>
    <cellStyle name="BS2" xfId="2668"/>
    <cellStyle name="BS3" xfId="2669"/>
    <cellStyle name="BS4" xfId="2670"/>
    <cellStyle name="Bullet" xfId="2671"/>
    <cellStyle name="Bullet 2" xfId="2672"/>
    <cellStyle name="C?AØ_¿µ¾÷CoE² " xfId="2673"/>
    <cellStyle name="Calc - White" xfId="2674"/>
    <cellStyle name="Calc Currency (0)" xfId="2675"/>
    <cellStyle name="Calc Currency (0) 2" xfId="2676"/>
    <cellStyle name="Calc Currency (0) 2 2" xfId="2677"/>
    <cellStyle name="Calc Currency (2)" xfId="2678"/>
    <cellStyle name="Calc Currency (2) 2" xfId="2679"/>
    <cellStyle name="Calc Percent (0)" xfId="2680"/>
    <cellStyle name="Calc Percent (0) 10" xfId="2681"/>
    <cellStyle name="Calc Percent (0) 10 2" xfId="2682"/>
    <cellStyle name="Calc Percent (0) 11" xfId="2683"/>
    <cellStyle name="Calc Percent (0) 12" xfId="2684"/>
    <cellStyle name="Calc Percent (0) 2" xfId="2685"/>
    <cellStyle name="Calc Percent (0) 2 2" xfId="2686"/>
    <cellStyle name="Calc Percent (0) 3" xfId="2687"/>
    <cellStyle name="Calc Percent (0) 3 2" xfId="2688"/>
    <cellStyle name="Calc Percent (0) 4" xfId="2689"/>
    <cellStyle name="Calc Percent (0) 4 2" xfId="2690"/>
    <cellStyle name="Calc Percent (0) 5" xfId="2691"/>
    <cellStyle name="Calc Percent (0) 5 2" xfId="2692"/>
    <cellStyle name="Calc Percent (0) 6" xfId="2693"/>
    <cellStyle name="Calc Percent (0) 6 2" xfId="2694"/>
    <cellStyle name="Calc Percent (0) 7" xfId="2695"/>
    <cellStyle name="Calc Percent (0) 7 2" xfId="2696"/>
    <cellStyle name="Calc Percent (0) 8" xfId="2697"/>
    <cellStyle name="Calc Percent (0) 8 2" xfId="2698"/>
    <cellStyle name="Calc Percent (0) 9" xfId="2699"/>
    <cellStyle name="Calc Percent (0) 9 2" xfId="2700"/>
    <cellStyle name="Calc Percent (0)_1. Финансовая отчетность" xfId="2701"/>
    <cellStyle name="Calc Percent (1)" xfId="2702"/>
    <cellStyle name="Calc Percent (1) 2" xfId="2703"/>
    <cellStyle name="Calc Percent (1) 3" xfId="2704"/>
    <cellStyle name="Calc Percent (1) 4" xfId="2705"/>
    <cellStyle name="Calc Percent (2)" xfId="2706"/>
    <cellStyle name="Calc Percent (2) 2" xfId="2707"/>
    <cellStyle name="Calc Percent (2) 3" xfId="2708"/>
    <cellStyle name="Calc Percent (2) 4" xfId="2709"/>
    <cellStyle name="Calc Units (0)" xfId="2710"/>
    <cellStyle name="Calc Units (0) 2" xfId="2711"/>
    <cellStyle name="Calc Units (0) 3" xfId="2712"/>
    <cellStyle name="Calc Units (1)" xfId="2713"/>
    <cellStyle name="Calc Units (1) 10" xfId="2714"/>
    <cellStyle name="Calc Units (1) 10 2" xfId="2715"/>
    <cellStyle name="Calc Units (1) 11" xfId="2716"/>
    <cellStyle name="Calc Units (1) 11 2" xfId="2717"/>
    <cellStyle name="Calc Units (1) 12" xfId="2718"/>
    <cellStyle name="Calc Units (1) 12 2" xfId="2719"/>
    <cellStyle name="Calc Units (1) 13" xfId="2720"/>
    <cellStyle name="Calc Units (1) 14" xfId="2721"/>
    <cellStyle name="Calc Units (1) 15" xfId="2722"/>
    <cellStyle name="Calc Units (1) 16" xfId="2723"/>
    <cellStyle name="Calc Units (1) 17" xfId="2724"/>
    <cellStyle name="Calc Units (1) 18" xfId="2725"/>
    <cellStyle name="Calc Units (1) 19" xfId="2726"/>
    <cellStyle name="Calc Units (1) 2" xfId="2727"/>
    <cellStyle name="Calc Units (1) 2 2" xfId="2728"/>
    <cellStyle name="Calc Units (1) 2 3" xfId="2729"/>
    <cellStyle name="Calc Units (1) 3" xfId="2730"/>
    <cellStyle name="Calc Units (1) 3 2" xfId="2731"/>
    <cellStyle name="Calc Units (1) 4" xfId="2732"/>
    <cellStyle name="Calc Units (1) 4 2" xfId="2733"/>
    <cellStyle name="Calc Units (1) 5" xfId="2734"/>
    <cellStyle name="Calc Units (1) 5 2" xfId="2735"/>
    <cellStyle name="Calc Units (1) 6" xfId="2736"/>
    <cellStyle name="Calc Units (1) 6 2" xfId="2737"/>
    <cellStyle name="Calc Units (1) 7" xfId="2738"/>
    <cellStyle name="Calc Units (1) 7 2" xfId="2739"/>
    <cellStyle name="Calc Units (1) 8" xfId="2740"/>
    <cellStyle name="Calc Units (1) 8 2" xfId="2741"/>
    <cellStyle name="Calc Units (1) 9" xfId="2742"/>
    <cellStyle name="Calc Units (1) 9 2" xfId="2743"/>
    <cellStyle name="Calc Units (2)" xfId="2744"/>
    <cellStyle name="Calc Units (2) 2" xfId="2745"/>
    <cellStyle name="Calculation" xfId="2746"/>
    <cellStyle name="Calculation 10" xfId="2747"/>
    <cellStyle name="Calculation 11" xfId="2748"/>
    <cellStyle name="Calculation 12" xfId="2749"/>
    <cellStyle name="Calculation 13" xfId="2750"/>
    <cellStyle name="Calculation 14" xfId="2751"/>
    <cellStyle name="Calculation 15" xfId="2752"/>
    <cellStyle name="Calculation 16" xfId="2753"/>
    <cellStyle name="Calculation 17" xfId="2754"/>
    <cellStyle name="Calculation 18" xfId="2755"/>
    <cellStyle name="Calculation 19" xfId="2756"/>
    <cellStyle name="Calculation 2" xfId="2757"/>
    <cellStyle name="Calculation 20" xfId="2758"/>
    <cellStyle name="Calculation 21" xfId="2759"/>
    <cellStyle name="Calculation 3" xfId="2760"/>
    <cellStyle name="Calculation 4" xfId="2761"/>
    <cellStyle name="Calculation 5" xfId="2762"/>
    <cellStyle name="Calculation 6" xfId="2763"/>
    <cellStyle name="Calculation 7" xfId="2764"/>
    <cellStyle name="Calculation 8" xfId="2765"/>
    <cellStyle name="Calculation 9" xfId="2766"/>
    <cellStyle name="CALDAS" xfId="2767"/>
    <cellStyle name="CALDAS 2" xfId="2768"/>
    <cellStyle name="CALDAS 2 2" xfId="2769"/>
    <cellStyle name="CALDAS 2 2 2" xfId="2770"/>
    <cellStyle name="CALDAS 2 2 3" xfId="2771"/>
    <cellStyle name="CALDAS 2 3" xfId="2772"/>
    <cellStyle name="CALDAS 2 4" xfId="2773"/>
    <cellStyle name="CALDAS 3" xfId="2774"/>
    <cellStyle name="CALDAS 4" xfId="2775"/>
    <cellStyle name="Caption" xfId="2776"/>
    <cellStyle name="carky [0]_List1" xfId="2777"/>
    <cellStyle name="carky_List1" xfId="2778"/>
    <cellStyle name="cd" xfId="2779"/>
    <cellStyle name="CdnOxy" xfId="2780"/>
    <cellStyle name="Centered Heading" xfId="2781"/>
    <cellStyle name="Code" xfId="2782"/>
    <cellStyle name="Code Section" xfId="2783"/>
    <cellStyle name="ColC" xfId="2784"/>
    <cellStyle name="ColD" xfId="2785"/>
    <cellStyle name="Color number" xfId="2786"/>
    <cellStyle name="Column_Title" xfId="2787"/>
    <cellStyle name="Comma  - Style1" xfId="2788"/>
    <cellStyle name="Comma  - Style2" xfId="2789"/>
    <cellStyle name="Comma  - Style3" xfId="2790"/>
    <cellStyle name="Comma  - Style4" xfId="2791"/>
    <cellStyle name="Comma  - Style5" xfId="2792"/>
    <cellStyle name="Comma  - Style6" xfId="2793"/>
    <cellStyle name="Comma  - Style7" xfId="2794"/>
    <cellStyle name="Comma  - Style8" xfId="2795"/>
    <cellStyle name="Comma %" xfId="2796"/>
    <cellStyle name="Comma [0] 2" xfId="2797"/>
    <cellStyle name="Comma [0] 2 2" xfId="2798"/>
    <cellStyle name="Comma [0]_Книга1" xfId="2799"/>
    <cellStyle name="Comma [00]" xfId="2800"/>
    <cellStyle name="Comma [00] 2" xfId="2801"/>
    <cellStyle name="Comma [00] 3" xfId="2802"/>
    <cellStyle name="Comma [000]" xfId="2803"/>
    <cellStyle name="Comma 0.0" xfId="2804"/>
    <cellStyle name="Comma 0.0%" xfId="2805"/>
    <cellStyle name="Comma 0.00" xfId="2806"/>
    <cellStyle name="Comma 0.00%" xfId="2807"/>
    <cellStyle name="Comma 0.000" xfId="2808"/>
    <cellStyle name="Comma 0.000%" xfId="2809"/>
    <cellStyle name="Comma 10" xfId="2810"/>
    <cellStyle name="Comma 10 2" xfId="2811"/>
    <cellStyle name="Comma 10 2 2" xfId="2812"/>
    <cellStyle name="Comma 10 2 3" xfId="2813"/>
    <cellStyle name="Comma 10 2 4" xfId="2814"/>
    <cellStyle name="Comma 10 2 4 2" xfId="2815"/>
    <cellStyle name="Comma 10 2 4 3" xfId="2816"/>
    <cellStyle name="Comma 10 2 4 4" xfId="2817"/>
    <cellStyle name="Comma 10 2 5" xfId="2818"/>
    <cellStyle name="Comma 10 2 6" xfId="2819"/>
    <cellStyle name="Comma 10 2 7" xfId="2820"/>
    <cellStyle name="Comma 10 3" xfId="2821"/>
    <cellStyle name="Comma 10 4" xfId="2822"/>
    <cellStyle name="Comma 10 5" xfId="2823"/>
    <cellStyle name="Comma 10 6" xfId="2824"/>
    <cellStyle name="Comma 10 7" xfId="2825"/>
    <cellStyle name="Comma 11" xfId="2826"/>
    <cellStyle name="Comma 11 2" xfId="2827"/>
    <cellStyle name="Comma 11 2 2" xfId="2828"/>
    <cellStyle name="Comma 11 2 3" xfId="2829"/>
    <cellStyle name="Comma 11 2 4" xfId="2830"/>
    <cellStyle name="Comma 11 2 5" xfId="2831"/>
    <cellStyle name="Comma 11 3" xfId="2832"/>
    <cellStyle name="Comma 11 4" xfId="2833"/>
    <cellStyle name="Comma 11 5" xfId="2834"/>
    <cellStyle name="Comma 11 5 2" xfId="2835"/>
    <cellStyle name="Comma 11 5 3" xfId="2836"/>
    <cellStyle name="Comma 11 5 4" xfId="2837"/>
    <cellStyle name="Comma 11 6" xfId="2838"/>
    <cellStyle name="Comma 11 7" xfId="2839"/>
    <cellStyle name="Comma 11 8" xfId="2840"/>
    <cellStyle name="Comma 12" xfId="2841"/>
    <cellStyle name="Comma 12 2" xfId="2842"/>
    <cellStyle name="Comma 12 3" xfId="2843"/>
    <cellStyle name="Comma 12 4" xfId="2844"/>
    <cellStyle name="Comma 12 5" xfId="2845"/>
    <cellStyle name="Comma 12 5 2" xfId="2846"/>
    <cellStyle name="Comma 12 5 3" xfId="2847"/>
    <cellStyle name="Comma 12 5 4" xfId="2848"/>
    <cellStyle name="Comma 12 6" xfId="2849"/>
    <cellStyle name="Comma 12 7" xfId="2850"/>
    <cellStyle name="Comma 12 8" xfId="2851"/>
    <cellStyle name="Comma 13" xfId="2852"/>
    <cellStyle name="Comma 13 2" xfId="2853"/>
    <cellStyle name="Comma 13 2 2" xfId="2854"/>
    <cellStyle name="Comma 13 2 3" xfId="2855"/>
    <cellStyle name="Comma 13 2 4" xfId="2856"/>
    <cellStyle name="Comma 13 2 5" xfId="2857"/>
    <cellStyle name="Comma 13 3" xfId="2858"/>
    <cellStyle name="Comma 13 4" xfId="2859"/>
    <cellStyle name="Comma 13 5" xfId="2860"/>
    <cellStyle name="Comma 13 5 2" xfId="2861"/>
    <cellStyle name="Comma 13 5 3" xfId="2862"/>
    <cellStyle name="Comma 13 5 4" xfId="2863"/>
    <cellStyle name="Comma 13 6" xfId="2864"/>
    <cellStyle name="Comma 13 7" xfId="2865"/>
    <cellStyle name="Comma 13 8" xfId="2866"/>
    <cellStyle name="Comma 14" xfId="2867"/>
    <cellStyle name="Comma 14 2" xfId="2868"/>
    <cellStyle name="Comma 14 3" xfId="2869"/>
    <cellStyle name="Comma 14 4" xfId="2870"/>
    <cellStyle name="Comma 14 5" xfId="2871"/>
    <cellStyle name="Comma 14 5 2" xfId="2872"/>
    <cellStyle name="Comma 14 5 3" xfId="2873"/>
    <cellStyle name="Comma 14 5 4" xfId="2874"/>
    <cellStyle name="Comma 14 6" xfId="2875"/>
    <cellStyle name="Comma 14 7" xfId="2876"/>
    <cellStyle name="Comma 14 8" xfId="2877"/>
    <cellStyle name="Comma 15" xfId="2878"/>
    <cellStyle name="Comma 15 2" xfId="2879"/>
    <cellStyle name="Comma 15 3" xfId="2880"/>
    <cellStyle name="Comma 15 4" xfId="2881"/>
    <cellStyle name="Comma 15 5" xfId="2882"/>
    <cellStyle name="Comma 15 6" xfId="2883"/>
    <cellStyle name="Comma 15 7" xfId="2884"/>
    <cellStyle name="Comma 15 8" xfId="2885"/>
    <cellStyle name="Comma 16" xfId="2886"/>
    <cellStyle name="Comma 16 2" xfId="2887"/>
    <cellStyle name="Comma 16 3" xfId="2888"/>
    <cellStyle name="Comma 16 4" xfId="2889"/>
    <cellStyle name="Comma 16 5" xfId="2890"/>
    <cellStyle name="Comma 17" xfId="2891"/>
    <cellStyle name="Comma 17 2" xfId="2892"/>
    <cellStyle name="Comma 17 3" xfId="2893"/>
    <cellStyle name="Comma 17 4" xfId="2894"/>
    <cellStyle name="Comma 17 5" xfId="2895"/>
    <cellStyle name="Comma 17 5 2" xfId="2896"/>
    <cellStyle name="Comma 17 5 3" xfId="2897"/>
    <cellStyle name="Comma 17 5 4" xfId="2898"/>
    <cellStyle name="Comma 17 6" xfId="2899"/>
    <cellStyle name="Comma 17 7" xfId="2900"/>
    <cellStyle name="Comma 17 8" xfId="2901"/>
    <cellStyle name="Comma 18" xfId="2902"/>
    <cellStyle name="Comma 18 2" xfId="2903"/>
    <cellStyle name="Comma 18 3" xfId="2904"/>
    <cellStyle name="Comma 18 4" xfId="2905"/>
    <cellStyle name="Comma 18 5" xfId="2906"/>
    <cellStyle name="Comma 18 5 2" xfId="2907"/>
    <cellStyle name="Comma 18 5 3" xfId="2908"/>
    <cellStyle name="Comma 18 5 4" xfId="2909"/>
    <cellStyle name="Comma 18 6" xfId="2910"/>
    <cellStyle name="Comma 18 7" xfId="2911"/>
    <cellStyle name="Comma 18 8" xfId="2912"/>
    <cellStyle name="Comma 19" xfId="2913"/>
    <cellStyle name="Comma 19 2" xfId="2914"/>
    <cellStyle name="Comma 19 2 2" xfId="2915"/>
    <cellStyle name="Comma 19 2 3" xfId="2916"/>
    <cellStyle name="Comma 19 2 4" xfId="2917"/>
    <cellStyle name="Comma 19 2 5" xfId="2918"/>
    <cellStyle name="Comma 19 3" xfId="2919"/>
    <cellStyle name="Comma 19 3 2" xfId="2920"/>
    <cellStyle name="Comma 19 3 3" xfId="2921"/>
    <cellStyle name="Comma 19 3 4" xfId="2922"/>
    <cellStyle name="Comma 19 4" xfId="2923"/>
    <cellStyle name="Comma 19 5" xfId="2924"/>
    <cellStyle name="Comma 19 6" xfId="2925"/>
    <cellStyle name="Comma 2" xfId="2926"/>
    <cellStyle name="Comma 2 10" xfId="2927"/>
    <cellStyle name="Comma 2 11" xfId="2928"/>
    <cellStyle name="Comma 2 12" xfId="2929"/>
    <cellStyle name="Comma 2 2" xfId="2930"/>
    <cellStyle name="Comma 2 2 2" xfId="2931"/>
    <cellStyle name="Comma 2 2 2 2" xfId="2932"/>
    <cellStyle name="Comma 2 2 2 2 2" xfId="2933"/>
    <cellStyle name="Comma 2 2 2 2 3" xfId="2934"/>
    <cellStyle name="Comma 2 2 2 2 4" xfId="2935"/>
    <cellStyle name="Comma 2 2 2 2 5" xfId="2936"/>
    <cellStyle name="Comma 2 2 2 3" xfId="2937"/>
    <cellStyle name="Comma 2 2 2 4" xfId="2938"/>
    <cellStyle name="Comma 2 2 2 5" xfId="2939"/>
    <cellStyle name="Comma 2 2 2 6" xfId="2940"/>
    <cellStyle name="Comma 2 2 3" xfId="2941"/>
    <cellStyle name="Comma 2 2 3 2" xfId="2942"/>
    <cellStyle name="Comma 2 2 3 3" xfId="2943"/>
    <cellStyle name="Comma 2 2 3 4" xfId="2944"/>
    <cellStyle name="Comma 2 2 4" xfId="2945"/>
    <cellStyle name="Comma 2 2 5" xfId="2946"/>
    <cellStyle name="Comma 2 2 6" xfId="2947"/>
    <cellStyle name="Comma 2 2 7" xfId="2948"/>
    <cellStyle name="Comma 2 3" xfId="2949"/>
    <cellStyle name="Comma 2 3 2" xfId="2950"/>
    <cellStyle name="Comma 2 3 2 2" xfId="2951"/>
    <cellStyle name="Comma 2 3 2 2 2" xfId="2952"/>
    <cellStyle name="Comma 2 3 2 3" xfId="2953"/>
    <cellStyle name="Comma 2 3 3" xfId="2954"/>
    <cellStyle name="Comma 2 3 3 2" xfId="2955"/>
    <cellStyle name="Comma 2 3 3 3" xfId="2956"/>
    <cellStyle name="Comma 2 3 3 4" xfId="2957"/>
    <cellStyle name="Comma 2 3 4" xfId="2958"/>
    <cellStyle name="Comma 2 3 5" xfId="2959"/>
    <cellStyle name="Comma 2 3 6" xfId="2960"/>
    <cellStyle name="Comma 2 4" xfId="2961"/>
    <cellStyle name="Comma 2 4 2" xfId="2962"/>
    <cellStyle name="Comma 2 4 2 2" xfId="2963"/>
    <cellStyle name="Comma 2 4 2 3" xfId="2964"/>
    <cellStyle name="Comma 2 4 2 4" xfId="2965"/>
    <cellStyle name="Comma 2 4 2 5" xfId="2966"/>
    <cellStyle name="Comma 2 4 3" xfId="2967"/>
    <cellStyle name="Comma 2 4 4" xfId="2968"/>
    <cellStyle name="Comma 2 4 5" xfId="2969"/>
    <cellStyle name="Comma 2 4 6" xfId="2970"/>
    <cellStyle name="Comma 2 5" xfId="2971"/>
    <cellStyle name="Comma 2 5 2" xfId="2972"/>
    <cellStyle name="Comma 2 5 3" xfId="2973"/>
    <cellStyle name="Comma 2 5 4" xfId="2974"/>
    <cellStyle name="Comma 2 5 5" xfId="2975"/>
    <cellStyle name="Comma 2 5 6" xfId="2976"/>
    <cellStyle name="Comma 2 5 7" xfId="2977"/>
    <cellStyle name="Comma 2 6" xfId="2978"/>
    <cellStyle name="Comma 2 6 2" xfId="2979"/>
    <cellStyle name="Comma 2 6 3" xfId="2980"/>
    <cellStyle name="Comma 2 6 4" xfId="2981"/>
    <cellStyle name="Comma 2 6 5" xfId="2982"/>
    <cellStyle name="Comma 2 6 6" xfId="2983"/>
    <cellStyle name="Comma 2 6 7" xfId="2984"/>
    <cellStyle name="Comma 2 7" xfId="2985"/>
    <cellStyle name="Comma 2 7 2" xfId="2986"/>
    <cellStyle name="Comma 2 7 3" xfId="2987"/>
    <cellStyle name="Comma 2 7 4" xfId="2988"/>
    <cellStyle name="Comma 2 7 5" xfId="2989"/>
    <cellStyle name="Comma 2 8" xfId="2990"/>
    <cellStyle name="Comma 2 8 2" xfId="2991"/>
    <cellStyle name="Comma 2 8 3" xfId="2992"/>
    <cellStyle name="Comma 2 8 4" xfId="2993"/>
    <cellStyle name="Comma 2 9" xfId="2994"/>
    <cellStyle name="Comma 2_A4.TS_2010" xfId="2995"/>
    <cellStyle name="Comma 20" xfId="2996"/>
    <cellStyle name="Comma 20 2" xfId="2997"/>
    <cellStyle name="Comma 20 3" xfId="2998"/>
    <cellStyle name="Comma 20 4" xfId="2999"/>
    <cellStyle name="Comma 20 5" xfId="3000"/>
    <cellStyle name="Comma 20 6" xfId="3001"/>
    <cellStyle name="Comma 20 7" xfId="3002"/>
    <cellStyle name="Comma 21" xfId="3003"/>
    <cellStyle name="Comma 21 2" xfId="3004"/>
    <cellStyle name="Comma 21 2 2" xfId="3005"/>
    <cellStyle name="Comma 21 2 3" xfId="3006"/>
    <cellStyle name="Comma 21 2 4" xfId="3007"/>
    <cellStyle name="Comma 21 2 5" xfId="3008"/>
    <cellStyle name="Comma 21 3" xfId="3009"/>
    <cellStyle name="Comma 21 4" xfId="3010"/>
    <cellStyle name="Comma 21 4 2" xfId="3011"/>
    <cellStyle name="Comma 21 4 3" xfId="3012"/>
    <cellStyle name="Comma 21 4 4" xfId="3013"/>
    <cellStyle name="Comma 21 5" xfId="3014"/>
    <cellStyle name="Comma 21 6" xfId="3015"/>
    <cellStyle name="Comma 21 7" xfId="3016"/>
    <cellStyle name="Comma 22" xfId="3017"/>
    <cellStyle name="Comma 22 2" xfId="3018"/>
    <cellStyle name="Comma 22 2 2" xfId="3019"/>
    <cellStyle name="Comma 22 2 3" xfId="3020"/>
    <cellStyle name="Comma 22 2 4" xfId="3021"/>
    <cellStyle name="Comma 22 2 5" xfId="3022"/>
    <cellStyle name="Comma 22 3" xfId="3023"/>
    <cellStyle name="Comma 22 4" xfId="3024"/>
    <cellStyle name="Comma 22 4 2" xfId="3025"/>
    <cellStyle name="Comma 22 4 3" xfId="3026"/>
    <cellStyle name="Comma 22 4 4" xfId="3027"/>
    <cellStyle name="Comma 22 5" xfId="3028"/>
    <cellStyle name="Comma 22 6" xfId="3029"/>
    <cellStyle name="Comma 22 7" xfId="3030"/>
    <cellStyle name="Comma 23" xfId="3031"/>
    <cellStyle name="Comma 23 2" xfId="3032"/>
    <cellStyle name="Comma 23 3" xfId="3033"/>
    <cellStyle name="Comma 23 4" xfId="3034"/>
    <cellStyle name="Comma 23 5" xfId="3035"/>
    <cellStyle name="Comma 23 6" xfId="3036"/>
    <cellStyle name="Comma 23 7" xfId="3037"/>
    <cellStyle name="Comma 24" xfId="3038"/>
    <cellStyle name="Comma 24 2" xfId="3039"/>
    <cellStyle name="Comma 24 3" xfId="3040"/>
    <cellStyle name="Comma 24 4" xfId="3041"/>
    <cellStyle name="Comma 24 5" xfId="3042"/>
    <cellStyle name="Comma 24 6" xfId="3043"/>
    <cellStyle name="Comma 24 7" xfId="3044"/>
    <cellStyle name="Comma 25" xfId="3045"/>
    <cellStyle name="Comma 25 2" xfId="3046"/>
    <cellStyle name="Comma 25 3" xfId="3047"/>
    <cellStyle name="Comma 25 4" xfId="3048"/>
    <cellStyle name="Comma 25 5" xfId="3049"/>
    <cellStyle name="Comma 25 6" xfId="3050"/>
    <cellStyle name="Comma 25 7" xfId="3051"/>
    <cellStyle name="Comma 26" xfId="3052"/>
    <cellStyle name="Comma 26 2" xfId="3053"/>
    <cellStyle name="Comma 26 3" xfId="3054"/>
    <cellStyle name="Comma 26 4" xfId="3055"/>
    <cellStyle name="Comma 26 5" xfId="3056"/>
    <cellStyle name="Comma 26 6" xfId="3057"/>
    <cellStyle name="Comma 27" xfId="3058"/>
    <cellStyle name="Comma 27 2" xfId="3059"/>
    <cellStyle name="Comma 28" xfId="3060"/>
    <cellStyle name="Comma 28 2" xfId="3061"/>
    <cellStyle name="Comma 29" xfId="3062"/>
    <cellStyle name="Comma 29 2" xfId="3063"/>
    <cellStyle name="Comma 3" xfId="3064"/>
    <cellStyle name="Comma 3 10" xfId="3065"/>
    <cellStyle name="Comma 3 11" xfId="3066"/>
    <cellStyle name="Comma 3 2" xfId="3067"/>
    <cellStyle name="Comma 3 2 2" xfId="3068"/>
    <cellStyle name="Comma 3 2 2 2" xfId="3069"/>
    <cellStyle name="Comma 3 2 2 2 2" xfId="3070"/>
    <cellStyle name="Comma 3 2 2 3" xfId="3071"/>
    <cellStyle name="Comma 3 2 2 4" xfId="3072"/>
    <cellStyle name="Comma 3 2 2 5" xfId="3073"/>
    <cellStyle name="Comma 3 2 3" xfId="3074"/>
    <cellStyle name="Comma 3 2 3 2" xfId="3075"/>
    <cellStyle name="Comma 3 2 4" xfId="3076"/>
    <cellStyle name="Comma 3 2 5" xfId="3077"/>
    <cellStyle name="Comma 3 2 6" xfId="3078"/>
    <cellStyle name="Comma 3 2 6 2" xfId="3079"/>
    <cellStyle name="Comma 3 2 7" xfId="3080"/>
    <cellStyle name="Comma 3 3" xfId="3081"/>
    <cellStyle name="Comma 3 3 2" xfId="3082"/>
    <cellStyle name="Comma 3 3 2 2" xfId="3083"/>
    <cellStyle name="Comma 3 3 2 2 2" xfId="3084"/>
    <cellStyle name="Comma 3 3 2 2 3" xfId="3085"/>
    <cellStyle name="Comma 3 3 2 2 4" xfId="3086"/>
    <cellStyle name="Comma 3 3 2 3" xfId="3087"/>
    <cellStyle name="Comma 3 3 2 4" xfId="3088"/>
    <cellStyle name="Comma 3 3 2 5" xfId="3089"/>
    <cellStyle name="Comma 3 3 3" xfId="3090"/>
    <cellStyle name="Comma 3 4" xfId="3091"/>
    <cellStyle name="Comma 3 4 2" xfId="3092"/>
    <cellStyle name="Comma 3 4 3" xfId="3093"/>
    <cellStyle name="Comma 3 4 4" xfId="3094"/>
    <cellStyle name="Comma 3 4 5" xfId="3095"/>
    <cellStyle name="Comma 3 4 6" xfId="3096"/>
    <cellStyle name="Comma 3 5" xfId="3097"/>
    <cellStyle name="Comma 3 5 2" xfId="3098"/>
    <cellStyle name="Comma 3 5 3" xfId="3099"/>
    <cellStyle name="Comma 3 5 4" xfId="3100"/>
    <cellStyle name="Comma 3 6" xfId="3101"/>
    <cellStyle name="Comma 3 6 2" xfId="3102"/>
    <cellStyle name="Comma 3 6 3" xfId="3103"/>
    <cellStyle name="Comma 3 6 4" xfId="3104"/>
    <cellStyle name="Comma 3 6 5" xfId="3105"/>
    <cellStyle name="Comma 3 7" xfId="3106"/>
    <cellStyle name="Comma 3 8" xfId="3107"/>
    <cellStyle name="Comma 3 9" xfId="3108"/>
    <cellStyle name="Comma 30" xfId="3109"/>
    <cellStyle name="Comma 30 2" xfId="3110"/>
    <cellStyle name="Comma 31" xfId="3111"/>
    <cellStyle name="Comma 31 2" xfId="3112"/>
    <cellStyle name="Comma 32" xfId="3113"/>
    <cellStyle name="Comma 32 2" xfId="3114"/>
    <cellStyle name="Comma 33" xfId="3115"/>
    <cellStyle name="Comma 33 2" xfId="3116"/>
    <cellStyle name="Comma 34" xfId="3117"/>
    <cellStyle name="Comma 34 2" xfId="3118"/>
    <cellStyle name="Comma 34 3" xfId="3119"/>
    <cellStyle name="Comma 34 4" xfId="3120"/>
    <cellStyle name="Comma 34 5" xfId="3121"/>
    <cellStyle name="Comma 34 6" xfId="3122"/>
    <cellStyle name="Comma 35" xfId="3123"/>
    <cellStyle name="Comma 35 2" xfId="3124"/>
    <cellStyle name="Comma 35 3" xfId="3125"/>
    <cellStyle name="Comma 35 4" xfId="3126"/>
    <cellStyle name="Comma 35 5" xfId="3127"/>
    <cellStyle name="Comma 35 6" xfId="3128"/>
    <cellStyle name="Comma 36" xfId="3129"/>
    <cellStyle name="Comma 36 2" xfId="3130"/>
    <cellStyle name="Comma 37" xfId="3131"/>
    <cellStyle name="Comma 37 2" xfId="3132"/>
    <cellStyle name="Comma 37 2 2" xfId="3133"/>
    <cellStyle name="Comma 37 2 3" xfId="3134"/>
    <cellStyle name="Comma 37 2 4" xfId="3135"/>
    <cellStyle name="Comma 37 2 5" xfId="3136"/>
    <cellStyle name="Comma 37 3" xfId="3137"/>
    <cellStyle name="Comma 37 4" xfId="3138"/>
    <cellStyle name="Comma 37 5" xfId="3139"/>
    <cellStyle name="Comma 37 6" xfId="3140"/>
    <cellStyle name="Comma 38" xfId="3141"/>
    <cellStyle name="Comma 38 2" xfId="3142"/>
    <cellStyle name="Comma 39" xfId="3143"/>
    <cellStyle name="Comma 4" xfId="3144"/>
    <cellStyle name="Comma 4 2" xfId="3145"/>
    <cellStyle name="Comma 4 2 2" xfId="3146"/>
    <cellStyle name="Comma 4 2 2 2" xfId="3147"/>
    <cellStyle name="Comma 4 2 2 3" xfId="3148"/>
    <cellStyle name="Comma 4 2 3" xfId="3149"/>
    <cellStyle name="Comma 4 2 3 2" xfId="3150"/>
    <cellStyle name="Comma 4 2 4" xfId="3151"/>
    <cellStyle name="Comma 4 2 5" xfId="3152"/>
    <cellStyle name="Comma 4 2 6" xfId="3153"/>
    <cellStyle name="Comma 4 2 7" xfId="3154"/>
    <cellStyle name="Comma 4 2 8" xfId="3155"/>
    <cellStyle name="Comma 4 3" xfId="3156"/>
    <cellStyle name="Comma 4 3 2" xfId="3157"/>
    <cellStyle name="Comma 4 3 2 2" xfId="3158"/>
    <cellStyle name="Comma 4 3 3" xfId="3159"/>
    <cellStyle name="Comma 4 4" xfId="3160"/>
    <cellStyle name="Comma 4 4 2" xfId="3161"/>
    <cellStyle name="Comma 4 5" xfId="3162"/>
    <cellStyle name="Comma 4 6" xfId="3163"/>
    <cellStyle name="Comma 4 7" xfId="3164"/>
    <cellStyle name="Comma 40" xfId="3165"/>
    <cellStyle name="Comma 40 2" xfId="3166"/>
    <cellStyle name="Comma 40 3" xfId="3167"/>
    <cellStyle name="Comma 40 4" xfId="3168"/>
    <cellStyle name="Comma 40 5" xfId="3169"/>
    <cellStyle name="Comma 40 6" xfId="3170"/>
    <cellStyle name="Comma 41" xfId="3171"/>
    <cellStyle name="Comma 42" xfId="3172"/>
    <cellStyle name="Comma 43" xfId="3173"/>
    <cellStyle name="Comma 44" xfId="3174"/>
    <cellStyle name="Comma 45" xfId="3175"/>
    <cellStyle name="Comma 46" xfId="3176"/>
    <cellStyle name="Comma 47" xfId="3177"/>
    <cellStyle name="Comma 47 2" xfId="3178"/>
    <cellStyle name="Comma 47 3" xfId="3179"/>
    <cellStyle name="Comma 47 4" xfId="3180"/>
    <cellStyle name="Comma 47 5" xfId="3181"/>
    <cellStyle name="Comma 48" xfId="3182"/>
    <cellStyle name="Comma 49" xfId="3183"/>
    <cellStyle name="Comma 5" xfId="3184"/>
    <cellStyle name="Comma 5 2" xfId="3185"/>
    <cellStyle name="Comma 5 2 2" xfId="3186"/>
    <cellStyle name="Comma 5 2 3" xfId="3187"/>
    <cellStyle name="Comma 5 2 3 2" xfId="3188"/>
    <cellStyle name="Comma 5 2 3 3" xfId="3189"/>
    <cellStyle name="Comma 5 2 3 4" xfId="3190"/>
    <cellStyle name="Comma 5 2 4" xfId="3191"/>
    <cellStyle name="Comma 5 2 5" xfId="3192"/>
    <cellStyle name="Comma 5 2 6" xfId="3193"/>
    <cellStyle name="Comma 5 3" xfId="3194"/>
    <cellStyle name="Comma 5 4" xfId="3195"/>
    <cellStyle name="Comma 5 5" xfId="3196"/>
    <cellStyle name="Comma 5 6" xfId="3197"/>
    <cellStyle name="Comma 5 7" xfId="3198"/>
    <cellStyle name="Comma 5 8" xfId="3199"/>
    <cellStyle name="Comma 50" xfId="3200"/>
    <cellStyle name="Comma 51" xfId="3201"/>
    <cellStyle name="Comma 52" xfId="3202"/>
    <cellStyle name="Comma 53" xfId="3203"/>
    <cellStyle name="Comma 53 2" xfId="3204"/>
    <cellStyle name="Comma 54" xfId="3205"/>
    <cellStyle name="Comma 55" xfId="3206"/>
    <cellStyle name="Comma 56" xfId="3207"/>
    <cellStyle name="Comma 56 2" xfId="3208"/>
    <cellStyle name="Comma 57" xfId="3209"/>
    <cellStyle name="Comma 57 2" xfId="3210"/>
    <cellStyle name="Comma 58" xfId="3211"/>
    <cellStyle name="Comma 58 2" xfId="3212"/>
    <cellStyle name="Comma 58 3" xfId="3213"/>
    <cellStyle name="Comma 58 4" xfId="3214"/>
    <cellStyle name="Comma 58 5" xfId="3215"/>
    <cellStyle name="Comma 59" xfId="3216"/>
    <cellStyle name="Comma 59 2" xfId="3217"/>
    <cellStyle name="Comma 59 3" xfId="3218"/>
    <cellStyle name="Comma 59 4" xfId="3219"/>
    <cellStyle name="Comma 59 5" xfId="3220"/>
    <cellStyle name="Comma 6" xfId="3221"/>
    <cellStyle name="Comma 6 10" xfId="3222"/>
    <cellStyle name="Comma 6 2" xfId="3223"/>
    <cellStyle name="Comma 6 2 2" xfId="3224"/>
    <cellStyle name="Comma 6 2 3" xfId="3225"/>
    <cellStyle name="Comma 6 2 4" xfId="3226"/>
    <cellStyle name="Comma 6 2 5" xfId="3227"/>
    <cellStyle name="Comma 6 2 6" xfId="3228"/>
    <cellStyle name="Comma 6 2 7" xfId="3229"/>
    <cellStyle name="Comma 6 2 8" xfId="3230"/>
    <cellStyle name="Comma 6 3" xfId="3231"/>
    <cellStyle name="Comma 6 3 2" xfId="3232"/>
    <cellStyle name="Comma 6 3 3" xfId="3233"/>
    <cellStyle name="Comma 6 4" xfId="3234"/>
    <cellStyle name="Comma 6 5" xfId="3235"/>
    <cellStyle name="Comma 6 6" xfId="3236"/>
    <cellStyle name="Comma 6 7" xfId="3237"/>
    <cellStyle name="Comma 6 8" xfId="3238"/>
    <cellStyle name="Comma 6 9" xfId="3239"/>
    <cellStyle name="Comma 60" xfId="3240"/>
    <cellStyle name="Comma 60 2" xfId="3241"/>
    <cellStyle name="Comma 60 3" xfId="3242"/>
    <cellStyle name="Comma 60 4" xfId="3243"/>
    <cellStyle name="Comma 60 5" xfId="3244"/>
    <cellStyle name="Comma 61" xfId="3245"/>
    <cellStyle name="Comma 61 2" xfId="3246"/>
    <cellStyle name="Comma 61 3" xfId="3247"/>
    <cellStyle name="Comma 61 4" xfId="3248"/>
    <cellStyle name="Comma 61 5" xfId="3249"/>
    <cellStyle name="Comma 61 6" xfId="3250"/>
    <cellStyle name="Comma 62" xfId="3251"/>
    <cellStyle name="Comma 62 2" xfId="3252"/>
    <cellStyle name="Comma 62 3" xfId="3253"/>
    <cellStyle name="Comma 62 4" xfId="3254"/>
    <cellStyle name="Comma 62 5" xfId="3255"/>
    <cellStyle name="Comma 62 6" xfId="3256"/>
    <cellStyle name="Comma 63" xfId="3257"/>
    <cellStyle name="Comma 63 2" xfId="3258"/>
    <cellStyle name="Comma 63 3" xfId="3259"/>
    <cellStyle name="Comma 63 4" xfId="3260"/>
    <cellStyle name="Comma 64" xfId="3261"/>
    <cellStyle name="Comma 64 2" xfId="3262"/>
    <cellStyle name="Comma 64 3" xfId="3263"/>
    <cellStyle name="Comma 64 4" xfId="3264"/>
    <cellStyle name="Comma 65" xfId="3265"/>
    <cellStyle name="Comma 65 2" xfId="3266"/>
    <cellStyle name="Comma 65 3" xfId="3267"/>
    <cellStyle name="Comma 65 4" xfId="3268"/>
    <cellStyle name="Comma 66" xfId="3269"/>
    <cellStyle name="Comma 66 2" xfId="3270"/>
    <cellStyle name="Comma 66 3" xfId="3271"/>
    <cellStyle name="Comma 66 4" xfId="3272"/>
    <cellStyle name="Comma 67" xfId="3273"/>
    <cellStyle name="Comma 67 2" xfId="3274"/>
    <cellStyle name="Comma 67 3" xfId="3275"/>
    <cellStyle name="Comma 67 4" xfId="3276"/>
    <cellStyle name="Comma 68" xfId="3277"/>
    <cellStyle name="Comma 68 2" xfId="3278"/>
    <cellStyle name="Comma 68 3" xfId="3279"/>
    <cellStyle name="Comma 68 4" xfId="3280"/>
    <cellStyle name="Comma 69" xfId="3281"/>
    <cellStyle name="Comma 69 2" xfId="3282"/>
    <cellStyle name="Comma 69 3" xfId="3283"/>
    <cellStyle name="Comma 69 4" xfId="3284"/>
    <cellStyle name="Comma 7" xfId="3285"/>
    <cellStyle name="Comma 7 2" xfId="3286"/>
    <cellStyle name="Comma 7 2 2" xfId="3287"/>
    <cellStyle name="Comma 7 3" xfId="3288"/>
    <cellStyle name="Comma 7 3 2" xfId="3289"/>
    <cellStyle name="Comma 7 4" xfId="3290"/>
    <cellStyle name="Comma 7 4 2" xfId="3291"/>
    <cellStyle name="Comma 7 4 3" xfId="3292"/>
    <cellStyle name="Comma 7 4 4" xfId="3293"/>
    <cellStyle name="Comma 7 5" xfId="3294"/>
    <cellStyle name="Comma 7 6" xfId="3295"/>
    <cellStyle name="Comma 7 7" xfId="3296"/>
    <cellStyle name="Comma 70" xfId="3297"/>
    <cellStyle name="Comma 70 2" xfId="3298"/>
    <cellStyle name="Comma 70 3" xfId="3299"/>
    <cellStyle name="Comma 70 4" xfId="3300"/>
    <cellStyle name="Comma 71" xfId="3301"/>
    <cellStyle name="Comma 72" xfId="3302"/>
    <cellStyle name="Comma 72 2" xfId="3303"/>
    <cellStyle name="Comma 72 2 2" xfId="3304"/>
    <cellStyle name="Comma 72 3" xfId="3305"/>
    <cellStyle name="Comma 73" xfId="3306"/>
    <cellStyle name="Comma 74" xfId="3307"/>
    <cellStyle name="Comma 75" xfId="3308"/>
    <cellStyle name="Comma 76" xfId="3309"/>
    <cellStyle name="Comma 77" xfId="3310"/>
    <cellStyle name="Comma 78" xfId="3311"/>
    <cellStyle name="Comma 79" xfId="3312"/>
    <cellStyle name="Comma 8" xfId="3313"/>
    <cellStyle name="Comma 8 2" xfId="3314"/>
    <cellStyle name="Comma 8 2 2" xfId="3315"/>
    <cellStyle name="Comma 8 2 3" xfId="3316"/>
    <cellStyle name="Comma 8 2 4" xfId="3317"/>
    <cellStyle name="Comma 8 2 5" xfId="3318"/>
    <cellStyle name="Comma 8 2 6" xfId="3319"/>
    <cellStyle name="Comma 8 3" xfId="3320"/>
    <cellStyle name="Comma 8 3 2" xfId="3321"/>
    <cellStyle name="Comma 8 4" xfId="3322"/>
    <cellStyle name="Comma 8 5" xfId="3323"/>
    <cellStyle name="Comma 8 5 2" xfId="3324"/>
    <cellStyle name="Comma 8 5 3" xfId="3325"/>
    <cellStyle name="Comma 8 5 4" xfId="3326"/>
    <cellStyle name="Comma 8 6" xfId="3327"/>
    <cellStyle name="Comma 8 7" xfId="3328"/>
    <cellStyle name="Comma 8 8" xfId="3329"/>
    <cellStyle name="Comma 80" xfId="3330"/>
    <cellStyle name="Comma 81" xfId="3331"/>
    <cellStyle name="Comma 82" xfId="3332"/>
    <cellStyle name="Comma 83" xfId="3333"/>
    <cellStyle name="Comma 84" xfId="3334"/>
    <cellStyle name="Comma 85" xfId="3335"/>
    <cellStyle name="Comma 86" xfId="3336"/>
    <cellStyle name="Comma 87" xfId="3337"/>
    <cellStyle name="Comma 88" xfId="3338"/>
    <cellStyle name="Comma 88 2" xfId="3339"/>
    <cellStyle name="Comma 89" xfId="3340"/>
    <cellStyle name="Comma 9" xfId="3341"/>
    <cellStyle name="Comma 9 2" xfId="3342"/>
    <cellStyle name="Comma 9 2 2" xfId="3343"/>
    <cellStyle name="Comma 9 3" xfId="3344"/>
    <cellStyle name="Comma 9 4" xfId="3345"/>
    <cellStyle name="Comma 9 4 2" xfId="3346"/>
    <cellStyle name="Comma 9 4 3" xfId="3347"/>
    <cellStyle name="Comma 9 4 4" xfId="3348"/>
    <cellStyle name="Comma 9 5" xfId="3349"/>
    <cellStyle name="Comma 9 6" xfId="3350"/>
    <cellStyle name="Comma 90" xfId="3351"/>
    <cellStyle name="Comma_B1 PLC_07 02 Reporting package_25_07_2007_SJ" xfId="3352"/>
    <cellStyle name="Comma0" xfId="3353"/>
    <cellStyle name="Comma0 10" xfId="3354"/>
    <cellStyle name="Comma0 11" xfId="3355"/>
    <cellStyle name="Comma0 2" xfId="3356"/>
    <cellStyle name="Comma0 2 2" xfId="3357"/>
    <cellStyle name="Comma0 3" xfId="3358"/>
    <cellStyle name="Comma0 4" xfId="3359"/>
    <cellStyle name="Comma0 5" xfId="3360"/>
    <cellStyle name="Comma0 6" xfId="3361"/>
    <cellStyle name="Comma0 7" xfId="3362"/>
    <cellStyle name="Comma0 8" xfId="3363"/>
    <cellStyle name="Comma0 9" xfId="3364"/>
    <cellStyle name="Comma0_1. Финансовая отчетность" xfId="3365"/>
    <cellStyle name="Comment" xfId="3366"/>
    <cellStyle name="Company Name" xfId="3367"/>
    <cellStyle name="Copied" xfId="3368"/>
    <cellStyle name="CPdollnum" xfId="3369"/>
    <cellStyle name="CPgennum" xfId="3370"/>
    <cellStyle name="cpoilnum" xfId="3371"/>
    <cellStyle name="CPPerCent" xfId="3372"/>
    <cellStyle name="CPpershare" xfId="3373"/>
    <cellStyle name="CPpersharenodoll" xfId="3374"/>
    <cellStyle name="CR Comma" xfId="3375"/>
    <cellStyle name="CR Currency" xfId="3376"/>
    <cellStyle name="CR Currency 2" xfId="3377"/>
    <cellStyle name="Credit" xfId="3378"/>
    <cellStyle name="Credit subtotal" xfId="3379"/>
    <cellStyle name="Credit subtotal 2" xfId="3380"/>
    <cellStyle name="Credit subtotal 2 2" xfId="3381"/>
    <cellStyle name="Credit subtotal 2 2 2" xfId="3382"/>
    <cellStyle name="Credit subtotal 2 2 2 2" xfId="3383"/>
    <cellStyle name="Credit subtotal 2 2 2 2 2" xfId="3384"/>
    <cellStyle name="Credit subtotal 2 2 2 2 2 2" xfId="3385"/>
    <cellStyle name="Credit subtotal 2 2 2 2 3" xfId="3386"/>
    <cellStyle name="Credit subtotal 2 2 2 3" xfId="3387"/>
    <cellStyle name="Credit subtotal 2 2 2 3 2" xfId="3388"/>
    <cellStyle name="Credit subtotal 2 2 2 4" xfId="3389"/>
    <cellStyle name="Credit subtotal 2 2 3" xfId="3390"/>
    <cellStyle name="Credit subtotal 2 2 3 2" xfId="3391"/>
    <cellStyle name="Credit subtotal 2 2 3 2 2" xfId="3392"/>
    <cellStyle name="Credit subtotal 2 2 3 3" xfId="3393"/>
    <cellStyle name="Credit subtotal 2 2 4" xfId="3394"/>
    <cellStyle name="Credit subtotal 2 2 4 2" xfId="3395"/>
    <cellStyle name="Credit subtotal 2 2 5" xfId="3396"/>
    <cellStyle name="Credit subtotal 2 3" xfId="3397"/>
    <cellStyle name="Credit subtotal 2 3 2" xfId="3398"/>
    <cellStyle name="Credit subtotal 2 3 2 2" xfId="3399"/>
    <cellStyle name="Credit subtotal 2 3 2 2 2" xfId="3400"/>
    <cellStyle name="Credit subtotal 2 3 2 2 2 2" xfId="3401"/>
    <cellStyle name="Credit subtotal 2 3 2 2 3" xfId="3402"/>
    <cellStyle name="Credit subtotal 2 3 2 3" xfId="3403"/>
    <cellStyle name="Credit subtotal 2 3 2 3 2" xfId="3404"/>
    <cellStyle name="Credit subtotal 2 3 2 4" xfId="3405"/>
    <cellStyle name="Credit subtotal 2 3 3" xfId="3406"/>
    <cellStyle name="Credit subtotal 2 3 3 2" xfId="3407"/>
    <cellStyle name="Credit subtotal 2 3 3 2 2" xfId="3408"/>
    <cellStyle name="Credit subtotal 2 3 3 3" xfId="3409"/>
    <cellStyle name="Credit subtotal 2 3 4" xfId="3410"/>
    <cellStyle name="Credit subtotal 2 3 4 2" xfId="3411"/>
    <cellStyle name="Credit subtotal 2 3 4 2 2" xfId="3412"/>
    <cellStyle name="Credit subtotal 2 3 4 3" xfId="3413"/>
    <cellStyle name="Credit subtotal 2 3 5" xfId="3414"/>
    <cellStyle name="Credit subtotal 2 3 5 2" xfId="3415"/>
    <cellStyle name="Credit subtotal 2 3 6" xfId="3416"/>
    <cellStyle name="Credit subtotal 2 4" xfId="3417"/>
    <cellStyle name="Credit subtotal 2 4 2" xfId="3418"/>
    <cellStyle name="Credit subtotal 2 4 2 2" xfId="3419"/>
    <cellStyle name="Credit subtotal 2 4 2 2 2" xfId="3420"/>
    <cellStyle name="Credit subtotal 2 4 2 2 2 2" xfId="3421"/>
    <cellStyle name="Credit subtotal 2 4 2 2 3" xfId="3422"/>
    <cellStyle name="Credit subtotal 2 4 2 3" xfId="3423"/>
    <cellStyle name="Credit subtotal 2 4 2 3 2" xfId="3424"/>
    <cellStyle name="Credit subtotal 2 4 2 4" xfId="3425"/>
    <cellStyle name="Credit subtotal 2 4 3" xfId="3426"/>
    <cellStyle name="Credit subtotal 2 4 3 2" xfId="3427"/>
    <cellStyle name="Credit subtotal 2 4 3 2 2" xfId="3428"/>
    <cellStyle name="Credit subtotal 2 4 3 3" xfId="3429"/>
    <cellStyle name="Credit subtotal 2 4 4" xfId="3430"/>
    <cellStyle name="Credit subtotal 2 4 4 2" xfId="3431"/>
    <cellStyle name="Credit subtotal 2 4 5" xfId="3432"/>
    <cellStyle name="Credit subtotal 2 5" xfId="3433"/>
    <cellStyle name="Credit subtotal 2 5 2" xfId="3434"/>
    <cellStyle name="Credit subtotal 2 5 2 2" xfId="3435"/>
    <cellStyle name="Credit subtotal 2 5 2 2 2" xfId="3436"/>
    <cellStyle name="Credit subtotal 2 5 2 3" xfId="3437"/>
    <cellStyle name="Credit subtotal 2 5 3" xfId="3438"/>
    <cellStyle name="Credit subtotal 2 5 3 2" xfId="3439"/>
    <cellStyle name="Credit subtotal 2 5 4" xfId="3440"/>
    <cellStyle name="Credit subtotal 3" xfId="3441"/>
    <cellStyle name="Credit subtotal 3 2" xfId="3442"/>
    <cellStyle name="Credit subtotal 3 2 2" xfId="3443"/>
    <cellStyle name="Credit subtotal 3 2 2 2" xfId="3444"/>
    <cellStyle name="Credit subtotal 3 2 2 2 2" xfId="3445"/>
    <cellStyle name="Credit subtotal 3 2 2 3" xfId="3446"/>
    <cellStyle name="Credit subtotal 3 2 3" xfId="3447"/>
    <cellStyle name="Credit subtotal 3 2 3 2" xfId="3448"/>
    <cellStyle name="Credit subtotal 3 2 4" xfId="3449"/>
    <cellStyle name="Credit subtotal 3 3" xfId="3450"/>
    <cellStyle name="Credit subtotal 3 3 2" xfId="3451"/>
    <cellStyle name="Credit subtotal 3 3 2 2" xfId="3452"/>
    <cellStyle name="Credit subtotal 3 3 3" xfId="3453"/>
    <cellStyle name="Credit subtotal 3 4" xfId="3454"/>
    <cellStyle name="Credit subtotal 3 4 2" xfId="3455"/>
    <cellStyle name="Credit subtotal 3 5" xfId="3456"/>
    <cellStyle name="Credit subtotal 4" xfId="3457"/>
    <cellStyle name="Credit subtotal 4 2" xfId="3458"/>
    <cellStyle name="Credit subtotal 4 2 2" xfId="3459"/>
    <cellStyle name="Credit subtotal 4 2 2 2" xfId="3460"/>
    <cellStyle name="Credit subtotal 4 2 2 2 2" xfId="3461"/>
    <cellStyle name="Credit subtotal 4 2 2 3" xfId="3462"/>
    <cellStyle name="Credit subtotal 4 2 3" xfId="3463"/>
    <cellStyle name="Credit subtotal 4 2 3 2" xfId="3464"/>
    <cellStyle name="Credit subtotal 4 2 4" xfId="3465"/>
    <cellStyle name="Credit subtotal 4 3" xfId="3466"/>
    <cellStyle name="Credit subtotal 4 3 2" xfId="3467"/>
    <cellStyle name="Credit subtotal 4 3 2 2" xfId="3468"/>
    <cellStyle name="Credit subtotal 4 3 3" xfId="3469"/>
    <cellStyle name="Credit subtotal 4 4" xfId="3470"/>
    <cellStyle name="Credit subtotal 4 4 2" xfId="3471"/>
    <cellStyle name="Credit subtotal 4 4 2 2" xfId="3472"/>
    <cellStyle name="Credit subtotal 4 4 3" xfId="3473"/>
    <cellStyle name="Credit subtotal 4 5" xfId="3474"/>
    <cellStyle name="Credit subtotal 4 5 2" xfId="3475"/>
    <cellStyle name="Credit subtotal 4 6" xfId="3476"/>
    <cellStyle name="Credit subtotal 5" xfId="3477"/>
    <cellStyle name="Credit subtotal 5 2" xfId="3478"/>
    <cellStyle name="Credit subtotal 5 2 2" xfId="3479"/>
    <cellStyle name="Credit subtotal 5 2 2 2" xfId="3480"/>
    <cellStyle name="Credit subtotal 5 2 2 2 2" xfId="3481"/>
    <cellStyle name="Credit subtotal 5 2 2 3" xfId="3482"/>
    <cellStyle name="Credit subtotal 5 2 3" xfId="3483"/>
    <cellStyle name="Credit subtotal 5 2 3 2" xfId="3484"/>
    <cellStyle name="Credit subtotal 5 2 4" xfId="3485"/>
    <cellStyle name="Credit subtotal 5 3" xfId="3486"/>
    <cellStyle name="Credit subtotal 5 3 2" xfId="3487"/>
    <cellStyle name="Credit subtotal 5 3 2 2" xfId="3488"/>
    <cellStyle name="Credit subtotal 5 3 3" xfId="3489"/>
    <cellStyle name="Credit subtotal 5 4" xfId="3490"/>
    <cellStyle name="Credit subtotal 5 4 2" xfId="3491"/>
    <cellStyle name="Credit subtotal 5 5" xfId="3492"/>
    <cellStyle name="Credit subtotal 6" xfId="3493"/>
    <cellStyle name="Credit subtotal 6 2" xfId="3494"/>
    <cellStyle name="Credit subtotal 6 2 2" xfId="3495"/>
    <cellStyle name="Credit subtotal 6 2 2 2" xfId="3496"/>
    <cellStyle name="Credit subtotal 6 2 3" xfId="3497"/>
    <cellStyle name="Credit subtotal 6 3" xfId="3498"/>
    <cellStyle name="Credit subtotal 6 3 2" xfId="3499"/>
    <cellStyle name="Credit subtotal 6 4" xfId="3500"/>
    <cellStyle name="Credit Total" xfId="3501"/>
    <cellStyle name="Curren - Style2" xfId="3502"/>
    <cellStyle name="Currency %" xfId="3503"/>
    <cellStyle name="Currency % 2" xfId="3504"/>
    <cellStyle name="Currency (0)" xfId="3505"/>
    <cellStyle name="Currency (2)" xfId="3506"/>
    <cellStyle name="Currency [$0]" xfId="3507"/>
    <cellStyle name="Currency [£0]" xfId="3508"/>
    <cellStyle name="Currency [0]OBRANDINC" xfId="3509"/>
    <cellStyle name="Currency [0]OBRANDINC (2)" xfId="3510"/>
    <cellStyle name="Currency [0]OBRANDINC (2) 2" xfId="3511"/>
    <cellStyle name="Currency [0]OBRANDINC 2" xfId="3512"/>
    <cellStyle name="Currency [0]OBRANDINC 3" xfId="3513"/>
    <cellStyle name="Currency [0]OBRANDINC 4" xfId="3514"/>
    <cellStyle name="Currency [0]OBRANDINC 5" xfId="3515"/>
    <cellStyle name="Currency [0]OBRANDINC 6" xfId="3516"/>
    <cellStyle name="Currency [0]OBRANDINC 7" xfId="3517"/>
    <cellStyle name="Currency [0]OBRANDINC 8" xfId="3518"/>
    <cellStyle name="Currency [0]OLists" xfId="3519"/>
    <cellStyle name="Currency [00]" xfId="3520"/>
    <cellStyle name="Currency [00] 2" xfId="3521"/>
    <cellStyle name="Currency [1]" xfId="3522"/>
    <cellStyle name="Currency [1] 2" xfId="3523"/>
    <cellStyle name="Currency 0.0" xfId="3524"/>
    <cellStyle name="Currency 0.0 2" xfId="3525"/>
    <cellStyle name="Currency 0.0%" xfId="3526"/>
    <cellStyle name="Currency 0.0% 2" xfId="3527"/>
    <cellStyle name="Currency 0.00" xfId="3528"/>
    <cellStyle name="Currency 0.00 2" xfId="3529"/>
    <cellStyle name="Currency 0.00%" xfId="3530"/>
    <cellStyle name="Currency 0.00% 2" xfId="3531"/>
    <cellStyle name="Currency 0.000" xfId="3532"/>
    <cellStyle name="Currency 0.000 2" xfId="3533"/>
    <cellStyle name="Currency 0.000%" xfId="3534"/>
    <cellStyle name="Currency 0.000% 2" xfId="3535"/>
    <cellStyle name="Currency 10" xfId="3536"/>
    <cellStyle name="Currency 11" xfId="3537"/>
    <cellStyle name="Currency 12" xfId="3538"/>
    <cellStyle name="Currency 13" xfId="3539"/>
    <cellStyle name="Currency 14" xfId="3540"/>
    <cellStyle name="Currency 15" xfId="3541"/>
    <cellStyle name="Currency 16" xfId="3542"/>
    <cellStyle name="Currency 17" xfId="3543"/>
    <cellStyle name="Currency 2" xfId="3544"/>
    <cellStyle name="Currency 2 2" xfId="3545"/>
    <cellStyle name="Currency 3" xfId="3546"/>
    <cellStyle name="Currency 3 2" xfId="3547"/>
    <cellStyle name="Currency 4" xfId="3548"/>
    <cellStyle name="Currency 4 2" xfId="3549"/>
    <cellStyle name="Currency 5" xfId="3550"/>
    <cellStyle name="Currency 5 2" xfId="3551"/>
    <cellStyle name="Currency 6" xfId="3552"/>
    <cellStyle name="Currency 6 2" xfId="3553"/>
    <cellStyle name="Currency 7" xfId="3554"/>
    <cellStyle name="Currency 7 2" xfId="3555"/>
    <cellStyle name="Currency 8" xfId="3556"/>
    <cellStyle name="Currency 8 2" xfId="3557"/>
    <cellStyle name="Currency 9" xfId="3558"/>
    <cellStyle name="Currency RU" xfId="3559"/>
    <cellStyle name="Currency0" xfId="3560"/>
    <cellStyle name="Currency0 10" xfId="3561"/>
    <cellStyle name="Currency0 11" xfId="3562"/>
    <cellStyle name="Currency0 2" xfId="3563"/>
    <cellStyle name="Currency0 2 2" xfId="3564"/>
    <cellStyle name="Currency0 3" xfId="3565"/>
    <cellStyle name="Currency0 4" xfId="3566"/>
    <cellStyle name="Currency0 5" xfId="3567"/>
    <cellStyle name="Currency0 6" xfId="3568"/>
    <cellStyle name="Currency0 7" xfId="3569"/>
    <cellStyle name="Currency0 8" xfId="3570"/>
    <cellStyle name="Currency0 9" xfId="3571"/>
    <cellStyle name="Currency0_1. Финансовая отчетность" xfId="3572"/>
    <cellStyle name="currentperiod" xfId="3573"/>
    <cellStyle name="currentperiod 2" xfId="3574"/>
    <cellStyle name="currentperiod 2 2" xfId="3575"/>
    <cellStyle name="currentperiod 2 2 2" xfId="3576"/>
    <cellStyle name="currentperiod 2 2 2 2" xfId="3577"/>
    <cellStyle name="currentperiod 2 2 3" xfId="3578"/>
    <cellStyle name="currentperiod 2 3" xfId="3579"/>
    <cellStyle name="currentperiod 2 3 2" xfId="3580"/>
    <cellStyle name="currentperiod 2 3 2 2" xfId="3581"/>
    <cellStyle name="currentperiod 2 3 3" xfId="3582"/>
    <cellStyle name="currentperiod 2 4" xfId="3583"/>
    <cellStyle name="currentperiod 2 4 2" xfId="3584"/>
    <cellStyle name="currentperiod 2 5" xfId="3585"/>
    <cellStyle name="currentperiod 3" xfId="3586"/>
    <cellStyle name="currentperiod 3 2" xfId="3587"/>
    <cellStyle name="currentperiod 3 2 2" xfId="3588"/>
    <cellStyle name="currentperiod 3 2 2 2" xfId="3589"/>
    <cellStyle name="currentperiod 3 2 3" xfId="3590"/>
    <cellStyle name="currentperiod 3 3" xfId="3591"/>
    <cellStyle name="currentperiod 3 3 2" xfId="3592"/>
    <cellStyle name="currentperiod 3 3 2 2" xfId="3593"/>
    <cellStyle name="currentperiod 3 3 3" xfId="3594"/>
    <cellStyle name="currentperiod 3 4" xfId="3595"/>
    <cellStyle name="currentperiod 3 4 2" xfId="3596"/>
    <cellStyle name="currentperiod 3 5" xfId="3597"/>
    <cellStyle name="currentperiod 4" xfId="3598"/>
    <cellStyle name="currentperiod 4 2" xfId="3599"/>
    <cellStyle name="currentperiod 4 2 2" xfId="3600"/>
    <cellStyle name="currentperiod 4 2 2 2" xfId="3601"/>
    <cellStyle name="currentperiod 4 2 3" xfId="3602"/>
    <cellStyle name="currentperiod 4 3" xfId="3603"/>
    <cellStyle name="currentperiod 4 3 2" xfId="3604"/>
    <cellStyle name="currentperiod 4 3 2 2" xfId="3605"/>
    <cellStyle name="currentperiod 4 3 3" xfId="3606"/>
    <cellStyle name="currentperiod 4 4" xfId="3607"/>
    <cellStyle name="currentperiod 4 4 2" xfId="3608"/>
    <cellStyle name="currentperiod 4 5" xfId="3609"/>
    <cellStyle name="currentperiod 5" xfId="3610"/>
    <cellStyle name="currentperiod 5 2" xfId="3611"/>
    <cellStyle name="currentperiod 5 2 2" xfId="3612"/>
    <cellStyle name="currentperiod 5 3" xfId="3613"/>
    <cellStyle name="currentperiod 6" xfId="3614"/>
    <cellStyle name="currentperiod 7" xfId="3615"/>
    <cellStyle name="Custom - Style8" xfId="3616"/>
    <cellStyle name="Custom - Style8 2" xfId="3617"/>
    <cellStyle name="Custom - Style8 3" xfId="3618"/>
    <cellStyle name="Custom - Style8 4" xfId="3619"/>
    <cellStyle name="d" xfId="3620"/>
    <cellStyle name="Dash" xfId="3621"/>
    <cellStyle name="Dash 2" xfId="3622"/>
    <cellStyle name="Date" xfId="3623"/>
    <cellStyle name="Date 10" xfId="3624"/>
    <cellStyle name="Date 11" xfId="3625"/>
    <cellStyle name="date 12" xfId="3626"/>
    <cellStyle name="date 13" xfId="3627"/>
    <cellStyle name="date 14" xfId="3628"/>
    <cellStyle name="Date 15" xfId="3629"/>
    <cellStyle name="date 16" xfId="3630"/>
    <cellStyle name="Date 17" xfId="3631"/>
    <cellStyle name="Date 18" xfId="3632"/>
    <cellStyle name="date 19" xfId="3633"/>
    <cellStyle name="Date 2" xfId="3634"/>
    <cellStyle name="Date 2 2" xfId="3635"/>
    <cellStyle name="Date 20" xfId="3636"/>
    <cellStyle name="date 21" xfId="3637"/>
    <cellStyle name="Date 3" xfId="3638"/>
    <cellStyle name="Date 4" xfId="3639"/>
    <cellStyle name="Date 5" xfId="3640"/>
    <cellStyle name="Date 6" xfId="3641"/>
    <cellStyle name="Date 7" xfId="3642"/>
    <cellStyle name="Date 8" xfId="3643"/>
    <cellStyle name="Date 9" xfId="3644"/>
    <cellStyle name="Date Short" xfId="3645"/>
    <cellStyle name="Date_1. Финансовая отчетность" xfId="3646"/>
    <cellStyle name="Date-Time" xfId="3647"/>
    <cellStyle name="Datwe" xfId="3648"/>
    <cellStyle name="Debit" xfId="3649"/>
    <cellStyle name="Debit 2" xfId="3650"/>
    <cellStyle name="Debit 3" xfId="3651"/>
    <cellStyle name="Debit 4" xfId="3652"/>
    <cellStyle name="Debit 5" xfId="3653"/>
    <cellStyle name="Debit subtotal" xfId="3654"/>
    <cellStyle name="Debit subtotal 2" xfId="3655"/>
    <cellStyle name="Debit subtotal 2 2" xfId="3656"/>
    <cellStyle name="Debit subtotal 2 2 2" xfId="3657"/>
    <cellStyle name="Debit subtotal 2 2 2 2" xfId="3658"/>
    <cellStyle name="Debit subtotal 2 2 2 2 2" xfId="3659"/>
    <cellStyle name="Debit subtotal 2 2 2 2 2 2" xfId="3660"/>
    <cellStyle name="Debit subtotal 2 2 2 2 3" xfId="3661"/>
    <cellStyle name="Debit subtotal 2 2 2 3" xfId="3662"/>
    <cellStyle name="Debit subtotal 2 2 2 3 2" xfId="3663"/>
    <cellStyle name="Debit subtotal 2 2 2 4" xfId="3664"/>
    <cellStyle name="Debit subtotal 2 2 3" xfId="3665"/>
    <cellStyle name="Debit subtotal 2 2 3 2" xfId="3666"/>
    <cellStyle name="Debit subtotal 2 2 3 2 2" xfId="3667"/>
    <cellStyle name="Debit subtotal 2 2 3 3" xfId="3668"/>
    <cellStyle name="Debit subtotal 2 2 4" xfId="3669"/>
    <cellStyle name="Debit subtotal 2 2 4 2" xfId="3670"/>
    <cellStyle name="Debit subtotal 2 2 4 3" xfId="3671"/>
    <cellStyle name="Debit subtotal 2 2 5" xfId="3672"/>
    <cellStyle name="Debit subtotal 2 2 6" xfId="3673"/>
    <cellStyle name="Debit subtotal 2 3" xfId="3674"/>
    <cellStyle name="Debit subtotal 2 3 2" xfId="3675"/>
    <cellStyle name="Debit subtotal 2 3 2 2" xfId="3676"/>
    <cellStyle name="Debit subtotal 2 3 2 2 2" xfId="3677"/>
    <cellStyle name="Debit subtotal 2 3 2 2 2 2" xfId="3678"/>
    <cellStyle name="Debit subtotal 2 3 2 2 3" xfId="3679"/>
    <cellStyle name="Debit subtotal 2 3 2 3" xfId="3680"/>
    <cellStyle name="Debit subtotal 2 3 2 3 2" xfId="3681"/>
    <cellStyle name="Debit subtotal 2 3 2 4" xfId="3682"/>
    <cellStyle name="Debit subtotal 2 3 3" xfId="3683"/>
    <cellStyle name="Debit subtotal 2 3 3 2" xfId="3684"/>
    <cellStyle name="Debit subtotal 2 3 3 2 2" xfId="3685"/>
    <cellStyle name="Debit subtotal 2 3 3 3" xfId="3686"/>
    <cellStyle name="Debit subtotal 2 3 4" xfId="3687"/>
    <cellStyle name="Debit subtotal 2 3 4 2" xfId="3688"/>
    <cellStyle name="Debit subtotal 2 3 5" xfId="3689"/>
    <cellStyle name="Debit subtotal 2 4" xfId="3690"/>
    <cellStyle name="Debit subtotal 2 4 2" xfId="3691"/>
    <cellStyle name="Debit subtotal 2 4 2 2" xfId="3692"/>
    <cellStyle name="Debit subtotal 2 4 2 2 2" xfId="3693"/>
    <cellStyle name="Debit subtotal 2 4 2 2 2 2" xfId="3694"/>
    <cellStyle name="Debit subtotal 2 4 2 2 3" xfId="3695"/>
    <cellStyle name="Debit subtotal 2 4 2 3" xfId="3696"/>
    <cellStyle name="Debit subtotal 2 4 2 3 2" xfId="3697"/>
    <cellStyle name="Debit subtotal 2 4 2 4" xfId="3698"/>
    <cellStyle name="Debit subtotal 2 4 3" xfId="3699"/>
    <cellStyle name="Debit subtotal 2 4 3 2" xfId="3700"/>
    <cellStyle name="Debit subtotal 2 4 3 2 2" xfId="3701"/>
    <cellStyle name="Debit subtotal 2 4 3 3" xfId="3702"/>
    <cellStyle name="Debit subtotal 2 4 4" xfId="3703"/>
    <cellStyle name="Debit subtotal 2 4 4 2" xfId="3704"/>
    <cellStyle name="Debit subtotal 2 4 4 2 2" xfId="3705"/>
    <cellStyle name="Debit subtotal 2 4 4 3" xfId="3706"/>
    <cellStyle name="Debit subtotal 2 4 5" xfId="3707"/>
    <cellStyle name="Debit subtotal 2 4 5 2" xfId="3708"/>
    <cellStyle name="Debit subtotal 2 4 6" xfId="3709"/>
    <cellStyle name="Debit subtotal 2 5" xfId="3710"/>
    <cellStyle name="Debit subtotal 2 5 2" xfId="3711"/>
    <cellStyle name="Debit subtotal 2 5 2 2" xfId="3712"/>
    <cellStyle name="Debit subtotal 2 5 2 2 2" xfId="3713"/>
    <cellStyle name="Debit subtotal 2 5 2 2 2 2" xfId="3714"/>
    <cellStyle name="Debit subtotal 2 5 2 2 3" xfId="3715"/>
    <cellStyle name="Debit subtotal 2 5 2 3" xfId="3716"/>
    <cellStyle name="Debit subtotal 2 5 2 3 2" xfId="3717"/>
    <cellStyle name="Debit subtotal 2 5 2 4" xfId="3718"/>
    <cellStyle name="Debit subtotal 2 5 3" xfId="3719"/>
    <cellStyle name="Debit subtotal 2 5 3 2" xfId="3720"/>
    <cellStyle name="Debit subtotal 2 5 3 2 2" xfId="3721"/>
    <cellStyle name="Debit subtotal 2 5 3 3" xfId="3722"/>
    <cellStyle name="Debit subtotal 2 5 4" xfId="3723"/>
    <cellStyle name="Debit subtotal 2 5 4 2" xfId="3724"/>
    <cellStyle name="Debit subtotal 2 5 5" xfId="3725"/>
    <cellStyle name="Debit subtotal 2 6" xfId="3726"/>
    <cellStyle name="Debit subtotal 2 6 2" xfId="3727"/>
    <cellStyle name="Debit subtotal 2 6 2 2" xfId="3728"/>
    <cellStyle name="Debit subtotal 2 6 2 2 2" xfId="3729"/>
    <cellStyle name="Debit subtotal 2 6 2 3" xfId="3730"/>
    <cellStyle name="Debit subtotal 2 6 3" xfId="3731"/>
    <cellStyle name="Debit subtotal 2 6 3 2" xfId="3732"/>
    <cellStyle name="Debit subtotal 2 6 4" xfId="3733"/>
    <cellStyle name="Debit subtotal 3" xfId="3734"/>
    <cellStyle name="Debit subtotal 3 2" xfId="3735"/>
    <cellStyle name="Debit subtotal 3 2 2" xfId="3736"/>
    <cellStyle name="Debit subtotal 3 2 2 2" xfId="3737"/>
    <cellStyle name="Debit subtotal 3 2 2 2 2" xfId="3738"/>
    <cellStyle name="Debit subtotal 3 2 2 3" xfId="3739"/>
    <cellStyle name="Debit subtotal 3 2 3" xfId="3740"/>
    <cellStyle name="Debit subtotal 3 2 3 2" xfId="3741"/>
    <cellStyle name="Debit subtotal 3 2 4" xfId="3742"/>
    <cellStyle name="Debit subtotal 3 3" xfId="3743"/>
    <cellStyle name="Debit subtotal 3 3 2" xfId="3744"/>
    <cellStyle name="Debit subtotal 3 3 2 2" xfId="3745"/>
    <cellStyle name="Debit subtotal 3 3 3" xfId="3746"/>
    <cellStyle name="Debit subtotal 3 4" xfId="3747"/>
    <cellStyle name="Debit subtotal 3 4 2" xfId="3748"/>
    <cellStyle name="Debit subtotal 3 5" xfId="3749"/>
    <cellStyle name="Debit subtotal 4" xfId="3750"/>
    <cellStyle name="Debit subtotal 4 2" xfId="3751"/>
    <cellStyle name="Debit subtotal 4 2 2" xfId="3752"/>
    <cellStyle name="Debit subtotal 4 2 2 2" xfId="3753"/>
    <cellStyle name="Debit subtotal 4 2 2 2 2" xfId="3754"/>
    <cellStyle name="Debit subtotal 4 2 2 3" xfId="3755"/>
    <cellStyle name="Debit subtotal 4 2 3" xfId="3756"/>
    <cellStyle name="Debit subtotal 4 2 3 2" xfId="3757"/>
    <cellStyle name="Debit subtotal 4 2 4" xfId="3758"/>
    <cellStyle name="Debit subtotal 4 3" xfId="3759"/>
    <cellStyle name="Debit subtotal 4 3 2" xfId="3760"/>
    <cellStyle name="Debit subtotal 4 3 2 2" xfId="3761"/>
    <cellStyle name="Debit subtotal 4 3 3" xfId="3762"/>
    <cellStyle name="Debit subtotal 4 4" xfId="3763"/>
    <cellStyle name="Debit subtotal 4 4 2" xfId="3764"/>
    <cellStyle name="Debit subtotal 4 4 2 2" xfId="3765"/>
    <cellStyle name="Debit subtotal 4 4 3" xfId="3766"/>
    <cellStyle name="Debit subtotal 4 5" xfId="3767"/>
    <cellStyle name="Debit subtotal 4 5 2" xfId="3768"/>
    <cellStyle name="Debit subtotal 4 6" xfId="3769"/>
    <cellStyle name="Debit subtotal 5" xfId="3770"/>
    <cellStyle name="Debit subtotal 5 2" xfId="3771"/>
    <cellStyle name="Debit subtotal 5 2 2" xfId="3772"/>
    <cellStyle name="Debit subtotal 5 2 2 2" xfId="3773"/>
    <cellStyle name="Debit subtotal 5 2 2 2 2" xfId="3774"/>
    <cellStyle name="Debit subtotal 5 2 2 3" xfId="3775"/>
    <cellStyle name="Debit subtotal 5 2 3" xfId="3776"/>
    <cellStyle name="Debit subtotal 5 2 3 2" xfId="3777"/>
    <cellStyle name="Debit subtotal 5 2 4" xfId="3778"/>
    <cellStyle name="Debit subtotal 5 3" xfId="3779"/>
    <cellStyle name="Debit subtotal 5 3 2" xfId="3780"/>
    <cellStyle name="Debit subtotal 5 3 2 2" xfId="3781"/>
    <cellStyle name="Debit subtotal 5 3 3" xfId="3782"/>
    <cellStyle name="Debit subtotal 5 4" xfId="3783"/>
    <cellStyle name="Debit subtotal 5 4 2" xfId="3784"/>
    <cellStyle name="Debit subtotal 5 5" xfId="3785"/>
    <cellStyle name="Debit subtotal 6" xfId="3786"/>
    <cellStyle name="Debit subtotal 6 2" xfId="3787"/>
    <cellStyle name="Debit subtotal 6 2 2" xfId="3788"/>
    <cellStyle name="Debit subtotal 6 2 2 2" xfId="3789"/>
    <cellStyle name="Debit subtotal 6 2 3" xfId="3790"/>
    <cellStyle name="Debit subtotal 6 3" xfId="3791"/>
    <cellStyle name="Debit subtotal 6 3 2" xfId="3792"/>
    <cellStyle name="Debit subtotal 6 4" xfId="3793"/>
    <cellStyle name="Debit Total" xfId="3794"/>
    <cellStyle name="Debit Total 2" xfId="3795"/>
    <cellStyle name="Debit Total 3" xfId="3796"/>
    <cellStyle name="Debit Total 4" xfId="3797"/>
    <cellStyle name="Debit Total 5" xfId="3798"/>
    <cellStyle name="Debit_A5.2-IFRS 7" xfId="3799"/>
    <cellStyle name="Dec_0" xfId="3800"/>
    <cellStyle name="Decimal 1" xfId="3801"/>
    <cellStyle name="Decimal 2" xfId="3802"/>
    <cellStyle name="Decimal 3" xfId="3803"/>
    <cellStyle name="DELTA" xfId="3804"/>
    <cellStyle name="DELTA 10" xfId="3805"/>
    <cellStyle name="DELTA 2" xfId="3806"/>
    <cellStyle name="DELTA 3" xfId="3807"/>
    <cellStyle name="DELTA 4" xfId="3808"/>
    <cellStyle name="DELTA 5" xfId="3809"/>
    <cellStyle name="DELTA 6" xfId="3810"/>
    <cellStyle name="DELTA 7" xfId="3811"/>
    <cellStyle name="DELTA 8" xfId="3812"/>
    <cellStyle name="DELTA 9" xfId="3813"/>
    <cellStyle name="DELTA_1. Финансовая отчетность" xfId="3814"/>
    <cellStyle name="Details" xfId="3815"/>
    <cellStyle name="Dezimal [0]_Bal sheet - Liab. IHSW" xfId="3816"/>
    <cellStyle name="Dezimal_Bal sheet - Liab. IHSW" xfId="3817"/>
    <cellStyle name="dohm" xfId="3818"/>
    <cellStyle name="dohm1" xfId="3819"/>
    <cellStyle name="dohm2" xfId="3820"/>
    <cellStyle name="Dollar" xfId="3821"/>
    <cellStyle name="Dollar 2" xfId="3822"/>
    <cellStyle name="dollars" xfId="3823"/>
    <cellStyle name="Dziesietny [0]_GR (2)" xfId="3824"/>
    <cellStyle name="Dziesietny_GR (2)" xfId="3825"/>
    <cellStyle name="E&amp;Y House" xfId="3826"/>
    <cellStyle name="Empty1" xfId="3827"/>
    <cellStyle name="Enter Currency (0)" xfId="3828"/>
    <cellStyle name="Enter Currency (0) 2" xfId="3829"/>
    <cellStyle name="Enter Currency (0) 3" xfId="3830"/>
    <cellStyle name="Enter Currency (2)" xfId="3831"/>
    <cellStyle name="Enter Currency (2) 2" xfId="3832"/>
    <cellStyle name="Enter Units (0)" xfId="3833"/>
    <cellStyle name="Enter Units (0) 2" xfId="3834"/>
    <cellStyle name="Enter Units (0) 3" xfId="3835"/>
    <cellStyle name="Enter Units (1)" xfId="3836"/>
    <cellStyle name="Enter Units (1) 10" xfId="3837"/>
    <cellStyle name="Enter Units (1) 10 2" xfId="3838"/>
    <cellStyle name="Enter Units (1) 11" xfId="3839"/>
    <cellStyle name="Enter Units (1) 11 2" xfId="3840"/>
    <cellStyle name="Enter Units (1) 12" xfId="3841"/>
    <cellStyle name="Enter Units (1) 12 2" xfId="3842"/>
    <cellStyle name="Enter Units (1) 13" xfId="3843"/>
    <cellStyle name="Enter Units (1) 14" xfId="3844"/>
    <cellStyle name="Enter Units (1) 15" xfId="3845"/>
    <cellStyle name="Enter Units (1) 16" xfId="3846"/>
    <cellStyle name="Enter Units (1) 17" xfId="3847"/>
    <cellStyle name="Enter Units (1) 18" xfId="3848"/>
    <cellStyle name="Enter Units (1) 19" xfId="3849"/>
    <cellStyle name="Enter Units (1) 2" xfId="3850"/>
    <cellStyle name="Enter Units (1) 2 2" xfId="3851"/>
    <cellStyle name="Enter Units (1) 2 3" xfId="3852"/>
    <cellStyle name="Enter Units (1) 3" xfId="3853"/>
    <cellStyle name="Enter Units (1) 3 2" xfId="3854"/>
    <cellStyle name="Enter Units (1) 4" xfId="3855"/>
    <cellStyle name="Enter Units (1) 4 2" xfId="3856"/>
    <cellStyle name="Enter Units (1) 5" xfId="3857"/>
    <cellStyle name="Enter Units (1) 5 2" xfId="3858"/>
    <cellStyle name="Enter Units (1) 6" xfId="3859"/>
    <cellStyle name="Enter Units (1) 6 2" xfId="3860"/>
    <cellStyle name="Enter Units (1) 7" xfId="3861"/>
    <cellStyle name="Enter Units (1) 7 2" xfId="3862"/>
    <cellStyle name="Enter Units (1) 8" xfId="3863"/>
    <cellStyle name="Enter Units (1) 8 2" xfId="3864"/>
    <cellStyle name="Enter Units (1) 9" xfId="3865"/>
    <cellStyle name="Enter Units (1) 9 2" xfId="3866"/>
    <cellStyle name="Enter Units (2)" xfId="3867"/>
    <cellStyle name="Enter Units (2) 2" xfId="3868"/>
    <cellStyle name="Entered" xfId="3869"/>
    <cellStyle name="Error_Check" xfId="3870"/>
    <cellStyle name="ErrorMessage" xfId="3871"/>
    <cellStyle name="Euro" xfId="3872"/>
    <cellStyle name="Euro 10" xfId="3873"/>
    <cellStyle name="Euro 11" xfId="3874"/>
    <cellStyle name="Euro 12" xfId="3875"/>
    <cellStyle name="Euro 13" xfId="3876"/>
    <cellStyle name="Euro 14" xfId="3877"/>
    <cellStyle name="Euro 2" xfId="3878"/>
    <cellStyle name="Euro 3" xfId="3879"/>
    <cellStyle name="Euro 4" xfId="3880"/>
    <cellStyle name="Euro 5" xfId="3881"/>
    <cellStyle name="Euro 6" xfId="3882"/>
    <cellStyle name="Euro 7" xfId="3883"/>
    <cellStyle name="Euro 8" xfId="3884"/>
    <cellStyle name="Euro 9" xfId="3885"/>
    <cellStyle name="Ex_MISTO" xfId="3886"/>
    <cellStyle name="Excel.Chart" xfId="3887"/>
    <cellStyle name="Excel.Chart 2" xfId="3888"/>
    <cellStyle name="Explanation" xfId="3889"/>
    <cellStyle name="EYBlocked" xfId="3890"/>
    <cellStyle name="EYBlocked 2" xfId="3891"/>
    <cellStyle name="EYCallUp" xfId="3892"/>
    <cellStyle name="EYCheck" xfId="3893"/>
    <cellStyle name="EYColumnHeading" xfId="3894"/>
    <cellStyle name="EYDeviant" xfId="3895"/>
    <cellStyle name="EYDeviant 2" xfId="3896"/>
    <cellStyle name="EYHeader1" xfId="3897"/>
    <cellStyle name="EYHeader1 2" xfId="3898"/>
    <cellStyle name="EYHeader1 2 2" xfId="3899"/>
    <cellStyle name="EYHeader1 2 2 2" xfId="3900"/>
    <cellStyle name="EYHeader1 2 2 3" xfId="3901"/>
    <cellStyle name="EYHeader1 2 3" xfId="3902"/>
    <cellStyle name="EYHeader1 2 4" xfId="3903"/>
    <cellStyle name="EYHeader1 3" xfId="3904"/>
    <cellStyle name="EYHeader1 3 2" xfId="3905"/>
    <cellStyle name="EYHeader1 4" xfId="3906"/>
    <cellStyle name="EYHeader2" xfId="3907"/>
    <cellStyle name="EYHeader3" xfId="3908"/>
    <cellStyle name="EYInputDate" xfId="3909"/>
    <cellStyle name="EYInputPercent" xfId="3910"/>
    <cellStyle name="EYInputValue" xfId="3911"/>
    <cellStyle name="EYNormal" xfId="3912"/>
    <cellStyle name="EYPercent" xfId="3913"/>
    <cellStyle name="EYSubTotal" xfId="3914"/>
    <cellStyle name="EYSubTotal 2" xfId="3915"/>
    <cellStyle name="EYSubTotal 2 2" xfId="3916"/>
    <cellStyle name="EYSubTotal 2 2 2" xfId="3917"/>
    <cellStyle name="EYSubTotal 2 2 2 2" xfId="3918"/>
    <cellStyle name="EYSubTotal 2 2 3" xfId="3919"/>
    <cellStyle name="EYSubTotal 2 3" xfId="3920"/>
    <cellStyle name="EYSubTotal 2 3 2" xfId="3921"/>
    <cellStyle name="EYSubTotal 2 3 3" xfId="3922"/>
    <cellStyle name="EYSubTotal 2 4" xfId="3923"/>
    <cellStyle name="EYSubTotal 2 4 2" xfId="3924"/>
    <cellStyle name="EYSubTotal 2 5" xfId="3925"/>
    <cellStyle name="EYSubTotal 3" xfId="3926"/>
    <cellStyle name="EYSubTotal 3 2" xfId="3927"/>
    <cellStyle name="EYSubTotal 3 2 2" xfId="3928"/>
    <cellStyle name="EYSubTotal 3 2 2 2" xfId="3929"/>
    <cellStyle name="EYSubTotal 3 2 3" xfId="3930"/>
    <cellStyle name="EYSubTotal 3 3" xfId="3931"/>
    <cellStyle name="EYSubTotal 3 3 2" xfId="3932"/>
    <cellStyle name="EYSubTotal 3 4" xfId="3933"/>
    <cellStyle name="EYSubTotal 4" xfId="3934"/>
    <cellStyle name="EYSubTotal 4 2" xfId="3935"/>
    <cellStyle name="EYSubTotal 4 2 2" xfId="3936"/>
    <cellStyle name="EYSubTotal 4 2 2 2" xfId="3937"/>
    <cellStyle name="EYSubTotal 4 2 3" xfId="3938"/>
    <cellStyle name="EYSubTotal 4 3" xfId="3939"/>
    <cellStyle name="EYSubTotal 4 3 2" xfId="3940"/>
    <cellStyle name="EYSubTotal 4 4" xfId="3941"/>
    <cellStyle name="EYSubTotal 5" xfId="3942"/>
    <cellStyle name="EYSubTotal 5 2" xfId="3943"/>
    <cellStyle name="EYSubTotal 5 2 2" xfId="3944"/>
    <cellStyle name="EYSubTotal 5 3" xfId="3945"/>
    <cellStyle name="EYSubTotal 6" xfId="3946"/>
    <cellStyle name="EYSubTotal 6 2" xfId="3947"/>
    <cellStyle name="EYSubTotal 6 3" xfId="3948"/>
    <cellStyle name="EYSubTotal 7" xfId="3949"/>
    <cellStyle name="EYSubTotal 7 2" xfId="3950"/>
    <cellStyle name="EYSubTotal 8" xfId="3951"/>
    <cellStyle name="EYtext" xfId="3952"/>
    <cellStyle name="EYTotal" xfId="3953"/>
    <cellStyle name="EYTotal 2" xfId="3954"/>
    <cellStyle name="EYWIP" xfId="3955"/>
    <cellStyle name="EYWIP 2" xfId="3956"/>
    <cellStyle name="fecha" xfId="3957"/>
    <cellStyle name="First Column" xfId="3958"/>
    <cellStyle name="Fixed" xfId="3959"/>
    <cellStyle name="Fixed 10" xfId="3960"/>
    <cellStyle name="Fixed 11" xfId="3961"/>
    <cellStyle name="Fixed 2" xfId="3962"/>
    <cellStyle name="Fixed 2 2" xfId="3963"/>
    <cellStyle name="Fixed 3" xfId="3964"/>
    <cellStyle name="Fixed 4" xfId="3965"/>
    <cellStyle name="Fixed 5" xfId="3966"/>
    <cellStyle name="Fixed 6" xfId="3967"/>
    <cellStyle name="Fixed 7" xfId="3968"/>
    <cellStyle name="Fixed 8" xfId="3969"/>
    <cellStyle name="Fixed 9" xfId="3970"/>
    <cellStyle name="Fixed_1. Финансовая отчетность" xfId="3971"/>
    <cellStyle name="Följde hyperlänken_F-reports" xfId="3972"/>
    <cellStyle name="footer" xfId="3973"/>
    <cellStyle name="footnote" xfId="3974"/>
    <cellStyle name="Format Number Column" xfId="3975"/>
    <cellStyle name="fred" xfId="3976"/>
    <cellStyle name="Fred%" xfId="3977"/>
    <cellStyle name="FRF" xfId="3978"/>
    <cellStyle name="FSTitle" xfId="3979"/>
    <cellStyle name="g" xfId="3980"/>
    <cellStyle name="g_Invoice GI" xfId="3981"/>
    <cellStyle name="Gen2dec" xfId="3982"/>
    <cellStyle name="General" xfId="3983"/>
    <cellStyle name="gennumbers" xfId="3984"/>
    <cellStyle name="gennumdollar" xfId="3985"/>
    <cellStyle name="Grey" xfId="3986"/>
    <cellStyle name="headcount" xfId="3987"/>
    <cellStyle name="headcount1" xfId="3988"/>
    <cellStyle name="HEADER" xfId="3989"/>
    <cellStyle name="HEADER 2" xfId="3990"/>
    <cellStyle name="Header1" xfId="3991"/>
    <cellStyle name="Header1 10" xfId="3992"/>
    <cellStyle name="Header1 11" xfId="3993"/>
    <cellStyle name="Header1 2" xfId="3994"/>
    <cellStyle name="Header1 3" xfId="3995"/>
    <cellStyle name="Header1 4" xfId="3996"/>
    <cellStyle name="Header1 5" xfId="3997"/>
    <cellStyle name="Header1 6" xfId="3998"/>
    <cellStyle name="Header1 7" xfId="3999"/>
    <cellStyle name="Header1 8" xfId="4000"/>
    <cellStyle name="Header1 9" xfId="4001"/>
    <cellStyle name="Header2" xfId="4002"/>
    <cellStyle name="Header2 10" xfId="4003"/>
    <cellStyle name="Header2 10 2" xfId="4004"/>
    <cellStyle name="Header2 10 2 2" xfId="4005"/>
    <cellStyle name="Header2 10 2 2 2" xfId="4006"/>
    <cellStyle name="Header2 10 2 2 3" xfId="4007"/>
    <cellStyle name="Header2 10 2 3" xfId="4008"/>
    <cellStyle name="Header2 10 2 4" xfId="4009"/>
    <cellStyle name="Header2 10 3" xfId="4010"/>
    <cellStyle name="Header2 10 3 2" xfId="4011"/>
    <cellStyle name="Header2 10 4" xfId="4012"/>
    <cellStyle name="Header2 11" xfId="4013"/>
    <cellStyle name="Header2 11 2" xfId="4014"/>
    <cellStyle name="Header2 11 2 2" xfId="4015"/>
    <cellStyle name="Header2 11 2 2 2" xfId="4016"/>
    <cellStyle name="Header2 11 2 2 3" xfId="4017"/>
    <cellStyle name="Header2 11 2 3" xfId="4018"/>
    <cellStyle name="Header2 11 2 4" xfId="4019"/>
    <cellStyle name="Header2 11 3" xfId="4020"/>
    <cellStyle name="Header2 11 3 2" xfId="4021"/>
    <cellStyle name="Header2 11 4" xfId="4022"/>
    <cellStyle name="Header2 12" xfId="4023"/>
    <cellStyle name="Header2 12 2" xfId="4024"/>
    <cellStyle name="Header2 12 2 2" xfId="4025"/>
    <cellStyle name="Header2 12 2 2 2" xfId="4026"/>
    <cellStyle name="Header2 12 2 2 3" xfId="4027"/>
    <cellStyle name="Header2 12 2 3" xfId="4028"/>
    <cellStyle name="Header2 12 2 4" xfId="4029"/>
    <cellStyle name="Header2 12 3" xfId="4030"/>
    <cellStyle name="Header2 12 4" xfId="4031"/>
    <cellStyle name="Header2 13" xfId="4032"/>
    <cellStyle name="Header2 13 2" xfId="4033"/>
    <cellStyle name="Header2 13 2 2" xfId="4034"/>
    <cellStyle name="Header2 13 2 2 2" xfId="4035"/>
    <cellStyle name="Header2 13 2 2 3" xfId="4036"/>
    <cellStyle name="Header2 13 2 3" xfId="4037"/>
    <cellStyle name="Header2 13 2 4" xfId="4038"/>
    <cellStyle name="Header2 13 3" xfId="4039"/>
    <cellStyle name="Header2 13 3 2" xfId="4040"/>
    <cellStyle name="Header2 13 3 2 2" xfId="4041"/>
    <cellStyle name="Header2 13 3 3" xfId="4042"/>
    <cellStyle name="Header2 13 4" xfId="4043"/>
    <cellStyle name="Header2 14" xfId="4044"/>
    <cellStyle name="Header2 14 2" xfId="4045"/>
    <cellStyle name="Header2 14 2 2" xfId="4046"/>
    <cellStyle name="Header2 14 2 3" xfId="4047"/>
    <cellStyle name="Header2 14 3" xfId="4048"/>
    <cellStyle name="Header2 14 4" xfId="4049"/>
    <cellStyle name="Header2 15" xfId="4050"/>
    <cellStyle name="Header2 2" xfId="4051"/>
    <cellStyle name="Header2 2 2" xfId="4052"/>
    <cellStyle name="Header2 2 2 2" xfId="4053"/>
    <cellStyle name="Header2 2 2 2 2" xfId="4054"/>
    <cellStyle name="Header2 2 2 2 2 2" xfId="4055"/>
    <cellStyle name="Header2 2 2 2 2 3" xfId="4056"/>
    <cellStyle name="Header2 2 2 2 3" xfId="4057"/>
    <cellStyle name="Header2 2 2 2 4" xfId="4058"/>
    <cellStyle name="Header2 2 2 3" xfId="4059"/>
    <cellStyle name="Header2 2 2 4" xfId="4060"/>
    <cellStyle name="Header2 2 3" xfId="4061"/>
    <cellStyle name="Header2 2 3 2" xfId="4062"/>
    <cellStyle name="Header2 2 3 2 2" xfId="4063"/>
    <cellStyle name="Header2 2 3 2 2 2" xfId="4064"/>
    <cellStyle name="Header2 2 3 2 2 3" xfId="4065"/>
    <cellStyle name="Header2 2 3 2 3" xfId="4066"/>
    <cellStyle name="Header2 2 3 2 4" xfId="4067"/>
    <cellStyle name="Header2 2 3 3" xfId="4068"/>
    <cellStyle name="Header2 2 3 4" xfId="4069"/>
    <cellStyle name="Header2 2 4" xfId="4070"/>
    <cellStyle name="Header2 2 4 2" xfId="4071"/>
    <cellStyle name="Header2 2 4 2 2" xfId="4072"/>
    <cellStyle name="Header2 2 4 2 2 2" xfId="4073"/>
    <cellStyle name="Header2 2 4 2 2 3" xfId="4074"/>
    <cellStyle name="Header2 2 4 2 3" xfId="4075"/>
    <cellStyle name="Header2 2 4 2 4" xfId="4076"/>
    <cellStyle name="Header2 2 4 3" xfId="4077"/>
    <cellStyle name="Header2 2 4 3 2" xfId="4078"/>
    <cellStyle name="Header2 2 4 3 2 2" xfId="4079"/>
    <cellStyle name="Header2 2 4 3 3" xfId="4080"/>
    <cellStyle name="Header2 2 4 4" xfId="4081"/>
    <cellStyle name="Header2 2 5" xfId="4082"/>
    <cellStyle name="Header2 2 5 2" xfId="4083"/>
    <cellStyle name="Header2 2 5 2 2" xfId="4084"/>
    <cellStyle name="Header2 2 5 2 2 2" xfId="4085"/>
    <cellStyle name="Header2 2 5 2 2 3" xfId="4086"/>
    <cellStyle name="Header2 2 5 2 3" xfId="4087"/>
    <cellStyle name="Header2 2 5 2 4" xfId="4088"/>
    <cellStyle name="Header2 2 5 3" xfId="4089"/>
    <cellStyle name="Header2 2 5 4" xfId="4090"/>
    <cellStyle name="Header2 2 6" xfId="4091"/>
    <cellStyle name="Header2 2 6 2" xfId="4092"/>
    <cellStyle name="Header2 2 6 2 2" xfId="4093"/>
    <cellStyle name="Header2 2 6 2 3" xfId="4094"/>
    <cellStyle name="Header2 2 6 3" xfId="4095"/>
    <cellStyle name="Header2 2 6 4" xfId="4096"/>
    <cellStyle name="Header2 2 7" xfId="4097"/>
    <cellStyle name="Header2 2 7 2" xfId="4098"/>
    <cellStyle name="Header2 2 7 2 2" xfId="4099"/>
    <cellStyle name="Header2 2 7 2 3" xfId="4100"/>
    <cellStyle name="Header2 2 7 3" xfId="4101"/>
    <cellStyle name="Header2 2 7 4" xfId="4102"/>
    <cellStyle name="Header2 2 8" xfId="4103"/>
    <cellStyle name="Header2 2 8 2" xfId="4104"/>
    <cellStyle name="Header2 2 9" xfId="4105"/>
    <cellStyle name="Header2 2 9 2" xfId="4106"/>
    <cellStyle name="Header2 3" xfId="4107"/>
    <cellStyle name="Header2 3 2" xfId="4108"/>
    <cellStyle name="Header2 3 2 2" xfId="4109"/>
    <cellStyle name="Header2 3 2 2 2" xfId="4110"/>
    <cellStyle name="Header2 3 2 2 3" xfId="4111"/>
    <cellStyle name="Header2 3 2 3" xfId="4112"/>
    <cellStyle name="Header2 3 2 4" xfId="4113"/>
    <cellStyle name="Header2 3 3" xfId="4114"/>
    <cellStyle name="Header2 3 3 2" xfId="4115"/>
    <cellStyle name="Header2 3 4" xfId="4116"/>
    <cellStyle name="Header2 4" xfId="4117"/>
    <cellStyle name="Header2 4 2" xfId="4118"/>
    <cellStyle name="Header2 4 2 2" xfId="4119"/>
    <cellStyle name="Header2 4 2 2 2" xfId="4120"/>
    <cellStyle name="Header2 4 2 2 3" xfId="4121"/>
    <cellStyle name="Header2 4 2 3" xfId="4122"/>
    <cellStyle name="Header2 4 2 4" xfId="4123"/>
    <cellStyle name="Header2 4 3" xfId="4124"/>
    <cellStyle name="Header2 4 3 2" xfId="4125"/>
    <cellStyle name="Header2 4 4" xfId="4126"/>
    <cellStyle name="Header2 5" xfId="4127"/>
    <cellStyle name="Header2 5 2" xfId="4128"/>
    <cellStyle name="Header2 5 2 2" xfId="4129"/>
    <cellStyle name="Header2 5 2 2 2" xfId="4130"/>
    <cellStyle name="Header2 5 2 2 3" xfId="4131"/>
    <cellStyle name="Header2 5 2 3" xfId="4132"/>
    <cellStyle name="Header2 5 2 4" xfId="4133"/>
    <cellStyle name="Header2 5 3" xfId="4134"/>
    <cellStyle name="Header2 5 3 2" xfId="4135"/>
    <cellStyle name="Header2 5 4" xfId="4136"/>
    <cellStyle name="Header2 6" xfId="4137"/>
    <cellStyle name="Header2 6 2" xfId="4138"/>
    <cellStyle name="Header2 6 2 2" xfId="4139"/>
    <cellStyle name="Header2 6 2 2 2" xfId="4140"/>
    <cellStyle name="Header2 6 2 2 3" xfId="4141"/>
    <cellStyle name="Header2 6 2 3" xfId="4142"/>
    <cellStyle name="Header2 6 2 4" xfId="4143"/>
    <cellStyle name="Header2 6 3" xfId="4144"/>
    <cellStyle name="Header2 6 3 2" xfId="4145"/>
    <cellStyle name="Header2 6 4" xfId="4146"/>
    <cellStyle name="Header2 7" xfId="4147"/>
    <cellStyle name="Header2 7 2" xfId="4148"/>
    <cellStyle name="Header2 7 2 2" xfId="4149"/>
    <cellStyle name="Header2 7 2 2 2" xfId="4150"/>
    <cellStyle name="Header2 7 2 2 3" xfId="4151"/>
    <cellStyle name="Header2 7 2 3" xfId="4152"/>
    <cellStyle name="Header2 7 2 4" xfId="4153"/>
    <cellStyle name="Header2 7 3" xfId="4154"/>
    <cellStyle name="Header2 7 3 2" xfId="4155"/>
    <cellStyle name="Header2 7 4" xfId="4156"/>
    <cellStyle name="Header2 8" xfId="4157"/>
    <cellStyle name="Header2 8 2" xfId="4158"/>
    <cellStyle name="Header2 8 2 2" xfId="4159"/>
    <cellStyle name="Header2 8 2 2 2" xfId="4160"/>
    <cellStyle name="Header2 8 2 2 3" xfId="4161"/>
    <cellStyle name="Header2 8 2 3" xfId="4162"/>
    <cellStyle name="Header2 8 2 4" xfId="4163"/>
    <cellStyle name="Header2 8 3" xfId="4164"/>
    <cellStyle name="Header2 8 3 2" xfId="4165"/>
    <cellStyle name="Header2 8 4" xfId="4166"/>
    <cellStyle name="Header2 9" xfId="4167"/>
    <cellStyle name="Header2 9 2" xfId="4168"/>
    <cellStyle name="Header2 9 2 2" xfId="4169"/>
    <cellStyle name="Header2 9 2 2 2" xfId="4170"/>
    <cellStyle name="Header2 9 2 2 3" xfId="4171"/>
    <cellStyle name="Header2 9 2 3" xfId="4172"/>
    <cellStyle name="Header2 9 2 4" xfId="4173"/>
    <cellStyle name="Header2 9 3" xfId="4174"/>
    <cellStyle name="Header2 9 3 2" xfId="4175"/>
    <cellStyle name="Header2 9 4" xfId="4176"/>
    <cellStyle name="Heading" xfId="4177"/>
    <cellStyle name="Heading 1" xfId="4178"/>
    <cellStyle name="Heading 1 10" xfId="4179"/>
    <cellStyle name="Heading 1 11" xfId="4180"/>
    <cellStyle name="Heading 1 12" xfId="4181"/>
    <cellStyle name="Heading 1 13" xfId="4182"/>
    <cellStyle name="Heading 1 14" xfId="4183"/>
    <cellStyle name="Heading 1 15" xfId="4184"/>
    <cellStyle name="Heading 1 16" xfId="4185"/>
    <cellStyle name="Heading 1 17" xfId="4186"/>
    <cellStyle name="Heading 1 18" xfId="4187"/>
    <cellStyle name="Heading 1 19" xfId="4188"/>
    <cellStyle name="Heading 1 2" xfId="4189"/>
    <cellStyle name="Heading 1 2 10" xfId="4190"/>
    <cellStyle name="Heading 1 2 11" xfId="4191"/>
    <cellStyle name="Heading 1 2 12" xfId="4192"/>
    <cellStyle name="Heading 1 2 2" xfId="4193"/>
    <cellStyle name="Heading 1 2 2 2" xfId="4194"/>
    <cellStyle name="Heading 1 2 3" xfId="4195"/>
    <cellStyle name="Heading 1 2 4" xfId="4196"/>
    <cellStyle name="Heading 1 2 5" xfId="4197"/>
    <cellStyle name="Heading 1 2 6" xfId="4198"/>
    <cellStyle name="Heading 1 2 7" xfId="4199"/>
    <cellStyle name="Heading 1 2 8" xfId="4200"/>
    <cellStyle name="Heading 1 2 9" xfId="4201"/>
    <cellStyle name="Heading 1 20" xfId="4202"/>
    <cellStyle name="Heading 1 21" xfId="4203"/>
    <cellStyle name="Heading 1 3" xfId="4204"/>
    <cellStyle name="Heading 1 3 10" xfId="4205"/>
    <cellStyle name="Heading 1 3 11" xfId="4206"/>
    <cellStyle name="Heading 1 3 12" xfId="4207"/>
    <cellStyle name="Heading 1 3 2" xfId="4208"/>
    <cellStyle name="Heading 1 3 3" xfId="4209"/>
    <cellStyle name="Heading 1 3 4" xfId="4210"/>
    <cellStyle name="Heading 1 3 5" xfId="4211"/>
    <cellStyle name="Heading 1 3 6" xfId="4212"/>
    <cellStyle name="Heading 1 3 7" xfId="4213"/>
    <cellStyle name="Heading 1 3 8" xfId="4214"/>
    <cellStyle name="Heading 1 3 9" xfId="4215"/>
    <cellStyle name="Heading 1 4" xfId="4216"/>
    <cellStyle name="Heading 1 4 10" xfId="4217"/>
    <cellStyle name="Heading 1 4 11" xfId="4218"/>
    <cellStyle name="Heading 1 4 12" xfId="4219"/>
    <cellStyle name="Heading 1 4 2" xfId="4220"/>
    <cellStyle name="Heading 1 4 3" xfId="4221"/>
    <cellStyle name="Heading 1 4 4" xfId="4222"/>
    <cellStyle name="Heading 1 4 5" xfId="4223"/>
    <cellStyle name="Heading 1 4 6" xfId="4224"/>
    <cellStyle name="Heading 1 4 7" xfId="4225"/>
    <cellStyle name="Heading 1 4 8" xfId="4226"/>
    <cellStyle name="Heading 1 4 9" xfId="4227"/>
    <cellStyle name="Heading 1 5" xfId="4228"/>
    <cellStyle name="Heading 1 5 10" xfId="4229"/>
    <cellStyle name="Heading 1 5 11" xfId="4230"/>
    <cellStyle name="Heading 1 5 12" xfId="4231"/>
    <cellStyle name="Heading 1 5 2" xfId="4232"/>
    <cellStyle name="Heading 1 5 3" xfId="4233"/>
    <cellStyle name="Heading 1 5 4" xfId="4234"/>
    <cellStyle name="Heading 1 5 5" xfId="4235"/>
    <cellStyle name="Heading 1 5 6" xfId="4236"/>
    <cellStyle name="Heading 1 5 7" xfId="4237"/>
    <cellStyle name="Heading 1 5 8" xfId="4238"/>
    <cellStyle name="Heading 1 5 9" xfId="4239"/>
    <cellStyle name="Heading 1 6" xfId="4240"/>
    <cellStyle name="Heading 1 7" xfId="4241"/>
    <cellStyle name="Heading 1 8" xfId="4242"/>
    <cellStyle name="Heading 1 9" xfId="4243"/>
    <cellStyle name="Heading 10" xfId="4244"/>
    <cellStyle name="Heading 11" xfId="4245"/>
    <cellStyle name="Heading 12" xfId="4246"/>
    <cellStyle name="Heading 13" xfId="4247"/>
    <cellStyle name="Heading 14" xfId="4248"/>
    <cellStyle name="Heading 2" xfId="4249"/>
    <cellStyle name="Heading 2 10" xfId="4250"/>
    <cellStyle name="Heading 2 11" xfId="4251"/>
    <cellStyle name="Heading 2 12" xfId="4252"/>
    <cellStyle name="Heading 2 13" xfId="4253"/>
    <cellStyle name="Heading 2 14" xfId="4254"/>
    <cellStyle name="Heading 2 15" xfId="4255"/>
    <cellStyle name="Heading 2 16" xfId="4256"/>
    <cellStyle name="Heading 2 17" xfId="4257"/>
    <cellStyle name="Heading 2 18" xfId="4258"/>
    <cellStyle name="Heading 2 19" xfId="4259"/>
    <cellStyle name="Heading 2 2" xfId="4260"/>
    <cellStyle name="Heading 2 2 10" xfId="4261"/>
    <cellStyle name="Heading 2 2 11" xfId="4262"/>
    <cellStyle name="Heading 2 2 12" xfId="4263"/>
    <cellStyle name="Heading 2 2 2" xfId="4264"/>
    <cellStyle name="Heading 2 2 2 2" xfId="4265"/>
    <cellStyle name="Heading 2 2 3" xfId="4266"/>
    <cellStyle name="Heading 2 2 4" xfId="4267"/>
    <cellStyle name="Heading 2 2 5" xfId="4268"/>
    <cellStyle name="Heading 2 2 6" xfId="4269"/>
    <cellStyle name="Heading 2 2 7" xfId="4270"/>
    <cellStyle name="Heading 2 2 8" xfId="4271"/>
    <cellStyle name="Heading 2 2 9" xfId="4272"/>
    <cellStyle name="Heading 2 20" xfId="4273"/>
    <cellStyle name="Heading 2 21" xfId="4274"/>
    <cellStyle name="Heading 2 3" xfId="4275"/>
    <cellStyle name="Heading 2 3 10" xfId="4276"/>
    <cellStyle name="Heading 2 3 11" xfId="4277"/>
    <cellStyle name="Heading 2 3 12" xfId="4278"/>
    <cellStyle name="Heading 2 3 2" xfId="4279"/>
    <cellStyle name="Heading 2 3 3" xfId="4280"/>
    <cellStyle name="Heading 2 3 4" xfId="4281"/>
    <cellStyle name="Heading 2 3 5" xfId="4282"/>
    <cellStyle name="Heading 2 3 6" xfId="4283"/>
    <cellStyle name="Heading 2 3 7" xfId="4284"/>
    <cellStyle name="Heading 2 3 8" xfId="4285"/>
    <cellStyle name="Heading 2 3 9" xfId="4286"/>
    <cellStyle name="Heading 2 4" xfId="4287"/>
    <cellStyle name="Heading 2 4 10" xfId="4288"/>
    <cellStyle name="Heading 2 4 11" xfId="4289"/>
    <cellStyle name="Heading 2 4 12" xfId="4290"/>
    <cellStyle name="Heading 2 4 2" xfId="4291"/>
    <cellStyle name="Heading 2 4 3" xfId="4292"/>
    <cellStyle name="Heading 2 4 4" xfId="4293"/>
    <cellStyle name="Heading 2 4 5" xfId="4294"/>
    <cellStyle name="Heading 2 4 6" xfId="4295"/>
    <cellStyle name="Heading 2 4 7" xfId="4296"/>
    <cellStyle name="Heading 2 4 8" xfId="4297"/>
    <cellStyle name="Heading 2 4 9" xfId="4298"/>
    <cellStyle name="Heading 2 5" xfId="4299"/>
    <cellStyle name="Heading 2 5 10" xfId="4300"/>
    <cellStyle name="Heading 2 5 11" xfId="4301"/>
    <cellStyle name="Heading 2 5 12" xfId="4302"/>
    <cellStyle name="Heading 2 5 2" xfId="4303"/>
    <cellStyle name="Heading 2 5 3" xfId="4304"/>
    <cellStyle name="Heading 2 5 4" xfId="4305"/>
    <cellStyle name="Heading 2 5 5" xfId="4306"/>
    <cellStyle name="Heading 2 5 6" xfId="4307"/>
    <cellStyle name="Heading 2 5 7" xfId="4308"/>
    <cellStyle name="Heading 2 5 8" xfId="4309"/>
    <cellStyle name="Heading 2 5 9" xfId="4310"/>
    <cellStyle name="Heading 2 6" xfId="4311"/>
    <cellStyle name="Heading 2 7" xfId="4312"/>
    <cellStyle name="Heading 2 8" xfId="4313"/>
    <cellStyle name="Heading 2 9" xfId="4314"/>
    <cellStyle name="Heading 5" xfId="4315"/>
    <cellStyle name="Heading 5 2" xfId="4316"/>
    <cellStyle name="Heading 5 3" xfId="4317"/>
    <cellStyle name="Heading 5 4" xfId="4318"/>
    <cellStyle name="Heading 5 5" xfId="4319"/>
    <cellStyle name="Heading 6" xfId="4320"/>
    <cellStyle name="Heading 7" xfId="4321"/>
    <cellStyle name="Heading 8" xfId="4322"/>
    <cellStyle name="Heading 9" xfId="4323"/>
    <cellStyle name="Heading No Underline" xfId="4324"/>
    <cellStyle name="Heading With Underline" xfId="4325"/>
    <cellStyle name="Heading_2006 Projections (Oct.9.2006)" xfId="4326"/>
    <cellStyle name="Heading1" xfId="4327"/>
    <cellStyle name="Heading2" xfId="4328"/>
    <cellStyle name="Heading3" xfId="4329"/>
    <cellStyle name="Headings" xfId="4330"/>
    <cellStyle name="HIGHLIGHT" xfId="4331"/>
    <cellStyle name="Hyperlänk_F-reports" xfId="4332"/>
    <cellStyle name="Hyperlink 2" xfId="4333"/>
    <cellStyle name="Hyperlink 2 2" xfId="4334"/>
    <cellStyle name="Hyperlink 2 3" xfId="4335"/>
    <cellStyle name="Hyperlink 3" xfId="4336"/>
    <cellStyle name="Hyperlink 4" xfId="4337"/>
    <cellStyle name="Hyperlink seguido_COF" xfId="4338"/>
    <cellStyle name="Hyperlink1" xfId="4339"/>
    <cellStyle name="Hyperlink2" xfId="4340"/>
    <cellStyle name="Hyperlink3" xfId="4341"/>
    <cellStyle name="Iau?iue_?anoiau" xfId="4342"/>
    <cellStyle name="Îáû÷íûé" xfId="4343"/>
    <cellStyle name="Îáû÷íûé 10" xfId="4344"/>
    <cellStyle name="Îáû÷íûé 2" xfId="4345"/>
    <cellStyle name="Îáû÷íûé 3" xfId="4346"/>
    <cellStyle name="Îáû÷íûé 4" xfId="4347"/>
    <cellStyle name="Îáû÷íûé 5" xfId="4348"/>
    <cellStyle name="Îáû÷íûé 6" xfId="4349"/>
    <cellStyle name="Îáû÷íûé 7" xfId="4350"/>
    <cellStyle name="Îáû÷íûé 8" xfId="4351"/>
    <cellStyle name="Îáû÷íûé 9" xfId="4352"/>
    <cellStyle name="Îáû÷íûé_1. Финансовая отчетность" xfId="4353"/>
    <cellStyle name="Îáű÷íűé_ăđ.ďîäŕ÷č" xfId="4354"/>
    <cellStyle name="Îáû÷íûé_Ëèñò1" xfId="4355"/>
    <cellStyle name="Ïðîöåíòíûé" xfId="4356"/>
    <cellStyle name="Ïðîöåíòíûé 10" xfId="4357"/>
    <cellStyle name="Ïðîöåíòíûé 2" xfId="4358"/>
    <cellStyle name="Ïðîöåíòíûé 3" xfId="4359"/>
    <cellStyle name="Ïðîöåíòíûé 4" xfId="4360"/>
    <cellStyle name="Ïðîöåíòíûé 5" xfId="4361"/>
    <cellStyle name="Ïðîöåíòíûé 6" xfId="4362"/>
    <cellStyle name="Ïðîöåíòíûé 7" xfId="4363"/>
    <cellStyle name="Ïðîöåíòíûé 8" xfId="4364"/>
    <cellStyle name="Ïðîöåíòíûé 9" xfId="4365"/>
    <cellStyle name="Ïðîöåíòíûé_1. Финансовая отчетность" xfId="4366"/>
    <cellStyle name="Îňęđűâŕâřŕ˙ń˙ ăčďĺđńńűëęŕ" xfId="4367"/>
    <cellStyle name="Input" xfId="4368"/>
    <cellStyle name="Input %" xfId="4369"/>
    <cellStyle name="Input [yellow]" xfId="4370"/>
    <cellStyle name="Input [yellow] 2" xfId="4371"/>
    <cellStyle name="Input [yellow] 2 2" xfId="4372"/>
    <cellStyle name="Input [yellow] 2 2 2" xfId="4373"/>
    <cellStyle name="Input [yellow] 2 2 2 2" xfId="4374"/>
    <cellStyle name="Input [yellow] 2 2 2 3" xfId="4375"/>
    <cellStyle name="Input [yellow] 2 2 3" xfId="4376"/>
    <cellStyle name="Input [yellow] 2 2 4" xfId="4377"/>
    <cellStyle name="Input [yellow] 2 3" xfId="4378"/>
    <cellStyle name="Input [yellow] 3" xfId="4379"/>
    <cellStyle name="Input [yellow] 3 2" xfId="4380"/>
    <cellStyle name="Input [yellow] 3 2 2" xfId="4381"/>
    <cellStyle name="Input [yellow] 3 2 3" xfId="4382"/>
    <cellStyle name="Input [yellow] 3 3" xfId="4383"/>
    <cellStyle name="Input [yellow] 3 4" xfId="4384"/>
    <cellStyle name="Input [yellow] 4" xfId="4385"/>
    <cellStyle name="Input [yellow] 5" xfId="4386"/>
    <cellStyle name="Input 1" xfId="4387"/>
    <cellStyle name="Input 1 2" xfId="4388"/>
    <cellStyle name="Input 10" xfId="4389"/>
    <cellStyle name="Input 11" xfId="4390"/>
    <cellStyle name="Input 12" xfId="4391"/>
    <cellStyle name="Input 13" xfId="4392"/>
    <cellStyle name="Input 14" xfId="4393"/>
    <cellStyle name="Input 15" xfId="4394"/>
    <cellStyle name="Input 16" xfId="4395"/>
    <cellStyle name="Input 17" xfId="4396"/>
    <cellStyle name="Input 18" xfId="4397"/>
    <cellStyle name="Input 19" xfId="4398"/>
    <cellStyle name="Input 2" xfId="4399"/>
    <cellStyle name="Input 2 10" xfId="4400"/>
    <cellStyle name="Input 2 11" xfId="4401"/>
    <cellStyle name="Input 2 12" xfId="4402"/>
    <cellStyle name="Input 2 13" xfId="4403"/>
    <cellStyle name="Input 2 14" xfId="4404"/>
    <cellStyle name="Input 2 15" xfId="4405"/>
    <cellStyle name="Input 2 16" xfId="4406"/>
    <cellStyle name="Input 2 17" xfId="4407"/>
    <cellStyle name="Input 2 18" xfId="4408"/>
    <cellStyle name="Input 2 19" xfId="4409"/>
    <cellStyle name="Input 2 2" xfId="4410"/>
    <cellStyle name="Input 2 20" xfId="4411"/>
    <cellStyle name="Input 2 21" xfId="4412"/>
    <cellStyle name="Input 2 22" xfId="4413"/>
    <cellStyle name="Input 2 3" xfId="4414"/>
    <cellStyle name="Input 2 4" xfId="4415"/>
    <cellStyle name="Input 2 5" xfId="4416"/>
    <cellStyle name="Input 2 6" xfId="4417"/>
    <cellStyle name="Input 2 7" xfId="4418"/>
    <cellStyle name="Input 2 8" xfId="4419"/>
    <cellStyle name="Input 2 9" xfId="4420"/>
    <cellStyle name="Input 20" xfId="4421"/>
    <cellStyle name="Input 21" xfId="4422"/>
    <cellStyle name="Input 22" xfId="4423"/>
    <cellStyle name="Input 23" xfId="4424"/>
    <cellStyle name="Input 24" xfId="4425"/>
    <cellStyle name="Input 25" xfId="4426"/>
    <cellStyle name="Input 26" xfId="4427"/>
    <cellStyle name="Input 27" xfId="4428"/>
    <cellStyle name="Input 3" xfId="4429"/>
    <cellStyle name="Input 4" xfId="4430"/>
    <cellStyle name="Input 5" xfId="4431"/>
    <cellStyle name="Input 6" xfId="4432"/>
    <cellStyle name="Input 7" xfId="4433"/>
    <cellStyle name="Input 8" xfId="4434"/>
    <cellStyle name="Input 9" xfId="4435"/>
    <cellStyle name="Input Box" xfId="4436"/>
    <cellStyle name="Input Box 2" xfId="4437"/>
    <cellStyle name="Input Box 2 2" xfId="4438"/>
    <cellStyle name="Input Box 2 2 2" xfId="4439"/>
    <cellStyle name="Input Box 2 2 3" xfId="4440"/>
    <cellStyle name="Input Box 2 3" xfId="4441"/>
    <cellStyle name="Input Box 2 4" xfId="4442"/>
    <cellStyle name="Input Box 3" xfId="4443"/>
    <cellStyle name="Input Box 4" xfId="4444"/>
    <cellStyle name="Input_BG Operating  Budget 2006-2007 with HLBV (10-27-2005)" xfId="4445"/>
    <cellStyle name="InputComma" xfId="4446"/>
    <cellStyle name="inputdate" xfId="4447"/>
    <cellStyle name="inputdate 2" xfId="4448"/>
    <cellStyle name="inputdate 2 2" xfId="4449"/>
    <cellStyle name="inputdate 2 2 2" xfId="4450"/>
    <cellStyle name="inputdate 2 2 3" xfId="4451"/>
    <cellStyle name="inputdate 2 3" xfId="4452"/>
    <cellStyle name="inputdate 2 4" xfId="4453"/>
    <cellStyle name="inputdate 3" xfId="4454"/>
    <cellStyle name="inputdate 4" xfId="4455"/>
    <cellStyle name="Inputnumbaccid" xfId="4456"/>
    <cellStyle name="inputpercent" xfId="4457"/>
    <cellStyle name="inputpercent 2" xfId="4458"/>
    <cellStyle name="inputpercent 2 2" xfId="4459"/>
    <cellStyle name="inputpercent 2 2 2" xfId="4460"/>
    <cellStyle name="inputpercent 2 2 3" xfId="4461"/>
    <cellStyle name="inputpercent 2 3" xfId="4462"/>
    <cellStyle name="inputpercent 2 4" xfId="4463"/>
    <cellStyle name="inputpercent 3" xfId="4464"/>
    <cellStyle name="inputpercent 4" xfId="4465"/>
    <cellStyle name="Inpyear" xfId="4466"/>
    <cellStyle name="Integer" xfId="4467"/>
    <cellStyle name="International" xfId="4468"/>
    <cellStyle name="International 10" xfId="4469"/>
    <cellStyle name="International 10 2" xfId="4470"/>
    <cellStyle name="International 11" xfId="4471"/>
    <cellStyle name="International 11 2" xfId="4472"/>
    <cellStyle name="International 12" xfId="4473"/>
    <cellStyle name="International 13" xfId="4474"/>
    <cellStyle name="International 14" xfId="4475"/>
    <cellStyle name="International 15" xfId="4476"/>
    <cellStyle name="International 16" xfId="4477"/>
    <cellStyle name="International 2" xfId="4478"/>
    <cellStyle name="International 2 2" xfId="4479"/>
    <cellStyle name="International 2 3" xfId="4480"/>
    <cellStyle name="International 3" xfId="4481"/>
    <cellStyle name="International 3 2" xfId="4482"/>
    <cellStyle name="International 4" xfId="4483"/>
    <cellStyle name="International 4 2" xfId="4484"/>
    <cellStyle name="International 5" xfId="4485"/>
    <cellStyle name="International 5 2" xfId="4486"/>
    <cellStyle name="International 6" xfId="4487"/>
    <cellStyle name="International 6 2" xfId="4488"/>
    <cellStyle name="International 7" xfId="4489"/>
    <cellStyle name="International 7 2" xfId="4490"/>
    <cellStyle name="International 8" xfId="4491"/>
    <cellStyle name="International 8 2" xfId="4492"/>
    <cellStyle name="International 9" xfId="4493"/>
    <cellStyle name="International 9 2" xfId="4494"/>
    <cellStyle name="International1" xfId="4495"/>
    <cellStyle name="International1 10" xfId="4496"/>
    <cellStyle name="International1 10 2" xfId="4497"/>
    <cellStyle name="International1 11" xfId="4498"/>
    <cellStyle name="International1 11 2" xfId="4499"/>
    <cellStyle name="International1 12" xfId="4500"/>
    <cellStyle name="International1 13" xfId="4501"/>
    <cellStyle name="International1 14" xfId="4502"/>
    <cellStyle name="International1 15" xfId="4503"/>
    <cellStyle name="International1 16" xfId="4504"/>
    <cellStyle name="International1 2" xfId="4505"/>
    <cellStyle name="International1 2 2" xfId="4506"/>
    <cellStyle name="International1 2 3" xfId="4507"/>
    <cellStyle name="International1 3" xfId="4508"/>
    <cellStyle name="International1 3 2" xfId="4509"/>
    <cellStyle name="International1 4" xfId="4510"/>
    <cellStyle name="International1 4 2" xfId="4511"/>
    <cellStyle name="International1 5" xfId="4512"/>
    <cellStyle name="International1 5 2" xfId="4513"/>
    <cellStyle name="International1 6" xfId="4514"/>
    <cellStyle name="International1 6 2" xfId="4515"/>
    <cellStyle name="International1 7" xfId="4516"/>
    <cellStyle name="International1 7 2" xfId="4517"/>
    <cellStyle name="International1 8" xfId="4518"/>
    <cellStyle name="International1 8 2" xfId="4519"/>
    <cellStyle name="International1 9" xfId="4520"/>
    <cellStyle name="International1 9 2" xfId="4521"/>
    <cellStyle name="Ioe?uaaaoayny aeia?nnueea" xfId="4522"/>
    <cellStyle name="ISO" xfId="4523"/>
    <cellStyle name="Komma [0]_laroux" xfId="4524"/>
    <cellStyle name="Komma_laroux" xfId="4525"/>
    <cellStyle name="KOP" xfId="4526"/>
    <cellStyle name="KOP2" xfId="4527"/>
    <cellStyle name="KOPP" xfId="4528"/>
    <cellStyle name="KOPP 2" xfId="4529"/>
    <cellStyle name="KOPP 3" xfId="4530"/>
    <cellStyle name="KOPP 4" xfId="4531"/>
    <cellStyle name="KPMG Heading 1" xfId="4532"/>
    <cellStyle name="KPMG Heading 2" xfId="4533"/>
    <cellStyle name="KPMG Heading 3" xfId="4534"/>
    <cellStyle name="KPMG Heading 4" xfId="4535"/>
    <cellStyle name="KPMG Normal" xfId="4536"/>
    <cellStyle name="KPMG Normal Text" xfId="4537"/>
    <cellStyle name="KPMG Normal_Cash_flow_consol_05.04" xfId="4538"/>
    <cellStyle name="Labels" xfId="4539"/>
    <cellStyle name="Lien hypertexte" xfId="4540"/>
    <cellStyle name="Lien hypertexte 10" xfId="4541"/>
    <cellStyle name="Lien hypertexte 2" xfId="4542"/>
    <cellStyle name="Lien hypertexte 3" xfId="4543"/>
    <cellStyle name="Lien hypertexte 4" xfId="4544"/>
    <cellStyle name="Lien hypertexte 5" xfId="4545"/>
    <cellStyle name="Lien hypertexte 6" xfId="4546"/>
    <cellStyle name="Lien hypertexte 7" xfId="4547"/>
    <cellStyle name="Lien hypertexte 8" xfId="4548"/>
    <cellStyle name="Lien hypertexte 9" xfId="4549"/>
    <cellStyle name="Lien hypertexte visité" xfId="4550"/>
    <cellStyle name="Lien hypertexte visité 10" xfId="4551"/>
    <cellStyle name="Lien hypertexte visité 2" xfId="4552"/>
    <cellStyle name="Lien hypertexte visité 3" xfId="4553"/>
    <cellStyle name="Lien hypertexte visité 4" xfId="4554"/>
    <cellStyle name="Lien hypertexte visité 5" xfId="4555"/>
    <cellStyle name="Lien hypertexte visité 6" xfId="4556"/>
    <cellStyle name="Lien hypertexte visité 7" xfId="4557"/>
    <cellStyle name="Lien hypertexte visité 8" xfId="4558"/>
    <cellStyle name="Lien hypertexte visité 9" xfId="4559"/>
    <cellStyle name="Lien hypertexte visité_1. Финансовая отчетность" xfId="4560"/>
    <cellStyle name="Lien hypertexte_1. Финансовая отчетность" xfId="4561"/>
    <cellStyle name="Link Currency (0)" xfId="4562"/>
    <cellStyle name="Link Currency (0) 2" xfId="4563"/>
    <cellStyle name="Link Currency (0) 3" xfId="4564"/>
    <cellStyle name="Link Currency (2)" xfId="4565"/>
    <cellStyle name="Link Currency (2) 2" xfId="4566"/>
    <cellStyle name="Link Units (0)" xfId="4567"/>
    <cellStyle name="Link Units (0) 2" xfId="4568"/>
    <cellStyle name="Link Units (0) 3" xfId="4569"/>
    <cellStyle name="Link Units (1)" xfId="4570"/>
    <cellStyle name="Link Units (1) 10" xfId="4571"/>
    <cellStyle name="Link Units (1) 10 2" xfId="4572"/>
    <cellStyle name="Link Units (1) 11" xfId="4573"/>
    <cellStyle name="Link Units (1) 11 2" xfId="4574"/>
    <cellStyle name="Link Units (1) 12" xfId="4575"/>
    <cellStyle name="Link Units (1) 12 2" xfId="4576"/>
    <cellStyle name="Link Units (1) 13" xfId="4577"/>
    <cellStyle name="Link Units (1) 14" xfId="4578"/>
    <cellStyle name="Link Units (1) 15" xfId="4579"/>
    <cellStyle name="Link Units (1) 16" xfId="4580"/>
    <cellStyle name="Link Units (1) 17" xfId="4581"/>
    <cellStyle name="Link Units (1) 18" xfId="4582"/>
    <cellStyle name="Link Units (1) 19" xfId="4583"/>
    <cellStyle name="Link Units (1) 2" xfId="4584"/>
    <cellStyle name="Link Units (1) 2 2" xfId="4585"/>
    <cellStyle name="Link Units (1) 2 3" xfId="4586"/>
    <cellStyle name="Link Units (1) 3" xfId="4587"/>
    <cellStyle name="Link Units (1) 3 2" xfId="4588"/>
    <cellStyle name="Link Units (1) 4" xfId="4589"/>
    <cellStyle name="Link Units (1) 4 2" xfId="4590"/>
    <cellStyle name="Link Units (1) 5" xfId="4591"/>
    <cellStyle name="Link Units (1) 5 2" xfId="4592"/>
    <cellStyle name="Link Units (1) 6" xfId="4593"/>
    <cellStyle name="Link Units (1) 6 2" xfId="4594"/>
    <cellStyle name="Link Units (1) 7" xfId="4595"/>
    <cellStyle name="Link Units (1) 7 2" xfId="4596"/>
    <cellStyle name="Link Units (1) 8" xfId="4597"/>
    <cellStyle name="Link Units (1) 8 2" xfId="4598"/>
    <cellStyle name="Link Units (1) 9" xfId="4599"/>
    <cellStyle name="Link Units (1) 9 2" xfId="4600"/>
    <cellStyle name="Link Units (2)" xfId="4601"/>
    <cellStyle name="Link Units (2) 2" xfId="4602"/>
    <cellStyle name="macroname" xfId="4603"/>
    <cellStyle name="measure" xfId="4604"/>
    <cellStyle name="meny_List1" xfId="4605"/>
    <cellStyle name="Migliaia (0)" xfId="4606"/>
    <cellStyle name="Millares [0]_CARAT SAPIC" xfId="4607"/>
    <cellStyle name="Millares_Acuerdo definitivo para el MEM 19 de Octubre v5" xfId="4608"/>
    <cellStyle name="Milliers [0]_B.S.96" xfId="4609"/>
    <cellStyle name="Milliers_B.S.96" xfId="4610"/>
    <cellStyle name="Moeda [0]_0701_Amortiz Difer SpotMarket - Urug" xfId="4611"/>
    <cellStyle name="Moeda_0701_Amortiz Difer SpotMarket - Urug" xfId="4612"/>
    <cellStyle name="Moneda [0]_CARAT SAPIC" xfId="4613"/>
    <cellStyle name="Moneda_CARAT SAPIC" xfId="4614"/>
    <cellStyle name="Monétaire [0]_EDYAN" xfId="4615"/>
    <cellStyle name="Monétaire_EDYAN" xfId="4616"/>
    <cellStyle name="Month" xfId="4617"/>
    <cellStyle name="Monйtaire [0]_B.S.96" xfId="4618"/>
    <cellStyle name="Monйtaire_B.S.96" xfId="4619"/>
    <cellStyle name="Multiple" xfId="4620"/>
    <cellStyle name="Name" xfId="4621"/>
    <cellStyle name="Nameenter" xfId="4622"/>
    <cellStyle name="no dec" xfId="4623"/>
    <cellStyle name="No-definido" xfId="4624"/>
    <cellStyle name="No-definido 2" xfId="4625"/>
    <cellStyle name="Norma11l" xfId="4626"/>
    <cellStyle name="Normal - Style1" xfId="4627"/>
    <cellStyle name="Normal - Style1 10" xfId="4628"/>
    <cellStyle name="Normal - Style1 10 2" xfId="4629"/>
    <cellStyle name="Normal - Style1 11" xfId="4630"/>
    <cellStyle name="Normal - Style1 12" xfId="4631"/>
    <cellStyle name="Normal - Style1 2" xfId="4632"/>
    <cellStyle name="Normal - Style1 2 2" xfId="4633"/>
    <cellStyle name="Normal - Style1 2 3" xfId="4634"/>
    <cellStyle name="Normal - Style1 2 4" xfId="4635"/>
    <cellStyle name="Normal - Style1 2 5" xfId="4636"/>
    <cellStyle name="Normal - Style1 2 6" xfId="4637"/>
    <cellStyle name="Normal - Style1 3" xfId="4638"/>
    <cellStyle name="Normal - Style1 3 2" xfId="4639"/>
    <cellStyle name="Normal - Style1 4" xfId="4640"/>
    <cellStyle name="Normal - Style1 4 2" xfId="4641"/>
    <cellStyle name="Normal - Style1 5" xfId="4642"/>
    <cellStyle name="Normal - Style1 5 2" xfId="4643"/>
    <cellStyle name="Normal - Style1 6" xfId="4644"/>
    <cellStyle name="Normal - Style1 6 2" xfId="4645"/>
    <cellStyle name="Normal - Style1 7" xfId="4646"/>
    <cellStyle name="Normal - Style1 7 2" xfId="4647"/>
    <cellStyle name="Normal - Style1 8" xfId="4648"/>
    <cellStyle name="Normal - Style1 8 2" xfId="4649"/>
    <cellStyle name="Normal - Style1 9" xfId="4650"/>
    <cellStyle name="Normal - Style1 9 2" xfId="4651"/>
    <cellStyle name="Normal - Style1_1. Финансовая отчетность" xfId="4652"/>
    <cellStyle name="Normal 10" xfId="4653"/>
    <cellStyle name="Normal 10 2" xfId="4654"/>
    <cellStyle name="Normal 10 2 2" xfId="4655"/>
    <cellStyle name="Normal 10 2 3" xfId="4656"/>
    <cellStyle name="Normal 10 2 4" xfId="4657"/>
    <cellStyle name="Normal 10 2 5" xfId="4658"/>
    <cellStyle name="Normal 10 3" xfId="4659"/>
    <cellStyle name="Normal 10 3 2" xfId="4660"/>
    <cellStyle name="Normal 10 3 3" xfId="4661"/>
    <cellStyle name="Normal 10 3 4" xfId="4662"/>
    <cellStyle name="Normal 10 3 5" xfId="4663"/>
    <cellStyle name="Normal 10 4" xfId="4664"/>
    <cellStyle name="Normal 10 5" xfId="4665"/>
    <cellStyle name="Normal 10 6" xfId="4666"/>
    <cellStyle name="Normal 10 7" xfId="4667"/>
    <cellStyle name="Normal 10_A4.OAR" xfId="4668"/>
    <cellStyle name="Normal 105" xfId="4669"/>
    <cellStyle name="Normal 11" xfId="4670"/>
    <cellStyle name="Normal 11 2" xfId="4671"/>
    <cellStyle name="Normal 11 3" xfId="4672"/>
    <cellStyle name="Normal 11 4" xfId="4673"/>
    <cellStyle name="Normal 12" xfId="4674"/>
    <cellStyle name="Normal 12 2" xfId="4675"/>
    <cellStyle name="Normal 12 2 2" xfId="4676"/>
    <cellStyle name="Normal 12 2 3" xfId="4677"/>
    <cellStyle name="Normal 12 2 4" xfId="4678"/>
    <cellStyle name="Normal 12 2 5" xfId="4679"/>
    <cellStyle name="Normal 12 3" xfId="4680"/>
    <cellStyle name="Normal 12 4" xfId="4681"/>
    <cellStyle name="Normal 12 4 2" xfId="4682"/>
    <cellStyle name="Normal 12 4 3" xfId="4683"/>
    <cellStyle name="Normal 12 4 4" xfId="4684"/>
    <cellStyle name="Normal 12 5" xfId="4685"/>
    <cellStyle name="Normal 12 6" xfId="4686"/>
    <cellStyle name="Normal 12 7" xfId="4687"/>
    <cellStyle name="Normal 13" xfId="4688"/>
    <cellStyle name="Normal 13 2" xfId="4689"/>
    <cellStyle name="Normal 13 2 2" xfId="4690"/>
    <cellStyle name="Normal 13 2 3" xfId="4691"/>
    <cellStyle name="Normal 13 2 4" xfId="4692"/>
    <cellStyle name="Normal 13 2 5" xfId="4693"/>
    <cellStyle name="Normal 13 3" xfId="4694"/>
    <cellStyle name="Normal 13 4" xfId="4695"/>
    <cellStyle name="Normal 13 5" xfId="4696"/>
    <cellStyle name="Normal 13 5 2" xfId="4697"/>
    <cellStyle name="Normal 13 5 3" xfId="4698"/>
    <cellStyle name="Normal 13 5 4" xfId="4699"/>
    <cellStyle name="Normal 13 6" xfId="4700"/>
    <cellStyle name="Normal 13 7" xfId="4701"/>
    <cellStyle name="Normal 13 8" xfId="4702"/>
    <cellStyle name="Normal 14" xfId="4703"/>
    <cellStyle name="Normal 14 2" xfId="4704"/>
    <cellStyle name="Normal 14 2 2" xfId="4705"/>
    <cellStyle name="Normal 14 2 3" xfId="4706"/>
    <cellStyle name="Normal 14 2 4" xfId="4707"/>
    <cellStyle name="Normal 14 2 5" xfId="4708"/>
    <cellStyle name="Normal 14 3" xfId="4709"/>
    <cellStyle name="Normal 14 4" xfId="4710"/>
    <cellStyle name="Normal 15" xfId="4711"/>
    <cellStyle name="Normal 15 2" xfId="4712"/>
    <cellStyle name="Normal 15 3" xfId="4713"/>
    <cellStyle name="Normal 15 4" xfId="4714"/>
    <cellStyle name="Normal 15 5" xfId="4715"/>
    <cellStyle name="Normal 15 6" xfId="4716"/>
    <cellStyle name="Normal 16" xfId="4717"/>
    <cellStyle name="Normal 16 2" xfId="4718"/>
    <cellStyle name="Normal 16 3" xfId="4719"/>
    <cellStyle name="Normal 16 4" xfId="4720"/>
    <cellStyle name="Normal 16 5" xfId="4721"/>
    <cellStyle name="Normal 16 6" xfId="4722"/>
    <cellStyle name="Normal 17" xfId="4723"/>
    <cellStyle name="Normal 17 2" xfId="4724"/>
    <cellStyle name="Normal 17 2 2" xfId="4725"/>
    <cellStyle name="Normal 17 2 3" xfId="4726"/>
    <cellStyle name="Normal 17 2 4" xfId="4727"/>
    <cellStyle name="Normal 17 2 5" xfId="4728"/>
    <cellStyle name="Normal 17 3" xfId="4729"/>
    <cellStyle name="Normal 17 3 2" xfId="4730"/>
    <cellStyle name="Normal 17 3 3" xfId="4731"/>
    <cellStyle name="Normal 17 3 4" xfId="4732"/>
    <cellStyle name="Normal 17 4" xfId="4733"/>
    <cellStyle name="Normal 17 5" xfId="4734"/>
    <cellStyle name="Normal 17 6" xfId="4735"/>
    <cellStyle name="Normal 18" xfId="4736"/>
    <cellStyle name="Normal 18 10" xfId="4737"/>
    <cellStyle name="Normal 18 2" xfId="4738"/>
    <cellStyle name="Normal 18 2 2" xfId="4739"/>
    <cellStyle name="Normal 18 2 3" xfId="4740"/>
    <cellStyle name="Normal 18 2 4" xfId="4741"/>
    <cellStyle name="Normal 18 2 5" xfId="4742"/>
    <cellStyle name="Normal 18 2 6" xfId="4743"/>
    <cellStyle name="Normal 18 2_A4.OAR" xfId="4744"/>
    <cellStyle name="Normal 18 3" xfId="4745"/>
    <cellStyle name="Normal 18 3 2" xfId="4746"/>
    <cellStyle name="Normal 18 3 3" xfId="4747"/>
    <cellStyle name="Normal 18 3 4" xfId="4748"/>
    <cellStyle name="Normal 18 4" xfId="4749"/>
    <cellStyle name="Normal 18 5" xfId="4750"/>
    <cellStyle name="Normal 18 6" xfId="4751"/>
    <cellStyle name="Normal 18 7" xfId="4752"/>
    <cellStyle name="Normal 18 8" xfId="4753"/>
    <cellStyle name="Normal 18 9" xfId="4754"/>
    <cellStyle name="Normal 18_A4.OAR" xfId="4755"/>
    <cellStyle name="Normal 19" xfId="4756"/>
    <cellStyle name="Normal 19 10" xfId="4757"/>
    <cellStyle name="Normal 19 2" xfId="4758"/>
    <cellStyle name="Normal 19 2 2" xfId="4759"/>
    <cellStyle name="Normal 19 2 3" xfId="4760"/>
    <cellStyle name="Normal 19 2 4" xfId="4761"/>
    <cellStyle name="Normal 19 2 5" xfId="4762"/>
    <cellStyle name="Normal 19 2 6" xfId="4763"/>
    <cellStyle name="Normal 19 2_A4.OAR" xfId="4764"/>
    <cellStyle name="Normal 19 3" xfId="4765"/>
    <cellStyle name="Normal 19 3 2" xfId="4766"/>
    <cellStyle name="Normal 19 3 3" xfId="4767"/>
    <cellStyle name="Normal 19 3 4" xfId="4768"/>
    <cellStyle name="Normal 19 4" xfId="4769"/>
    <cellStyle name="Normal 19 5" xfId="4770"/>
    <cellStyle name="Normal 19 6" xfId="4771"/>
    <cellStyle name="Normal 19 7" xfId="4772"/>
    <cellStyle name="Normal 19 8" xfId="4773"/>
    <cellStyle name="Normal 19 9" xfId="4774"/>
    <cellStyle name="Normal 19_A4.OAR" xfId="4775"/>
    <cellStyle name="Normal 2" xfId="4776"/>
    <cellStyle name="Normal 2 10" xfId="4777"/>
    <cellStyle name="Normal 2 2" xfId="4778"/>
    <cellStyle name="Normal 2 2 2" xfId="4779"/>
    <cellStyle name="Normal 2 2 3" xfId="4780"/>
    <cellStyle name="Normal 2 2 3 2" xfId="4781"/>
    <cellStyle name="Normal 2 2 3 3" xfId="4782"/>
    <cellStyle name="Normal 2 2 3 4" xfId="4783"/>
    <cellStyle name="Normal 2 2 4" xfId="4784"/>
    <cellStyle name="Normal 2 2 5" xfId="4785"/>
    <cellStyle name="Normal 2 2 6" xfId="4786"/>
    <cellStyle name="Normal 2 3" xfId="4787"/>
    <cellStyle name="Normal 2 3 2" xfId="4788"/>
    <cellStyle name="Normal 2 3 3" xfId="4789"/>
    <cellStyle name="Normal 2 3 4" xfId="4790"/>
    <cellStyle name="Normal 2 3 5" xfId="4791"/>
    <cellStyle name="Normal 2 3 5 2" xfId="4792"/>
    <cellStyle name="Normal 2 3 5 3" xfId="4793"/>
    <cellStyle name="Normal 2 3 5 4" xfId="4794"/>
    <cellStyle name="Normal 2 3 6" xfId="4795"/>
    <cellStyle name="Normal 2 3 7" xfId="4796"/>
    <cellStyle name="Normal 2 3 8" xfId="4797"/>
    <cellStyle name="Normal 2 4" xfId="4798"/>
    <cellStyle name="Normal 2 4 2" xfId="4799"/>
    <cellStyle name="Normal 2 4 2 2" xfId="4800"/>
    <cellStyle name="Normal 2 4 2 3" xfId="4801"/>
    <cellStyle name="Normal 2 4 2 4" xfId="4802"/>
    <cellStyle name="Normal 2 4 2 5" xfId="4803"/>
    <cellStyle name="Normal 2 4 3" xfId="4804"/>
    <cellStyle name="Normal 2 4 4" xfId="4805"/>
    <cellStyle name="Normal 2 4 5" xfId="4806"/>
    <cellStyle name="Normal 2 4 6" xfId="4807"/>
    <cellStyle name="Normal 2 5" xfId="4808"/>
    <cellStyle name="Normal 2 5 2" xfId="4809"/>
    <cellStyle name="Normal 2 5 3" xfId="4810"/>
    <cellStyle name="Normal 2 5 4" xfId="4811"/>
    <cellStyle name="Normal 2 5 5" xfId="4812"/>
    <cellStyle name="Normal 2 5 6" xfId="4813"/>
    <cellStyle name="Normal 2 6" xfId="4814"/>
    <cellStyle name="Normal 2 6 2" xfId="4815"/>
    <cellStyle name="Normal 2 6 3" xfId="4816"/>
    <cellStyle name="Normal 2 6 4" xfId="4817"/>
    <cellStyle name="Normal 2 6 5" xfId="4818"/>
    <cellStyle name="Normal 2 7" xfId="4819"/>
    <cellStyle name="Normal 2 7 2" xfId="4820"/>
    <cellStyle name="Normal 2 7 3" xfId="4821"/>
    <cellStyle name="Normal 2 7 4" xfId="4822"/>
    <cellStyle name="Normal 2 8" xfId="4823"/>
    <cellStyle name="Normal 2 8 2" xfId="4824"/>
    <cellStyle name="Normal 2 8 3" xfId="4825"/>
    <cellStyle name="Normal 2 8 4" xfId="4826"/>
    <cellStyle name="Normal 2 9" xfId="4827"/>
    <cellStyle name="Normal 2_A4.TS_2010" xfId="4828"/>
    <cellStyle name="Normal 20" xfId="4829"/>
    <cellStyle name="Normal 20 2" xfId="4830"/>
    <cellStyle name="Normal 20 2 2" xfId="4831"/>
    <cellStyle name="Normal 20 2 2 2" xfId="4832"/>
    <cellStyle name="Normal 20 2 2 3" xfId="4833"/>
    <cellStyle name="Normal 20 2 2 4" xfId="4834"/>
    <cellStyle name="Normal 20 2 3" xfId="4835"/>
    <cellStyle name="Normal 20 2 4" xfId="4836"/>
    <cellStyle name="Normal 20 2 5" xfId="4837"/>
    <cellStyle name="Normal 20 3" xfId="4838"/>
    <cellStyle name="Normal 20 4" xfId="4839"/>
    <cellStyle name="Normal 20 5" xfId="4840"/>
    <cellStyle name="Normal 20 6" xfId="4841"/>
    <cellStyle name="Normal 20_A4.OAR" xfId="4842"/>
    <cellStyle name="Normal 21" xfId="4843"/>
    <cellStyle name="Normal 21 2" xfId="4844"/>
    <cellStyle name="Normal 21 3" xfId="4845"/>
    <cellStyle name="Normal 21 3 2" xfId="4846"/>
    <cellStyle name="Normal 21 3 3" xfId="4847"/>
    <cellStyle name="Normal 21 3 4" xfId="4848"/>
    <cellStyle name="Normal 21 4" xfId="4849"/>
    <cellStyle name="Normal 21 5" xfId="4850"/>
    <cellStyle name="Normal 21 6" xfId="4851"/>
    <cellStyle name="Normal 22" xfId="4852"/>
    <cellStyle name="Normal 22 2" xfId="4853"/>
    <cellStyle name="Normal 22 3" xfId="4854"/>
    <cellStyle name="Normal 22 3 2" xfId="4855"/>
    <cellStyle name="Normal 22 3 3" xfId="4856"/>
    <cellStyle name="Normal 22 3 4" xfId="4857"/>
    <cellStyle name="Normal 22 4" xfId="4858"/>
    <cellStyle name="Normal 22 5" xfId="4859"/>
    <cellStyle name="Normal 22 6" xfId="4860"/>
    <cellStyle name="Normal 23" xfId="4861"/>
    <cellStyle name="Normal 23 2" xfId="4862"/>
    <cellStyle name="Normal 23 3" xfId="4863"/>
    <cellStyle name="Normal 23 4" xfId="4864"/>
    <cellStyle name="Normal 23 5" xfId="4865"/>
    <cellStyle name="Normal 23 6" xfId="4866"/>
    <cellStyle name="Normal 24" xfId="4867"/>
    <cellStyle name="Normal 24 2" xfId="4868"/>
    <cellStyle name="Normal 24 3" xfId="4869"/>
    <cellStyle name="Normal 24 4" xfId="4870"/>
    <cellStyle name="Normal 24 5" xfId="4871"/>
    <cellStyle name="Normal 24 6" xfId="4872"/>
    <cellStyle name="Normal 25" xfId="4873"/>
    <cellStyle name="Normal 25 2" xfId="4874"/>
    <cellStyle name="Normal 25 2 2" xfId="4875"/>
    <cellStyle name="Normal 25 3" xfId="4876"/>
    <cellStyle name="Normal 26" xfId="4877"/>
    <cellStyle name="Normal 26 2" xfId="4878"/>
    <cellStyle name="Normal 26 3" xfId="4879"/>
    <cellStyle name="Normal 26 4" xfId="4880"/>
    <cellStyle name="Normal 26 5" xfId="4881"/>
    <cellStyle name="Normal 27" xfId="4882"/>
    <cellStyle name="Normal 27 2" xfId="4883"/>
    <cellStyle name="Normal 27 2 2" xfId="4884"/>
    <cellStyle name="Normal 27 2 3" xfId="4885"/>
    <cellStyle name="Normal 27 2 4" xfId="4886"/>
    <cellStyle name="Normal 27 2 5" xfId="4887"/>
    <cellStyle name="Normal 27 3" xfId="4888"/>
    <cellStyle name="Normal 27 4" xfId="4889"/>
    <cellStyle name="Normal 27 5" xfId="4890"/>
    <cellStyle name="Normal 27 6" xfId="4891"/>
    <cellStyle name="Normal 28" xfId="4892"/>
    <cellStyle name="Normal 28 2" xfId="4893"/>
    <cellStyle name="Normal 28 3" xfId="4894"/>
    <cellStyle name="Normal 28 4" xfId="4895"/>
    <cellStyle name="Normal 28 5" xfId="4896"/>
    <cellStyle name="Normal 29" xfId="4897"/>
    <cellStyle name="Normal 29 2" xfId="4898"/>
    <cellStyle name="Normal 29 3" xfId="4899"/>
    <cellStyle name="Normal 29 4" xfId="4900"/>
    <cellStyle name="Normal 29 5" xfId="4901"/>
    <cellStyle name="Normal 3" xfId="4902"/>
    <cellStyle name="Normal 3 10" xfId="4903"/>
    <cellStyle name="Normal 3 11" xfId="4904"/>
    <cellStyle name="Normal 3 12" xfId="4905"/>
    <cellStyle name="Normal 3 13" xfId="4906"/>
    <cellStyle name="Normal 3 14" xfId="4907"/>
    <cellStyle name="Normal 3 14 2" xfId="4908"/>
    <cellStyle name="Normal 3 14 3" xfId="4909"/>
    <cellStyle name="Normal 3 14 4" xfId="4910"/>
    <cellStyle name="Normal 3 15" xfId="4911"/>
    <cellStyle name="Normal 3 16" xfId="4912"/>
    <cellStyle name="Normal 3 17" xfId="4913"/>
    <cellStyle name="Normal 3 18" xfId="4914"/>
    <cellStyle name="Normal 3 2" xfId="4915"/>
    <cellStyle name="Normal 3 2 2" xfId="4916"/>
    <cellStyle name="Normal 3 2 3" xfId="4917"/>
    <cellStyle name="Normal 3 2 4" xfId="4918"/>
    <cellStyle name="Normal 3 2 5" xfId="4919"/>
    <cellStyle name="Normal 3 2 6" xfId="4920"/>
    <cellStyle name="Normal 3 2 7" xfId="4921"/>
    <cellStyle name="Normal 3 3" xfId="4922"/>
    <cellStyle name="Normal 3 3 2" xfId="4923"/>
    <cellStyle name="Normal 3 3 3" xfId="4924"/>
    <cellStyle name="Normal 3 3 4" xfId="4925"/>
    <cellStyle name="Normal 3 3 4 2" xfId="4926"/>
    <cellStyle name="Normal 3 3 4 3" xfId="4927"/>
    <cellStyle name="Normal 3 3 4 4" xfId="4928"/>
    <cellStyle name="Normal 3 3 5" xfId="4929"/>
    <cellStyle name="Normal 3 3 6" xfId="4930"/>
    <cellStyle name="Normal 3 3 7" xfId="4931"/>
    <cellStyle name="Normal 3 4" xfId="4932"/>
    <cellStyle name="Normal 3 4 2" xfId="4933"/>
    <cellStyle name="Normal 3 4 2 2" xfId="4934"/>
    <cellStyle name="Normal 3 4 2 3" xfId="4935"/>
    <cellStyle name="Normal 3 4 3" xfId="4936"/>
    <cellStyle name="Normal 3 4 4" xfId="4937"/>
    <cellStyle name="Normal 3 4 5" xfId="4938"/>
    <cellStyle name="Normal 3 4 6" xfId="4939"/>
    <cellStyle name="Normal 3 5" xfId="4940"/>
    <cellStyle name="Normal 3 5 2" xfId="4941"/>
    <cellStyle name="Normal 3 6" xfId="4942"/>
    <cellStyle name="Normal 3 6 2" xfId="4943"/>
    <cellStyle name="Normal 3 7" xfId="4944"/>
    <cellStyle name="Normal 3 7 2" xfId="4945"/>
    <cellStyle name="Normal 3 8" xfId="4946"/>
    <cellStyle name="Normal 3 8 2" xfId="4947"/>
    <cellStyle name="Normal 3 9" xfId="4948"/>
    <cellStyle name="Normal 3 9 2" xfId="4949"/>
    <cellStyle name="Normal 30" xfId="4950"/>
    <cellStyle name="Normal 30 2" xfId="4951"/>
    <cellStyle name="Normal 30 3" xfId="4952"/>
    <cellStyle name="Normal 30 4" xfId="4953"/>
    <cellStyle name="Normal 30 5" xfId="4954"/>
    <cellStyle name="Normal 31" xfId="4955"/>
    <cellStyle name="Normal 31 2" xfId="4956"/>
    <cellStyle name="Normal 32" xfId="4957"/>
    <cellStyle name="Normal 33" xfId="4958"/>
    <cellStyle name="Normal 34" xfId="4959"/>
    <cellStyle name="Normal 34 2" xfId="4960"/>
    <cellStyle name="Normal 34 3" xfId="4961"/>
    <cellStyle name="Normal 34 4" xfId="4962"/>
    <cellStyle name="Normal 34 5" xfId="4963"/>
    <cellStyle name="Normal 35" xfId="4964"/>
    <cellStyle name="Normal 36" xfId="4965"/>
    <cellStyle name="Normal 37" xfId="4966"/>
    <cellStyle name="Normal 38" xfId="4967"/>
    <cellStyle name="Normal 39" xfId="4968"/>
    <cellStyle name="Normal 4" xfId="4969"/>
    <cellStyle name="Normal 4 10" xfId="4970"/>
    <cellStyle name="Normal 4 11" xfId="4971"/>
    <cellStyle name="Normal 4 12" xfId="4972"/>
    <cellStyle name="Normal 4 13" xfId="4973"/>
    <cellStyle name="Normal 4 14" xfId="4974"/>
    <cellStyle name="Normal 4 15" xfId="4975"/>
    <cellStyle name="Normal 4 16" xfId="4976"/>
    <cellStyle name="Normal 4 2" xfId="4977"/>
    <cellStyle name="Normal 4 2 2" xfId="4978"/>
    <cellStyle name="Normal 4 2 2 2" xfId="4979"/>
    <cellStyle name="Normal 4 2 3" xfId="4980"/>
    <cellStyle name="Normal 4 2 4" xfId="4981"/>
    <cellStyle name="Normal 4 2 5" xfId="4982"/>
    <cellStyle name="Normal 4 2 6" xfId="4983"/>
    <cellStyle name="Normal 4 2 7" xfId="4984"/>
    <cellStyle name="Normal 4 3" xfId="4985"/>
    <cellStyle name="Normal 4 3 2" xfId="4986"/>
    <cellStyle name="Normal 4 3 2 2" xfId="4987"/>
    <cellStyle name="Normal 4 3 2 3" xfId="4988"/>
    <cellStyle name="Normal 4 3 2 4" xfId="4989"/>
    <cellStyle name="Normal 4 3 2 5" xfId="4990"/>
    <cellStyle name="Normal 4 3 3" xfId="4991"/>
    <cellStyle name="Normal 4 3 4" xfId="4992"/>
    <cellStyle name="Normal 4 3 5" xfId="4993"/>
    <cellStyle name="Normal 4 3 6" xfId="4994"/>
    <cellStyle name="Normal 4 4" xfId="4995"/>
    <cellStyle name="Normal 4 4 2" xfId="4996"/>
    <cellStyle name="Normal 4 4 3" xfId="4997"/>
    <cellStyle name="Normal 4 4 4" xfId="4998"/>
    <cellStyle name="Normal 4 4 5" xfId="4999"/>
    <cellStyle name="Normal 4 4 5 2" xfId="5000"/>
    <cellStyle name="Normal 4 4 6" xfId="5001"/>
    <cellStyle name="Normal 4 5" xfId="5002"/>
    <cellStyle name="Normal 4 5 2" xfId="5003"/>
    <cellStyle name="Normal 4 5 3" xfId="5004"/>
    <cellStyle name="Normal 4 5 4" xfId="5005"/>
    <cellStyle name="Normal 4 5 5" xfId="5006"/>
    <cellStyle name="Normal 4 6" xfId="5007"/>
    <cellStyle name="Normal 4 7" xfId="5008"/>
    <cellStyle name="Normal 4 8" xfId="5009"/>
    <cellStyle name="Normal 4 9" xfId="5010"/>
    <cellStyle name="Normal 40" xfId="5011"/>
    <cellStyle name="Normal 40 2" xfId="5012"/>
    <cellStyle name="Normal 40 3" xfId="5013"/>
    <cellStyle name="Normal 40 4" xfId="5014"/>
    <cellStyle name="Normal 40 5" xfId="5015"/>
    <cellStyle name="Normal 40 6" xfId="5016"/>
    <cellStyle name="Normal 41" xfId="5017"/>
    <cellStyle name="Normal 42" xfId="5018"/>
    <cellStyle name="Normal 43" xfId="5019"/>
    <cellStyle name="Normal 44" xfId="5020"/>
    <cellStyle name="Normal 44 2" xfId="5021"/>
    <cellStyle name="Normal 44 3" xfId="5022"/>
    <cellStyle name="Normal 45" xfId="5023"/>
    <cellStyle name="Normal 45 2" xfId="5024"/>
    <cellStyle name="Normal 45 3" xfId="5025"/>
    <cellStyle name="Normal 45 4" xfId="5026"/>
    <cellStyle name="Normal 45 5" xfId="5027"/>
    <cellStyle name="Normal 46" xfId="5028"/>
    <cellStyle name="Normal 46 2" xfId="5029"/>
    <cellStyle name="Normal 46 2 2" xfId="5030"/>
    <cellStyle name="Normal 46 2 3" xfId="5031"/>
    <cellStyle name="Normal 46 2 4" xfId="5032"/>
    <cellStyle name="Normal 46 2 5" xfId="5033"/>
    <cellStyle name="Normal 46 2_A4.OAR" xfId="5034"/>
    <cellStyle name="Normal 46 3" xfId="5035"/>
    <cellStyle name="Normal 46 4" xfId="5036"/>
    <cellStyle name="Normal 46 5" xfId="5037"/>
    <cellStyle name="Normal 46 6" xfId="5038"/>
    <cellStyle name="Normal 46 7" xfId="5039"/>
    <cellStyle name="Normal 46 8" xfId="5040"/>
    <cellStyle name="Normal 46_A4.OAR" xfId="5041"/>
    <cellStyle name="Normal 47" xfId="5042"/>
    <cellStyle name="Normal 48" xfId="5043"/>
    <cellStyle name="Normal 48 2" xfId="5044"/>
    <cellStyle name="Normal 48 3" xfId="5045"/>
    <cellStyle name="Normal 49" xfId="5046"/>
    <cellStyle name="Normal 5" xfId="5047"/>
    <cellStyle name="Normal 5 10" xfId="5048"/>
    <cellStyle name="Normal 5 11" xfId="5049"/>
    <cellStyle name="Normal 5 12" xfId="5050"/>
    <cellStyle name="Normal 5 13" xfId="5051"/>
    <cellStyle name="Normal 5 13 2" xfId="5052"/>
    <cellStyle name="Normal 5 14" xfId="5053"/>
    <cellStyle name="Normal 5 15" xfId="5054"/>
    <cellStyle name="Normal 5 16" xfId="5055"/>
    <cellStyle name="Normal 5 17" xfId="5056"/>
    <cellStyle name="Normal 5 2" xfId="5057"/>
    <cellStyle name="Normal 5 2 2" xfId="5058"/>
    <cellStyle name="Normal 5 2 3" xfId="5059"/>
    <cellStyle name="Normal 5 2 4" xfId="5060"/>
    <cellStyle name="Normal 5 2 5" xfId="5061"/>
    <cellStyle name="Normal 5 2 6" xfId="5062"/>
    <cellStyle name="Normal 5 3" xfId="5063"/>
    <cellStyle name="Normal 5 3 2" xfId="5064"/>
    <cellStyle name="Normal 5 3 3" xfId="5065"/>
    <cellStyle name="Normal 5 3 4" xfId="5066"/>
    <cellStyle name="Normal 5 3 5" xfId="5067"/>
    <cellStyle name="Normal 5 3 6" xfId="5068"/>
    <cellStyle name="Normal 5 4" xfId="5069"/>
    <cellStyle name="Normal 5 4 2" xfId="5070"/>
    <cellStyle name="Normal 5 4 3" xfId="5071"/>
    <cellStyle name="Normal 5 5" xfId="5072"/>
    <cellStyle name="Normal 5 6" xfId="5073"/>
    <cellStyle name="Normal 5 7" xfId="5074"/>
    <cellStyle name="Normal 5 8" xfId="5075"/>
    <cellStyle name="Normal 5 9" xfId="5076"/>
    <cellStyle name="Normal 50" xfId="5077"/>
    <cellStyle name="Normal 50 2" xfId="5078"/>
    <cellStyle name="Normal 50 3" xfId="5079"/>
    <cellStyle name="Normal 50 4" xfId="5080"/>
    <cellStyle name="Normal 51" xfId="5081"/>
    <cellStyle name="Normal 52" xfId="5082"/>
    <cellStyle name="Normal 52 2" xfId="5083"/>
    <cellStyle name="Normal 52 3" xfId="5084"/>
    <cellStyle name="Normal 52 4" xfId="5085"/>
    <cellStyle name="Normal 53" xfId="5086"/>
    <cellStyle name="Normal 53 2" xfId="5087"/>
    <cellStyle name="Normal 53 3" xfId="5088"/>
    <cellStyle name="Normal 53 4" xfId="5089"/>
    <cellStyle name="Normal 54" xfId="5090"/>
    <cellStyle name="Normal 54 2" xfId="5091"/>
    <cellStyle name="Normal 54 3" xfId="5092"/>
    <cellStyle name="Normal 54 4" xfId="5093"/>
    <cellStyle name="Normal 55" xfId="5094"/>
    <cellStyle name="Normal 55 2" xfId="5095"/>
    <cellStyle name="Normal 55 3" xfId="5096"/>
    <cellStyle name="Normal 55 4" xfId="5097"/>
    <cellStyle name="Normal 56" xfId="5098"/>
    <cellStyle name="Normal 56 2" xfId="5099"/>
    <cellStyle name="Normal 56 3" xfId="5100"/>
    <cellStyle name="Normal 56 4" xfId="5101"/>
    <cellStyle name="Normal 57" xfId="5102"/>
    <cellStyle name="Normal 58" xfId="5103"/>
    <cellStyle name="Normal 59" xfId="5104"/>
    <cellStyle name="Normal 6" xfId="5105"/>
    <cellStyle name="Normal 6 2" xfId="5106"/>
    <cellStyle name="Normal 6 2 2" xfId="5107"/>
    <cellStyle name="Normal 6 2 3" xfId="5108"/>
    <cellStyle name="Normal 6 2 4" xfId="5109"/>
    <cellStyle name="Normal 6 2 5" xfId="5110"/>
    <cellStyle name="Normal 6 3" xfId="5111"/>
    <cellStyle name="Normal 6 3 2" xfId="5112"/>
    <cellStyle name="Normal 6 3 3" xfId="5113"/>
    <cellStyle name="Normal 6 3 4" xfId="5114"/>
    <cellStyle name="Normal 6 3 5" xfId="5115"/>
    <cellStyle name="Normal 6 3 6" xfId="5116"/>
    <cellStyle name="Normal 6 4" xfId="5117"/>
    <cellStyle name="Normal 60" xfId="5118"/>
    <cellStyle name="Normal 60 2" xfId="5119"/>
    <cellStyle name="Normal 61" xfId="5120"/>
    <cellStyle name="Normal 62" xfId="5121"/>
    <cellStyle name="Normal 62 2" xfId="5122"/>
    <cellStyle name="Normal 63" xfId="5123"/>
    <cellStyle name="Normal 64" xfId="5124"/>
    <cellStyle name="Normal 65" xfId="5125"/>
    <cellStyle name="Normal 66" xfId="5126"/>
    <cellStyle name="Normal 67" xfId="5127"/>
    <cellStyle name="Normal 68" xfId="5128"/>
    <cellStyle name="Normal 69" xfId="5129"/>
    <cellStyle name="Normal 7" xfId="5130"/>
    <cellStyle name="Normal 7 2" xfId="5131"/>
    <cellStyle name="Normal 7 2 2" xfId="5132"/>
    <cellStyle name="Normal 7 2 3" xfId="5133"/>
    <cellStyle name="Normal 7 2 4" xfId="5134"/>
    <cellStyle name="Normal 7 2 5" xfId="5135"/>
    <cellStyle name="Normal 7 3" xfId="5136"/>
    <cellStyle name="Normal 7 3 2" xfId="5137"/>
    <cellStyle name="Normal 7 3 3" xfId="5138"/>
    <cellStyle name="Normal 7 3 4" xfId="5139"/>
    <cellStyle name="Normal 7 3 5" xfId="5140"/>
    <cellStyle name="Normal 7 4" xfId="5141"/>
    <cellStyle name="Normal 7 5" xfId="5142"/>
    <cellStyle name="Normal 7 5 2" xfId="5143"/>
    <cellStyle name="Normal 7 5 3" xfId="5144"/>
    <cellStyle name="Normal 7 5 4" xfId="5145"/>
    <cellStyle name="Normal 7 6" xfId="5146"/>
    <cellStyle name="Normal 7 7" xfId="5147"/>
    <cellStyle name="Normal 7 8" xfId="5148"/>
    <cellStyle name="Normal 7_A4.OAR" xfId="5149"/>
    <cellStyle name="Normal 70" xfId="5150"/>
    <cellStyle name="Normal 71" xfId="5151"/>
    <cellStyle name="Normal 8" xfId="5152"/>
    <cellStyle name="Normal 8 2" xfId="5153"/>
    <cellStyle name="Normal 8 2 2" xfId="5154"/>
    <cellStyle name="Normal 8 2 3" xfId="5155"/>
    <cellStyle name="Normal 8 2 4" xfId="5156"/>
    <cellStyle name="Normal 8 2 5" xfId="5157"/>
    <cellStyle name="Normal 8 3" xfId="5158"/>
    <cellStyle name="Normal 8 4" xfId="5159"/>
    <cellStyle name="Normal 8 4 2" xfId="5160"/>
    <cellStyle name="Normal 8 4 3" xfId="5161"/>
    <cellStyle name="Normal 8 4 4" xfId="5162"/>
    <cellStyle name="Normal 8 5" xfId="5163"/>
    <cellStyle name="Normal 8 6" xfId="5164"/>
    <cellStyle name="Normal 8 7" xfId="5165"/>
    <cellStyle name="Normal 87" xfId="5166"/>
    <cellStyle name="Normal 87 2" xfId="5167"/>
    <cellStyle name="Normal 9" xfId="5168"/>
    <cellStyle name="Normal 9 2" xfId="5169"/>
    <cellStyle name="Normal 9 3" xfId="5170"/>
    <cellStyle name="Normal 9 3 2" xfId="5171"/>
    <cellStyle name="Normal 9 3 3" xfId="5172"/>
    <cellStyle name="Normal 9 3 4" xfId="5173"/>
    <cellStyle name="Normal 9 4" xfId="5174"/>
    <cellStyle name="Normal 9 5" xfId="5175"/>
    <cellStyle name="Normal 9 6" xfId="5176"/>
    <cellStyle name="Normal_A4. TS IFRS KazPost'07 " xfId="5177"/>
    <cellStyle name="Normal_EG-08-01 Compilation file" xfId="11911"/>
    <cellStyle name="Normal_Worksheet in 2251 Cash Flow Worksheet" xfId="5178"/>
    <cellStyle name="Normal1" xfId="5179"/>
    <cellStyle name="normalni_laroux" xfId="5180"/>
    <cellStyle name="Normalny_GR (2)" xfId="5181"/>
    <cellStyle name="normбlnм_laroux" xfId="5182"/>
    <cellStyle name="normбlnн_laroux" xfId="5183"/>
    <cellStyle name="Note" xfId="5184"/>
    <cellStyle name="Note 10" xfId="5185"/>
    <cellStyle name="Note 11" xfId="5186"/>
    <cellStyle name="Note 12" xfId="5187"/>
    <cellStyle name="Note 13" xfId="5188"/>
    <cellStyle name="Note 14" xfId="5189"/>
    <cellStyle name="Note 15" xfId="5190"/>
    <cellStyle name="Note 16" xfId="5191"/>
    <cellStyle name="Note 17" xfId="5192"/>
    <cellStyle name="Note 18" xfId="5193"/>
    <cellStyle name="Note 19" xfId="5194"/>
    <cellStyle name="Note 2" xfId="5195"/>
    <cellStyle name="Note 20" xfId="5196"/>
    <cellStyle name="Note 21" xfId="5197"/>
    <cellStyle name="Note 3" xfId="5198"/>
    <cellStyle name="Note 4" xfId="5199"/>
    <cellStyle name="Note 5" xfId="5200"/>
    <cellStyle name="Note 6" xfId="5201"/>
    <cellStyle name="Note 7" xfId="5202"/>
    <cellStyle name="Note 8" xfId="5203"/>
    <cellStyle name="Note 9" xfId="5204"/>
    <cellStyle name="Number" xfId="5205"/>
    <cellStyle name="NUMPAR" xfId="5206"/>
    <cellStyle name="Nun??c [0]_a drainl" xfId="5207"/>
    <cellStyle name="Nun??c_a drainl" xfId="5208"/>
    <cellStyle name="Ňűń˙÷č [0]_â đŕáîňĺ" xfId="5209"/>
    <cellStyle name="Ňűń˙÷č_â đŕáîňĺ" xfId="5210"/>
    <cellStyle name="Ôčíŕíńîâűé [0]_ďđĺäďđ-110_ďđĺäďđ-110 (2)" xfId="5211"/>
    <cellStyle name="Ociriniaue [0]_Di?nicnleuir?" xfId="5212"/>
    <cellStyle name="Ociriniaue_Di?nicnleuir?" xfId="5213"/>
    <cellStyle name="Œ…‹æØ‚è [0.00]_Mars" xfId="5214"/>
    <cellStyle name="Œ…‹æØ‚è_Mars" xfId="5215"/>
    <cellStyle name="Ôèíàíñîâûé" xfId="5216"/>
    <cellStyle name="Ôèíàíñîâûé [0]" xfId="5217"/>
    <cellStyle name="Ôèíàíñîâûé [0] 10" xfId="5218"/>
    <cellStyle name="Ôèíàíñîâûé [0] 2" xfId="5219"/>
    <cellStyle name="Ôèíàíñîâûé [0] 3" xfId="5220"/>
    <cellStyle name="Ôèíàíñîâûé [0] 4" xfId="5221"/>
    <cellStyle name="Ôèíàíñîâûé [0] 5" xfId="5222"/>
    <cellStyle name="Ôèíàíñîâûé [0] 6" xfId="5223"/>
    <cellStyle name="Ôèíàíñîâûé [0] 7" xfId="5224"/>
    <cellStyle name="Ôèíàíñîâûé [0] 8" xfId="5225"/>
    <cellStyle name="Ôèíàíñîâûé [0] 9" xfId="5226"/>
    <cellStyle name="Oeiainiaue [0]_?anoiau" xfId="5227"/>
    <cellStyle name="Ôèíàíñîâûé [0]_1. Финансовая отчетность" xfId="5228"/>
    <cellStyle name="Oeiainiaue [0]_NotesFA" xfId="5229"/>
    <cellStyle name="Ôèíàíñîâûé 10" xfId="5230"/>
    <cellStyle name="Ôèíàíñîâûé 2" xfId="5231"/>
    <cellStyle name="Ôèíàíñîâûé 3" xfId="5232"/>
    <cellStyle name="Ôèíàíñîâûé 4" xfId="5233"/>
    <cellStyle name="Ôèíàíñîâûé 5" xfId="5234"/>
    <cellStyle name="Ôèíàíñîâûé 6" xfId="5235"/>
    <cellStyle name="Ôèíàíñîâûé 7" xfId="5236"/>
    <cellStyle name="Ôèíàíñîâûé 8" xfId="5237"/>
    <cellStyle name="Ôèíàíñîâûé 9" xfId="5238"/>
    <cellStyle name="Oeiainiaue_?anoiau" xfId="5239"/>
    <cellStyle name="Ôèíàíñîâûé_1. Финансовая отчетность" xfId="5240"/>
    <cellStyle name="Oeiainiaue_NotesFA" xfId="5241"/>
    <cellStyle name="oilnumbers" xfId="5242"/>
    <cellStyle name="Ouny?e [0]_?anoiau" xfId="5243"/>
    <cellStyle name="Ouny?e_?anoiau" xfId="5244"/>
    <cellStyle name="Outputs (Locked)" xfId="5245"/>
    <cellStyle name="p/n" xfId="5246"/>
    <cellStyle name="Paaotsikko" xfId="5247"/>
    <cellStyle name="Page Heading Large" xfId="5248"/>
    <cellStyle name="Page Heading Small" xfId="5249"/>
    <cellStyle name="paint" xfId="5250"/>
    <cellStyle name="Pattern" xfId="5251"/>
    <cellStyle name="Pattern 2" xfId="5252"/>
    <cellStyle name="Percent %" xfId="5253"/>
    <cellStyle name="Percent % Long Underline" xfId="5254"/>
    <cellStyle name="Percent %_Worksheet in  US Financial Statements Ref. Workbook - Single Co" xfId="5255"/>
    <cellStyle name="Percent ()" xfId="5256"/>
    <cellStyle name="Percent (0)" xfId="5257"/>
    <cellStyle name="Percent (0) 10" xfId="5258"/>
    <cellStyle name="Percent (0) 2" xfId="5259"/>
    <cellStyle name="Percent (0) 3" xfId="5260"/>
    <cellStyle name="Percent (0) 4" xfId="5261"/>
    <cellStyle name="Percent (0) 5" xfId="5262"/>
    <cellStyle name="Percent (0) 6" xfId="5263"/>
    <cellStyle name="Percent (0) 7" xfId="5264"/>
    <cellStyle name="Percent (0) 8" xfId="5265"/>
    <cellStyle name="Percent (0) 9" xfId="5266"/>
    <cellStyle name="Percent (1)" xfId="5267"/>
    <cellStyle name="Percent [0]" xfId="5268"/>
    <cellStyle name="Percent [0] 2" xfId="5269"/>
    <cellStyle name="Percent [0] 3" xfId="5270"/>
    <cellStyle name="Percent [0] 4" xfId="5271"/>
    <cellStyle name="Percent [00]" xfId="5272"/>
    <cellStyle name="Percent [00] 2" xfId="5273"/>
    <cellStyle name="Percent [2]" xfId="5274"/>
    <cellStyle name="Percent [2] 10" xfId="5275"/>
    <cellStyle name="Percent [2] 2" xfId="5276"/>
    <cellStyle name="Percent [2] 3" xfId="5277"/>
    <cellStyle name="Percent [2] 4" xfId="5278"/>
    <cellStyle name="Percent [2] 5" xfId="5279"/>
    <cellStyle name="Percent [2] 6" xfId="5280"/>
    <cellStyle name="Percent [2] 7" xfId="5281"/>
    <cellStyle name="Percent [2] 8" xfId="5282"/>
    <cellStyle name="Percent [2] 9" xfId="5283"/>
    <cellStyle name="Percent 0%" xfId="5284"/>
    <cellStyle name="Percent 0.0%" xfId="5285"/>
    <cellStyle name="Percent 0.0% Long Underline" xfId="5286"/>
    <cellStyle name="Percent 0.00%" xfId="5287"/>
    <cellStyle name="Percent 0.00% 2" xfId="5288"/>
    <cellStyle name="Percent 0.00% Long Underline" xfId="5289"/>
    <cellStyle name="Percent 0.00%_5690 Ceiling test for client KZ (1)" xfId="5290"/>
    <cellStyle name="Percent 0.000%" xfId="5291"/>
    <cellStyle name="Percent 0.000% Long Underline" xfId="5292"/>
    <cellStyle name="Percent 1" xfId="5293"/>
    <cellStyle name="Percent 10" xfId="5294"/>
    <cellStyle name="Percent 10 2" xfId="5295"/>
    <cellStyle name="Percent 10 3" xfId="5296"/>
    <cellStyle name="Percent 10 3 2" xfId="5297"/>
    <cellStyle name="Percent 10 3 3" xfId="5298"/>
    <cellStyle name="Percent 10 3 4" xfId="5299"/>
    <cellStyle name="Percent 10 4" xfId="5300"/>
    <cellStyle name="Percent 10 5" xfId="5301"/>
    <cellStyle name="Percent 10 6" xfId="5302"/>
    <cellStyle name="Percent 11" xfId="5303"/>
    <cellStyle name="Percent 11 2" xfId="5304"/>
    <cellStyle name="Percent 11 3" xfId="5305"/>
    <cellStyle name="Percent 11 3 2" xfId="5306"/>
    <cellStyle name="Percent 11 3 3" xfId="5307"/>
    <cellStyle name="Percent 11 3 4" xfId="5308"/>
    <cellStyle name="Percent 11 4" xfId="5309"/>
    <cellStyle name="Percent 11 5" xfId="5310"/>
    <cellStyle name="Percent 11 6" xfId="5311"/>
    <cellStyle name="Percent 12" xfId="5312"/>
    <cellStyle name="Percent 12 2" xfId="5313"/>
    <cellStyle name="Percent 12 3" xfId="5314"/>
    <cellStyle name="Percent 12 3 2" xfId="5315"/>
    <cellStyle name="Percent 12 3 3" xfId="5316"/>
    <cellStyle name="Percent 12 3 4" xfId="5317"/>
    <cellStyle name="Percent 12 4" xfId="5318"/>
    <cellStyle name="Percent 12 5" xfId="5319"/>
    <cellStyle name="Percent 12 6" xfId="5320"/>
    <cellStyle name="Percent 13" xfId="5321"/>
    <cellStyle name="Percent 13 2" xfId="5322"/>
    <cellStyle name="Percent 13 3" xfId="5323"/>
    <cellStyle name="Percent 13 4" xfId="5324"/>
    <cellStyle name="Percent 13 5" xfId="5325"/>
    <cellStyle name="Percent 13 6" xfId="5326"/>
    <cellStyle name="Percent 14" xfId="5327"/>
    <cellStyle name="Percent 14 2" xfId="5328"/>
    <cellStyle name="Percent 14 3" xfId="5329"/>
    <cellStyle name="Percent 14 4" xfId="5330"/>
    <cellStyle name="Percent 14 5" xfId="5331"/>
    <cellStyle name="Percent 14 6" xfId="5332"/>
    <cellStyle name="Percent 15" xfId="5333"/>
    <cellStyle name="Percent 15 2" xfId="5334"/>
    <cellStyle name="Percent 15 3" xfId="5335"/>
    <cellStyle name="Percent 16" xfId="5336"/>
    <cellStyle name="Percent 16 2" xfId="5337"/>
    <cellStyle name="Percent 16 3" xfId="5338"/>
    <cellStyle name="Percent 17" xfId="5339"/>
    <cellStyle name="Percent 17 2" xfId="5340"/>
    <cellStyle name="Percent 17 3" xfId="5341"/>
    <cellStyle name="Percent 18" xfId="5342"/>
    <cellStyle name="Percent 18 2" xfId="5343"/>
    <cellStyle name="Percent 19" xfId="5344"/>
    <cellStyle name="Percent 19 2" xfId="5345"/>
    <cellStyle name="Percent 19 3" xfId="5346"/>
    <cellStyle name="Percent 2" xfId="5347"/>
    <cellStyle name="Percent 2 10" xfId="5348"/>
    <cellStyle name="Percent 2 11" xfId="5349"/>
    <cellStyle name="Percent 2 12" xfId="5350"/>
    <cellStyle name="Percent 2 13" xfId="5351"/>
    <cellStyle name="Percent 2 14" xfId="5352"/>
    <cellStyle name="Percent 2 15" xfId="5353"/>
    <cellStyle name="Percent 2 16" xfId="5354"/>
    <cellStyle name="Percent 2 17" xfId="5355"/>
    <cellStyle name="Percent 2 18" xfId="5356"/>
    <cellStyle name="Percent 2 19" xfId="5357"/>
    <cellStyle name="Percent 2 2" xfId="5358"/>
    <cellStyle name="Percent 2 2 2" xfId="5359"/>
    <cellStyle name="Percent 2 2 2 2" xfId="5360"/>
    <cellStyle name="Percent 2 2 2 2 2" xfId="5361"/>
    <cellStyle name="Percent 2 2 2 2 3" xfId="5362"/>
    <cellStyle name="Percent 2 2 2 2 4" xfId="5363"/>
    <cellStyle name="Percent 2 2 2 2 5" xfId="5364"/>
    <cellStyle name="Percent 2 2 2 3" xfId="5365"/>
    <cellStyle name="Percent 2 2 3" xfId="5366"/>
    <cellStyle name="Percent 2 2 3 2" xfId="5367"/>
    <cellStyle name="Percent 2 2 4" xfId="5368"/>
    <cellStyle name="Percent 2 20" xfId="5369"/>
    <cellStyle name="Percent 2 21" xfId="5370"/>
    <cellStyle name="Percent 2 22" xfId="5371"/>
    <cellStyle name="Percent 2 23" xfId="5372"/>
    <cellStyle name="Percent 2 24" xfId="5373"/>
    <cellStyle name="Percent 2 24 2" xfId="5374"/>
    <cellStyle name="Percent 2 25" xfId="5375"/>
    <cellStyle name="Percent 2 26" xfId="5376"/>
    <cellStyle name="Percent 2 3" xfId="5377"/>
    <cellStyle name="Percent 2 3 2" xfId="5378"/>
    <cellStyle name="Percent 2 3 3" xfId="5379"/>
    <cellStyle name="Percent 2 3 4" xfId="5380"/>
    <cellStyle name="Percent 2 3 4 2" xfId="5381"/>
    <cellStyle name="Percent 2 3 4 3" xfId="5382"/>
    <cellStyle name="Percent 2 3 4 4" xfId="5383"/>
    <cellStyle name="Percent 2 3 5" xfId="5384"/>
    <cellStyle name="Percent 2 3 6" xfId="5385"/>
    <cellStyle name="Percent 2 3 7" xfId="5386"/>
    <cellStyle name="Percent 2 4" xfId="5387"/>
    <cellStyle name="Percent 2 4 2" xfId="5388"/>
    <cellStyle name="Percent 2 4 3" xfId="5389"/>
    <cellStyle name="Percent 2 4 4" xfId="5390"/>
    <cellStyle name="Percent 2 4 5" xfId="5391"/>
    <cellStyle name="Percent 2 4 6" xfId="5392"/>
    <cellStyle name="Percent 2 5" xfId="5393"/>
    <cellStyle name="Percent 2 5 2" xfId="5394"/>
    <cellStyle name="Percent 2 6" xfId="5395"/>
    <cellStyle name="Percent 2 7" xfId="5396"/>
    <cellStyle name="Percent 2 8" xfId="5397"/>
    <cellStyle name="Percent 2 9" xfId="5398"/>
    <cellStyle name="Percent 20" xfId="5399"/>
    <cellStyle name="Percent 20 2" xfId="5400"/>
    <cellStyle name="Percent 20 3" xfId="5401"/>
    <cellStyle name="Percent 21" xfId="5402"/>
    <cellStyle name="Percent 21 2" xfId="5403"/>
    <cellStyle name="Percent 22" xfId="5404"/>
    <cellStyle name="Percent 22 2" xfId="5405"/>
    <cellStyle name="Percent 22 3" xfId="5406"/>
    <cellStyle name="Percent 22 4" xfId="5407"/>
    <cellStyle name="Percent 22 5" xfId="5408"/>
    <cellStyle name="Percent 22 6" xfId="5409"/>
    <cellStyle name="Percent 23" xfId="5410"/>
    <cellStyle name="Percent 24" xfId="5411"/>
    <cellStyle name="Percent 25" xfId="5412"/>
    <cellStyle name="Percent 26" xfId="5413"/>
    <cellStyle name="Percent 27" xfId="5414"/>
    <cellStyle name="Percent 28" xfId="5415"/>
    <cellStyle name="Percent 29" xfId="5416"/>
    <cellStyle name="Percent 3" xfId="5417"/>
    <cellStyle name="Percent 3 2" xfId="5418"/>
    <cellStyle name="Percent 3 2 2" xfId="5419"/>
    <cellStyle name="Percent 3 2 3" xfId="5420"/>
    <cellStyle name="Percent 3 2 4" xfId="5421"/>
    <cellStyle name="Percent 3 2 5" xfId="5422"/>
    <cellStyle name="Percent 3 3" xfId="5423"/>
    <cellStyle name="Percent 3 3 2" xfId="5424"/>
    <cellStyle name="Percent 3 3 3" xfId="5425"/>
    <cellStyle name="Percent 3 3 4" xfId="5426"/>
    <cellStyle name="Percent 3 3 5" xfId="5427"/>
    <cellStyle name="Percent 3 4" xfId="5428"/>
    <cellStyle name="Percent 3 5" xfId="5429"/>
    <cellStyle name="Percent 30" xfId="5430"/>
    <cellStyle name="Percent 30 2" xfId="5431"/>
    <cellStyle name="Percent 31" xfId="5432"/>
    <cellStyle name="Percent 32" xfId="5433"/>
    <cellStyle name="Percent 33" xfId="5434"/>
    <cellStyle name="Percent 34" xfId="5435"/>
    <cellStyle name="Percent 35" xfId="5436"/>
    <cellStyle name="Percent 36" xfId="5437"/>
    <cellStyle name="Percent 37" xfId="5438"/>
    <cellStyle name="Percent 38" xfId="5439"/>
    <cellStyle name="Percent 39" xfId="5440"/>
    <cellStyle name="Percent 39 2" xfId="5441"/>
    <cellStyle name="Percent 39 3" xfId="5442"/>
    <cellStyle name="Percent 39 4" xfId="5443"/>
    <cellStyle name="Percent 39 5" xfId="5444"/>
    <cellStyle name="Percent 4" xfId="5445"/>
    <cellStyle name="Percent 4 2" xfId="5446"/>
    <cellStyle name="Percent 4 2 2" xfId="5447"/>
    <cellStyle name="Percent 4 2 3" xfId="5448"/>
    <cellStyle name="Percent 4 2 4" xfId="5449"/>
    <cellStyle name="Percent 4 2 5" xfId="5450"/>
    <cellStyle name="Percent 4 3" xfId="5451"/>
    <cellStyle name="Percent 4 3 2" xfId="5452"/>
    <cellStyle name="Percent 4 3 3" xfId="5453"/>
    <cellStyle name="Percent 4 3 4" xfId="5454"/>
    <cellStyle name="Percent 4 3 5" xfId="5455"/>
    <cellStyle name="Percent 40" xfId="5456"/>
    <cellStyle name="Percent 41" xfId="5457"/>
    <cellStyle name="Percent 42" xfId="5458"/>
    <cellStyle name="Percent 43" xfId="5459"/>
    <cellStyle name="Percent 43 2" xfId="5460"/>
    <cellStyle name="Percent 44" xfId="5461"/>
    <cellStyle name="Percent 44 2" xfId="5462"/>
    <cellStyle name="Percent 45" xfId="5463"/>
    <cellStyle name="Percent 45 2" xfId="5464"/>
    <cellStyle name="Percent 45 3" xfId="5465"/>
    <cellStyle name="Percent 45 4" xfId="5466"/>
    <cellStyle name="Percent 45 5" xfId="5467"/>
    <cellStyle name="Percent 46" xfId="5468"/>
    <cellStyle name="Percent 46 2" xfId="5469"/>
    <cellStyle name="Percent 46 3" xfId="5470"/>
    <cellStyle name="Percent 46 4" xfId="5471"/>
    <cellStyle name="Percent 46 5" xfId="5472"/>
    <cellStyle name="Percent 47" xfId="5473"/>
    <cellStyle name="Percent 47 2" xfId="5474"/>
    <cellStyle name="Percent 47 3" xfId="5475"/>
    <cellStyle name="Percent 47 4" xfId="5476"/>
    <cellStyle name="Percent 47 5" xfId="5477"/>
    <cellStyle name="Percent 48" xfId="5478"/>
    <cellStyle name="Percent 48 2" xfId="5479"/>
    <cellStyle name="Percent 48 3" xfId="5480"/>
    <cellStyle name="Percent 48 4" xfId="5481"/>
    <cellStyle name="Percent 49" xfId="5482"/>
    <cellStyle name="Percent 49 2" xfId="5483"/>
    <cellStyle name="Percent 49 3" xfId="5484"/>
    <cellStyle name="Percent 49 4" xfId="5485"/>
    <cellStyle name="Percent 5" xfId="5486"/>
    <cellStyle name="Percent 5 2" xfId="5487"/>
    <cellStyle name="Percent 5 3" xfId="5488"/>
    <cellStyle name="Percent 5 3 2" xfId="5489"/>
    <cellStyle name="Percent 5 4" xfId="5490"/>
    <cellStyle name="Percent 5 5" xfId="5491"/>
    <cellStyle name="Percent 5 6" xfId="5492"/>
    <cellStyle name="Percent 5 7" xfId="5493"/>
    <cellStyle name="Percent 50" xfId="5494"/>
    <cellStyle name="Percent 50 2" xfId="5495"/>
    <cellStyle name="Percent 50 3" xfId="5496"/>
    <cellStyle name="Percent 50 4" xfId="5497"/>
    <cellStyle name="Percent 51" xfId="5498"/>
    <cellStyle name="Percent 51 2" xfId="5499"/>
    <cellStyle name="Percent 51 3" xfId="5500"/>
    <cellStyle name="Percent 51 4" xfId="5501"/>
    <cellStyle name="Percent 52" xfId="5502"/>
    <cellStyle name="Percent 52 2" xfId="5503"/>
    <cellStyle name="Percent 52 3" xfId="5504"/>
    <cellStyle name="Percent 52 4" xfId="5505"/>
    <cellStyle name="Percent 53" xfId="5506"/>
    <cellStyle name="Percent 53 2" xfId="5507"/>
    <cellStyle name="Percent 53 3" xfId="5508"/>
    <cellStyle name="Percent 53 4" xfId="5509"/>
    <cellStyle name="Percent 54" xfId="5510"/>
    <cellStyle name="Percent 55" xfId="5511"/>
    <cellStyle name="Percent 56" xfId="5512"/>
    <cellStyle name="Percent 57" xfId="5513"/>
    <cellStyle name="Percent 58" xfId="5514"/>
    <cellStyle name="Percent 59" xfId="5515"/>
    <cellStyle name="Percent 6" xfId="5516"/>
    <cellStyle name="Percent 6 2" xfId="5517"/>
    <cellStyle name="Percent 6 3" xfId="5518"/>
    <cellStyle name="Percent 6 4" xfId="5519"/>
    <cellStyle name="Percent 60" xfId="5520"/>
    <cellStyle name="Percent 61" xfId="5521"/>
    <cellStyle name="Percent 62" xfId="5522"/>
    <cellStyle name="Percent 63" xfId="5523"/>
    <cellStyle name="Percent 64" xfId="5524"/>
    <cellStyle name="Percent 65" xfId="5525"/>
    <cellStyle name="Percent 7" xfId="5526"/>
    <cellStyle name="Percent 7 2" xfId="5527"/>
    <cellStyle name="Percent 7 3" xfId="5528"/>
    <cellStyle name="Percent 7 3 2" xfId="5529"/>
    <cellStyle name="Percent 7 3 3" xfId="5530"/>
    <cellStyle name="Percent 7 3 4" xfId="5531"/>
    <cellStyle name="Percent 7 4" xfId="5532"/>
    <cellStyle name="Percent 7 5" xfId="5533"/>
    <cellStyle name="Percent 7 6" xfId="5534"/>
    <cellStyle name="Percent 8" xfId="5535"/>
    <cellStyle name="Percent 8 2" xfId="5536"/>
    <cellStyle name="Percent 8 3" xfId="5537"/>
    <cellStyle name="Percent 8 3 2" xfId="5538"/>
    <cellStyle name="Percent 8 3 3" xfId="5539"/>
    <cellStyle name="Percent 8 3 4" xfId="5540"/>
    <cellStyle name="Percent 8 4" xfId="5541"/>
    <cellStyle name="Percent 8 5" xfId="5542"/>
    <cellStyle name="Percent 8 6" xfId="5543"/>
    <cellStyle name="Percent 9" xfId="5544"/>
    <cellStyle name="Percent 9 2" xfId="5545"/>
    <cellStyle name="Percent 9 2 2" xfId="5546"/>
    <cellStyle name="Percent 9 2 3" xfId="5547"/>
    <cellStyle name="Percent 9 2 4" xfId="5548"/>
    <cellStyle name="Percent 9 2 5" xfId="5549"/>
    <cellStyle name="Percent 9 3" xfId="5550"/>
    <cellStyle name="Percent 9 3 2" xfId="5551"/>
    <cellStyle name="Percent 9 3 3" xfId="5552"/>
    <cellStyle name="Percent 9 3 4" xfId="5553"/>
    <cellStyle name="Percent 9 4" xfId="5554"/>
    <cellStyle name="Percent 9 5" xfId="5555"/>
    <cellStyle name="Percent 9 6" xfId="5556"/>
    <cellStyle name="Percent 9 7" xfId="5557"/>
    <cellStyle name="Percent Hard" xfId="5558"/>
    <cellStyle name="PercentFormat" xfId="5559"/>
    <cellStyle name="percentgen" xfId="5560"/>
    <cellStyle name="PerShare" xfId="5561"/>
    <cellStyle name="PerSharenodollar" xfId="5562"/>
    <cellStyle name="Pilkku_Valuation" xfId="5563"/>
    <cellStyle name="Piug" xfId="5564"/>
    <cellStyle name="piw#" xfId="5565"/>
    <cellStyle name="piw%" xfId="5566"/>
    <cellStyle name="Plug" xfId="5567"/>
    <cellStyle name="Porcentual_Deudas EDC 122001" xfId="5568"/>
    <cellStyle name="Pourcentage_Profit &amp; Loss" xfId="5569"/>
    <cellStyle name="PrePop Currency (0)" xfId="5570"/>
    <cellStyle name="PrePop Currency (0) 2" xfId="5571"/>
    <cellStyle name="PrePop Currency (0) 3" xfId="5572"/>
    <cellStyle name="PrePop Currency (2)" xfId="5573"/>
    <cellStyle name="PrePop Currency (2) 2" xfId="5574"/>
    <cellStyle name="PrePop Units (0)" xfId="5575"/>
    <cellStyle name="PrePop Units (0) 2" xfId="5576"/>
    <cellStyle name="PrePop Units (0) 3" xfId="5577"/>
    <cellStyle name="PrePop Units (1)" xfId="5578"/>
    <cellStyle name="PrePop Units (1) 10" xfId="5579"/>
    <cellStyle name="PrePop Units (1) 10 2" xfId="5580"/>
    <cellStyle name="PrePop Units (1) 11" xfId="5581"/>
    <cellStyle name="PrePop Units (1) 11 2" xfId="5582"/>
    <cellStyle name="PrePop Units (1) 12" xfId="5583"/>
    <cellStyle name="PrePop Units (1) 12 2" xfId="5584"/>
    <cellStyle name="PrePop Units (1) 13" xfId="5585"/>
    <cellStyle name="PrePop Units (1) 14" xfId="5586"/>
    <cellStyle name="PrePop Units (1) 15" xfId="5587"/>
    <cellStyle name="PrePop Units (1) 16" xfId="5588"/>
    <cellStyle name="PrePop Units (1) 17" xfId="5589"/>
    <cellStyle name="PrePop Units (1) 18" xfId="5590"/>
    <cellStyle name="PrePop Units (1) 19" xfId="5591"/>
    <cellStyle name="PrePop Units (1) 2" xfId="5592"/>
    <cellStyle name="PrePop Units (1) 2 2" xfId="5593"/>
    <cellStyle name="PrePop Units (1) 2 3" xfId="5594"/>
    <cellStyle name="PrePop Units (1) 3" xfId="5595"/>
    <cellStyle name="PrePop Units (1) 3 2" xfId="5596"/>
    <cellStyle name="PrePop Units (1) 4" xfId="5597"/>
    <cellStyle name="PrePop Units (1) 4 2" xfId="5598"/>
    <cellStyle name="PrePop Units (1) 5" xfId="5599"/>
    <cellStyle name="PrePop Units (1) 5 2" xfId="5600"/>
    <cellStyle name="PrePop Units (1) 6" xfId="5601"/>
    <cellStyle name="PrePop Units (1) 6 2" xfId="5602"/>
    <cellStyle name="PrePop Units (1) 7" xfId="5603"/>
    <cellStyle name="PrePop Units (1) 7 2" xfId="5604"/>
    <cellStyle name="PrePop Units (1) 8" xfId="5605"/>
    <cellStyle name="PrePop Units (1) 8 2" xfId="5606"/>
    <cellStyle name="PrePop Units (1) 9" xfId="5607"/>
    <cellStyle name="PrePop Units (1) 9 2" xfId="5608"/>
    <cellStyle name="PrePop Units (2)" xfId="5609"/>
    <cellStyle name="PrePop Units (2) 2" xfId="5610"/>
    <cellStyle name="Price_Body" xfId="5611"/>
    <cellStyle name="prochrek" xfId="5612"/>
    <cellStyle name="PSChar" xfId="5613"/>
    <cellStyle name="PSDate" xfId="5614"/>
    <cellStyle name="PSDec" xfId="5615"/>
    <cellStyle name="PSHeading" xfId="5616"/>
    <cellStyle name="PSHeading 2" xfId="5617"/>
    <cellStyle name="PSInt" xfId="5618"/>
    <cellStyle name="PSSpacer" xfId="5619"/>
    <cellStyle name="Pддotsikko" xfId="5620"/>
    <cellStyle name="qq" xfId="5621"/>
    <cellStyle name="RAMEY" xfId="5622"/>
    <cellStyle name="Ramey $k" xfId="5623"/>
    <cellStyle name="RAMEY_P&amp;O BKUP" xfId="5624"/>
    <cellStyle name="Range Name" xfId="5625"/>
    <cellStyle name="RangeName" xfId="5626"/>
    <cellStyle name="REGEL" xfId="5627"/>
    <cellStyle name="Relative" xfId="5628"/>
    <cellStyle name="Relative 2" xfId="5629"/>
    <cellStyle name="Relative 2 2" xfId="5630"/>
    <cellStyle name="Relative 2 2 2" xfId="5631"/>
    <cellStyle name="Relative 2 2 3" xfId="5632"/>
    <cellStyle name="Relative 2 3" xfId="5633"/>
    <cellStyle name="Relative 2 4" xfId="5634"/>
    <cellStyle name="Relative 3" xfId="5635"/>
    <cellStyle name="Relative 4" xfId="5636"/>
    <cellStyle name="Report" xfId="5637"/>
    <cellStyle name="Results" xfId="5638"/>
    <cellStyle name="Results 2" xfId="5639"/>
    <cellStyle name="Results 2 2" xfId="5640"/>
    <cellStyle name="Results 2 2 2" xfId="5641"/>
    <cellStyle name="Results 2 2 3" xfId="5642"/>
    <cellStyle name="Results 2 3" xfId="5643"/>
    <cellStyle name="Results 2 4" xfId="5644"/>
    <cellStyle name="Results 3" xfId="5645"/>
    <cellStyle name="Results 4" xfId="5646"/>
    <cellStyle name="RevList" xfId="5647"/>
    <cellStyle name="RMG - PB01.93" xfId="5648"/>
    <cellStyle name="Rubles" xfId="5649"/>
    <cellStyle name="Russian Normal" xfId="5650"/>
    <cellStyle name="SAPBEXaggData" xfId="5651"/>
    <cellStyle name="SAPBEXaggData 2" xfId="5652"/>
    <cellStyle name="SAPBEXaggData 2 2" xfId="5653"/>
    <cellStyle name="SAPBEXaggData 2 2 2" xfId="5654"/>
    <cellStyle name="SAPBEXaggData 2 2 2 2" xfId="5655"/>
    <cellStyle name="SAPBEXaggData 2 2 2 2 2" xfId="5656"/>
    <cellStyle name="SAPBEXaggData 2 2 2 3" xfId="5657"/>
    <cellStyle name="SAPBEXaggData 2 2 3" xfId="5658"/>
    <cellStyle name="SAPBEXaggData 2 2 3 2" xfId="5659"/>
    <cellStyle name="SAPBEXaggData 2 2 4" xfId="5660"/>
    <cellStyle name="SAPBEXaggData 2 3" xfId="5661"/>
    <cellStyle name="SAPBEXaggData 2 3 2" xfId="5662"/>
    <cellStyle name="SAPBEXaggData 2 3 2 2" xfId="5663"/>
    <cellStyle name="SAPBEXaggData 2 3 2 2 2" xfId="5664"/>
    <cellStyle name="SAPBEXaggData 2 3 2 3" xfId="5665"/>
    <cellStyle name="SAPBEXaggData 2 3 3" xfId="5666"/>
    <cellStyle name="SAPBEXaggData 2 3 3 2" xfId="5667"/>
    <cellStyle name="SAPBEXaggData 2 3 4" xfId="5668"/>
    <cellStyle name="SAPBEXaggData 2 4" xfId="5669"/>
    <cellStyle name="SAPBEXaggData 2 4 2" xfId="5670"/>
    <cellStyle name="SAPBEXaggData 2 4 2 2" xfId="5671"/>
    <cellStyle name="SAPBEXaggData 2 4 3" xfId="5672"/>
    <cellStyle name="SAPBEXaggData 2 5" xfId="5673"/>
    <cellStyle name="SAPBEXaggData 2 5 2" xfId="5674"/>
    <cellStyle name="SAPBEXaggData 2 5 3" xfId="5675"/>
    <cellStyle name="SAPBEXaggData 2 6" xfId="5676"/>
    <cellStyle name="SAPBEXaggData 2 6 2" xfId="5677"/>
    <cellStyle name="SAPBEXaggData 2 7" xfId="5678"/>
    <cellStyle name="SAPBEXaggData 3" xfId="5679"/>
    <cellStyle name="SAPBEXaggData 3 2" xfId="5680"/>
    <cellStyle name="SAPBEXaggData 3 2 2" xfId="5681"/>
    <cellStyle name="SAPBEXaggData 3 2 2 2" xfId="5682"/>
    <cellStyle name="SAPBEXaggData 3 2 2 2 2" xfId="5683"/>
    <cellStyle name="SAPBEXaggData 3 2 2 3" xfId="5684"/>
    <cellStyle name="SAPBEXaggData 3 2 3" xfId="5685"/>
    <cellStyle name="SAPBEXaggData 3 2 3 2" xfId="5686"/>
    <cellStyle name="SAPBEXaggData 3 2 4" xfId="5687"/>
    <cellStyle name="SAPBEXaggData 3 3" xfId="5688"/>
    <cellStyle name="SAPBEXaggData 3 3 2" xfId="5689"/>
    <cellStyle name="SAPBEXaggData 3 3 2 2" xfId="5690"/>
    <cellStyle name="SAPBEXaggData 3 3 3" xfId="5691"/>
    <cellStyle name="SAPBEXaggData 3 4" xfId="5692"/>
    <cellStyle name="SAPBEXaggData 3 4 2" xfId="5693"/>
    <cellStyle name="SAPBEXaggData 3 5" xfId="5694"/>
    <cellStyle name="SAPBEXaggData 4" xfId="5695"/>
    <cellStyle name="SAPBEXaggData 4 2" xfId="5696"/>
    <cellStyle name="SAPBEXaggData 4 2 2" xfId="5697"/>
    <cellStyle name="SAPBEXaggData 4 2 2 2" xfId="5698"/>
    <cellStyle name="SAPBEXaggData 4 2 3" xfId="5699"/>
    <cellStyle name="SAPBEXaggData 4 3" xfId="5700"/>
    <cellStyle name="SAPBEXaggData 4 3 2" xfId="5701"/>
    <cellStyle name="SAPBEXaggData 4 4" xfId="5702"/>
    <cellStyle name="SAPBEXaggData 5" xfId="5703"/>
    <cellStyle name="SAPBEXaggData 5 2" xfId="5704"/>
    <cellStyle name="SAPBEXaggData 5 2 2" xfId="5705"/>
    <cellStyle name="SAPBEXaggData 5 2 2 2" xfId="5706"/>
    <cellStyle name="SAPBEXaggData 5 2 2 2 2" xfId="5707"/>
    <cellStyle name="SAPBEXaggData 5 2 2 3" xfId="5708"/>
    <cellStyle name="SAPBEXaggData 5 2 3" xfId="5709"/>
    <cellStyle name="SAPBEXaggData 5 2 3 2" xfId="5710"/>
    <cellStyle name="SAPBEXaggData 5 2 4" xfId="5711"/>
    <cellStyle name="SAPBEXaggData 5 3" xfId="5712"/>
    <cellStyle name="SAPBEXaggData 5 3 2" xfId="5713"/>
    <cellStyle name="SAPBEXaggData 5 3 2 2" xfId="5714"/>
    <cellStyle name="SAPBEXaggData 5 3 3" xfId="5715"/>
    <cellStyle name="SAPBEXaggData 5 4" xfId="5716"/>
    <cellStyle name="SAPBEXaggData 5 4 2" xfId="5717"/>
    <cellStyle name="SAPBEXaggData 5 5" xfId="5718"/>
    <cellStyle name="SAPBEXaggData 6" xfId="5719"/>
    <cellStyle name="SAPBEXaggData 6 2" xfId="5720"/>
    <cellStyle name="SAPBEXaggData 6 2 2" xfId="5721"/>
    <cellStyle name="SAPBEXaggData 6 2 2 2" xfId="5722"/>
    <cellStyle name="SAPBEXaggData 6 2 3" xfId="5723"/>
    <cellStyle name="SAPBEXaggData 6 3" xfId="5724"/>
    <cellStyle name="SAPBEXaggData 6 3 2" xfId="5725"/>
    <cellStyle name="SAPBEXaggData 6 4" xfId="5726"/>
    <cellStyle name="SAPBEXaggData 7" xfId="5727"/>
    <cellStyle name="SAPBEXaggData 7 2" xfId="5728"/>
    <cellStyle name="SAPBEXaggData 7 2 2" xfId="5729"/>
    <cellStyle name="SAPBEXaggData 7 3" xfId="5730"/>
    <cellStyle name="SAPBEXaggData 8" xfId="5731"/>
    <cellStyle name="SAPBEXaggData 8 2" xfId="5732"/>
    <cellStyle name="SAPBEXaggData 9" xfId="5733"/>
    <cellStyle name="SAPBEXaggDataEmph" xfId="5734"/>
    <cellStyle name="SAPBEXaggDataEmph 2" xfId="5735"/>
    <cellStyle name="SAPBEXaggDataEmph 2 2" xfId="5736"/>
    <cellStyle name="SAPBEXaggDataEmph 2 2 2" xfId="5737"/>
    <cellStyle name="SAPBEXaggDataEmph 2 2 2 2" xfId="5738"/>
    <cellStyle name="SAPBEXaggDataEmph 2 2 2 2 2" xfId="5739"/>
    <cellStyle name="SAPBEXaggDataEmph 2 2 2 3" xfId="5740"/>
    <cellStyle name="SAPBEXaggDataEmph 2 2 3" xfId="5741"/>
    <cellStyle name="SAPBEXaggDataEmph 2 2 3 2" xfId="5742"/>
    <cellStyle name="SAPBEXaggDataEmph 2 2 4" xfId="5743"/>
    <cellStyle name="SAPBEXaggDataEmph 2 3" xfId="5744"/>
    <cellStyle name="SAPBEXaggDataEmph 2 3 2" xfId="5745"/>
    <cellStyle name="SAPBEXaggDataEmph 2 3 2 2" xfId="5746"/>
    <cellStyle name="SAPBEXaggDataEmph 2 3 2 2 2" xfId="5747"/>
    <cellStyle name="SAPBEXaggDataEmph 2 3 2 3" xfId="5748"/>
    <cellStyle name="SAPBEXaggDataEmph 2 3 3" xfId="5749"/>
    <cellStyle name="SAPBEXaggDataEmph 2 3 3 2" xfId="5750"/>
    <cellStyle name="SAPBEXaggDataEmph 2 3 4" xfId="5751"/>
    <cellStyle name="SAPBEXaggDataEmph 2 4" xfId="5752"/>
    <cellStyle name="SAPBEXaggDataEmph 2 4 2" xfId="5753"/>
    <cellStyle name="SAPBEXaggDataEmph 2 4 2 2" xfId="5754"/>
    <cellStyle name="SAPBEXaggDataEmph 2 4 3" xfId="5755"/>
    <cellStyle name="SAPBEXaggDataEmph 2 5" xfId="5756"/>
    <cellStyle name="SAPBEXaggDataEmph 2 5 2" xfId="5757"/>
    <cellStyle name="SAPBEXaggDataEmph 2 5 3" xfId="5758"/>
    <cellStyle name="SAPBEXaggDataEmph 2 6" xfId="5759"/>
    <cellStyle name="SAPBEXaggDataEmph 2 6 2" xfId="5760"/>
    <cellStyle name="SAPBEXaggDataEmph 2 7" xfId="5761"/>
    <cellStyle name="SAPBEXaggDataEmph 3" xfId="5762"/>
    <cellStyle name="SAPBEXaggDataEmph 3 2" xfId="5763"/>
    <cellStyle name="SAPBEXaggDataEmph 3 2 2" xfId="5764"/>
    <cellStyle name="SAPBEXaggDataEmph 3 2 2 2" xfId="5765"/>
    <cellStyle name="SAPBEXaggDataEmph 3 2 2 2 2" xfId="5766"/>
    <cellStyle name="SAPBEXaggDataEmph 3 2 2 3" xfId="5767"/>
    <cellStyle name="SAPBEXaggDataEmph 3 2 3" xfId="5768"/>
    <cellStyle name="SAPBEXaggDataEmph 3 2 3 2" xfId="5769"/>
    <cellStyle name="SAPBEXaggDataEmph 3 2 4" xfId="5770"/>
    <cellStyle name="SAPBEXaggDataEmph 3 3" xfId="5771"/>
    <cellStyle name="SAPBEXaggDataEmph 3 3 2" xfId="5772"/>
    <cellStyle name="SAPBEXaggDataEmph 3 3 2 2" xfId="5773"/>
    <cellStyle name="SAPBEXaggDataEmph 3 3 3" xfId="5774"/>
    <cellStyle name="SAPBEXaggDataEmph 3 4" xfId="5775"/>
    <cellStyle name="SAPBEXaggDataEmph 3 4 2" xfId="5776"/>
    <cellStyle name="SAPBEXaggDataEmph 3 5" xfId="5777"/>
    <cellStyle name="SAPBEXaggDataEmph 4" xfId="5778"/>
    <cellStyle name="SAPBEXaggDataEmph 4 2" xfId="5779"/>
    <cellStyle name="SAPBEXaggDataEmph 4 2 2" xfId="5780"/>
    <cellStyle name="SAPBEXaggDataEmph 4 2 2 2" xfId="5781"/>
    <cellStyle name="SAPBEXaggDataEmph 4 2 3" xfId="5782"/>
    <cellStyle name="SAPBEXaggDataEmph 4 3" xfId="5783"/>
    <cellStyle name="SAPBEXaggDataEmph 4 3 2" xfId="5784"/>
    <cellStyle name="SAPBEXaggDataEmph 4 4" xfId="5785"/>
    <cellStyle name="SAPBEXaggDataEmph 5" xfId="5786"/>
    <cellStyle name="SAPBEXaggDataEmph 5 2" xfId="5787"/>
    <cellStyle name="SAPBEXaggDataEmph 5 2 2" xfId="5788"/>
    <cellStyle name="SAPBEXaggDataEmph 5 2 2 2" xfId="5789"/>
    <cellStyle name="SAPBEXaggDataEmph 5 2 2 2 2" xfId="5790"/>
    <cellStyle name="SAPBEXaggDataEmph 5 2 2 3" xfId="5791"/>
    <cellStyle name="SAPBEXaggDataEmph 5 2 3" xfId="5792"/>
    <cellStyle name="SAPBEXaggDataEmph 5 2 3 2" xfId="5793"/>
    <cellStyle name="SAPBEXaggDataEmph 5 2 4" xfId="5794"/>
    <cellStyle name="SAPBEXaggDataEmph 5 3" xfId="5795"/>
    <cellStyle name="SAPBEXaggDataEmph 5 3 2" xfId="5796"/>
    <cellStyle name="SAPBEXaggDataEmph 5 3 2 2" xfId="5797"/>
    <cellStyle name="SAPBEXaggDataEmph 5 3 3" xfId="5798"/>
    <cellStyle name="SAPBEXaggDataEmph 5 4" xfId="5799"/>
    <cellStyle name="SAPBEXaggDataEmph 5 4 2" xfId="5800"/>
    <cellStyle name="SAPBEXaggDataEmph 5 5" xfId="5801"/>
    <cellStyle name="SAPBEXaggDataEmph 6" xfId="5802"/>
    <cellStyle name="SAPBEXaggDataEmph 6 2" xfId="5803"/>
    <cellStyle name="SAPBEXaggDataEmph 6 2 2" xfId="5804"/>
    <cellStyle name="SAPBEXaggDataEmph 6 2 2 2" xfId="5805"/>
    <cellStyle name="SAPBEXaggDataEmph 6 2 3" xfId="5806"/>
    <cellStyle name="SAPBEXaggDataEmph 6 3" xfId="5807"/>
    <cellStyle name="SAPBEXaggDataEmph 6 3 2" xfId="5808"/>
    <cellStyle name="SAPBEXaggDataEmph 6 4" xfId="5809"/>
    <cellStyle name="SAPBEXaggDataEmph 7" xfId="5810"/>
    <cellStyle name="SAPBEXaggDataEmph 7 2" xfId="5811"/>
    <cellStyle name="SAPBEXaggDataEmph 7 2 2" xfId="5812"/>
    <cellStyle name="SAPBEXaggDataEmph 7 3" xfId="5813"/>
    <cellStyle name="SAPBEXaggDataEmph 8" xfId="5814"/>
    <cellStyle name="SAPBEXaggDataEmph 8 2" xfId="5815"/>
    <cellStyle name="SAPBEXaggDataEmph 9" xfId="5816"/>
    <cellStyle name="SAPBEXaggItem" xfId="5817"/>
    <cellStyle name="SAPBEXaggItem 2" xfId="5818"/>
    <cellStyle name="SAPBEXaggItem 2 2" xfId="5819"/>
    <cellStyle name="SAPBEXaggItem 2 2 2" xfId="5820"/>
    <cellStyle name="SAPBEXaggItem 2 2 2 2" xfId="5821"/>
    <cellStyle name="SAPBEXaggItem 2 2 2 2 2" xfId="5822"/>
    <cellStyle name="SAPBEXaggItem 2 2 2 3" xfId="5823"/>
    <cellStyle name="SAPBEXaggItem 2 2 3" xfId="5824"/>
    <cellStyle name="SAPBEXaggItem 2 2 3 2" xfId="5825"/>
    <cellStyle name="SAPBEXaggItem 2 2 4" xfId="5826"/>
    <cellStyle name="SAPBEXaggItem 2 3" xfId="5827"/>
    <cellStyle name="SAPBEXaggItem 2 3 2" xfId="5828"/>
    <cellStyle name="SAPBEXaggItem 2 3 2 2" xfId="5829"/>
    <cellStyle name="SAPBEXaggItem 2 3 2 2 2" xfId="5830"/>
    <cellStyle name="SAPBEXaggItem 2 3 2 3" xfId="5831"/>
    <cellStyle name="SAPBEXaggItem 2 3 3" xfId="5832"/>
    <cellStyle name="SAPBEXaggItem 2 3 3 2" xfId="5833"/>
    <cellStyle name="SAPBEXaggItem 2 3 4" xfId="5834"/>
    <cellStyle name="SAPBEXaggItem 2 4" xfId="5835"/>
    <cellStyle name="SAPBEXaggItem 2 4 2" xfId="5836"/>
    <cellStyle name="SAPBEXaggItem 2 4 2 2" xfId="5837"/>
    <cellStyle name="SAPBEXaggItem 2 4 3" xfId="5838"/>
    <cellStyle name="SAPBEXaggItem 2 5" xfId="5839"/>
    <cellStyle name="SAPBEXaggItem 2 5 2" xfId="5840"/>
    <cellStyle name="SAPBEXaggItem 2 5 3" xfId="5841"/>
    <cellStyle name="SAPBEXaggItem 2 6" xfId="5842"/>
    <cellStyle name="SAPBEXaggItem 2 6 2" xfId="5843"/>
    <cellStyle name="SAPBEXaggItem 2 7" xfId="5844"/>
    <cellStyle name="SAPBEXaggItem 3" xfId="5845"/>
    <cellStyle name="SAPBEXaggItem 3 2" xfId="5846"/>
    <cellStyle name="SAPBEXaggItem 3 2 2" xfId="5847"/>
    <cellStyle name="SAPBEXaggItem 3 2 2 2" xfId="5848"/>
    <cellStyle name="SAPBEXaggItem 3 2 2 2 2" xfId="5849"/>
    <cellStyle name="SAPBEXaggItem 3 2 2 3" xfId="5850"/>
    <cellStyle name="SAPBEXaggItem 3 2 3" xfId="5851"/>
    <cellStyle name="SAPBEXaggItem 3 2 3 2" xfId="5852"/>
    <cellStyle name="SAPBEXaggItem 3 2 4" xfId="5853"/>
    <cellStyle name="SAPBEXaggItem 3 3" xfId="5854"/>
    <cellStyle name="SAPBEXaggItem 3 3 2" xfId="5855"/>
    <cellStyle name="SAPBEXaggItem 3 3 2 2" xfId="5856"/>
    <cellStyle name="SAPBEXaggItem 3 3 3" xfId="5857"/>
    <cellStyle name="SAPBEXaggItem 3 4" xfId="5858"/>
    <cellStyle name="SAPBEXaggItem 3 4 2" xfId="5859"/>
    <cellStyle name="SAPBEXaggItem 3 5" xfId="5860"/>
    <cellStyle name="SAPBEXaggItem 4" xfId="5861"/>
    <cellStyle name="SAPBEXaggItem 4 2" xfId="5862"/>
    <cellStyle name="SAPBEXaggItem 4 2 2" xfId="5863"/>
    <cellStyle name="SAPBEXaggItem 4 2 2 2" xfId="5864"/>
    <cellStyle name="SAPBEXaggItem 4 2 3" xfId="5865"/>
    <cellStyle name="SAPBEXaggItem 4 3" xfId="5866"/>
    <cellStyle name="SAPBEXaggItem 4 3 2" xfId="5867"/>
    <cellStyle name="SAPBEXaggItem 4 4" xfId="5868"/>
    <cellStyle name="SAPBEXaggItem 5" xfId="5869"/>
    <cellStyle name="SAPBEXaggItem 5 2" xfId="5870"/>
    <cellStyle name="SAPBEXaggItem 5 2 2" xfId="5871"/>
    <cellStyle name="SAPBEXaggItem 5 2 2 2" xfId="5872"/>
    <cellStyle name="SAPBEXaggItem 5 2 2 2 2" xfId="5873"/>
    <cellStyle name="SAPBEXaggItem 5 2 2 3" xfId="5874"/>
    <cellStyle name="SAPBEXaggItem 5 2 3" xfId="5875"/>
    <cellStyle name="SAPBEXaggItem 5 2 3 2" xfId="5876"/>
    <cellStyle name="SAPBEXaggItem 5 2 4" xfId="5877"/>
    <cellStyle name="SAPBEXaggItem 5 3" xfId="5878"/>
    <cellStyle name="SAPBEXaggItem 5 3 2" xfId="5879"/>
    <cellStyle name="SAPBEXaggItem 5 3 2 2" xfId="5880"/>
    <cellStyle name="SAPBEXaggItem 5 3 3" xfId="5881"/>
    <cellStyle name="SAPBEXaggItem 5 4" xfId="5882"/>
    <cellStyle name="SAPBEXaggItem 5 4 2" xfId="5883"/>
    <cellStyle name="SAPBEXaggItem 5 5" xfId="5884"/>
    <cellStyle name="SAPBEXaggItem 6" xfId="5885"/>
    <cellStyle name="SAPBEXaggItem 6 2" xfId="5886"/>
    <cellStyle name="SAPBEXaggItem 6 2 2" xfId="5887"/>
    <cellStyle name="SAPBEXaggItem 6 2 2 2" xfId="5888"/>
    <cellStyle name="SAPBEXaggItem 6 2 3" xfId="5889"/>
    <cellStyle name="SAPBEXaggItem 6 3" xfId="5890"/>
    <cellStyle name="SAPBEXaggItem 6 3 2" xfId="5891"/>
    <cellStyle name="SAPBEXaggItem 6 4" xfId="5892"/>
    <cellStyle name="SAPBEXaggItem 7" xfId="5893"/>
    <cellStyle name="SAPBEXaggItem 7 2" xfId="5894"/>
    <cellStyle name="SAPBEXaggItem 7 2 2" xfId="5895"/>
    <cellStyle name="SAPBEXaggItem 7 3" xfId="5896"/>
    <cellStyle name="SAPBEXaggItem 8" xfId="5897"/>
    <cellStyle name="SAPBEXaggItem 8 2" xfId="5898"/>
    <cellStyle name="SAPBEXaggItem 9" xfId="5899"/>
    <cellStyle name="SAPBEXaggItemX" xfId="5900"/>
    <cellStyle name="SAPBEXaggItemX 2" xfId="5901"/>
    <cellStyle name="SAPBEXaggItemX 2 2" xfId="5902"/>
    <cellStyle name="SAPBEXaggItemX 2 2 2" xfId="5903"/>
    <cellStyle name="SAPBEXaggItemX 2 2 2 2" xfId="5904"/>
    <cellStyle name="SAPBEXaggItemX 2 2 2 2 2" xfId="5905"/>
    <cellStyle name="SAPBEXaggItemX 2 2 2 3" xfId="5906"/>
    <cellStyle name="SAPBEXaggItemX 2 2 3" xfId="5907"/>
    <cellStyle name="SAPBEXaggItemX 2 2 3 2" xfId="5908"/>
    <cellStyle name="SAPBEXaggItemX 2 2 4" xfId="5909"/>
    <cellStyle name="SAPBEXaggItemX 2 3" xfId="5910"/>
    <cellStyle name="SAPBEXaggItemX 2 3 2" xfId="5911"/>
    <cellStyle name="SAPBEXaggItemX 2 3 2 2" xfId="5912"/>
    <cellStyle name="SAPBEXaggItemX 2 3 2 2 2" xfId="5913"/>
    <cellStyle name="SAPBEXaggItemX 2 3 2 3" xfId="5914"/>
    <cellStyle name="SAPBEXaggItemX 2 3 3" xfId="5915"/>
    <cellStyle name="SAPBEXaggItemX 2 3 3 2" xfId="5916"/>
    <cellStyle name="SAPBEXaggItemX 2 3 4" xfId="5917"/>
    <cellStyle name="SAPBEXaggItemX 2 4" xfId="5918"/>
    <cellStyle name="SAPBEXaggItemX 2 4 2" xfId="5919"/>
    <cellStyle name="SAPBEXaggItemX 2 4 2 2" xfId="5920"/>
    <cellStyle name="SAPBEXaggItemX 2 4 3" xfId="5921"/>
    <cellStyle name="SAPBEXaggItemX 2 5" xfId="5922"/>
    <cellStyle name="SAPBEXaggItemX 2 5 2" xfId="5923"/>
    <cellStyle name="SAPBEXaggItemX 2 5 3" xfId="5924"/>
    <cellStyle name="SAPBEXaggItemX 2 6" xfId="5925"/>
    <cellStyle name="SAPBEXaggItemX 2 6 2" xfId="5926"/>
    <cellStyle name="SAPBEXaggItemX 2 7" xfId="5927"/>
    <cellStyle name="SAPBEXaggItemX 3" xfId="5928"/>
    <cellStyle name="SAPBEXaggItemX 3 2" xfId="5929"/>
    <cellStyle name="SAPBEXaggItemX 3 2 2" xfId="5930"/>
    <cellStyle name="SAPBEXaggItemX 3 2 2 2" xfId="5931"/>
    <cellStyle name="SAPBEXaggItemX 3 2 2 2 2" xfId="5932"/>
    <cellStyle name="SAPBEXaggItemX 3 2 2 3" xfId="5933"/>
    <cellStyle name="SAPBEXaggItemX 3 2 3" xfId="5934"/>
    <cellStyle name="SAPBEXaggItemX 3 2 3 2" xfId="5935"/>
    <cellStyle name="SAPBEXaggItemX 3 2 4" xfId="5936"/>
    <cellStyle name="SAPBEXaggItemX 3 3" xfId="5937"/>
    <cellStyle name="SAPBEXaggItemX 3 3 2" xfId="5938"/>
    <cellStyle name="SAPBEXaggItemX 3 3 2 2" xfId="5939"/>
    <cellStyle name="SAPBEXaggItemX 3 3 3" xfId="5940"/>
    <cellStyle name="SAPBEXaggItemX 3 4" xfId="5941"/>
    <cellStyle name="SAPBEXaggItemX 3 4 2" xfId="5942"/>
    <cellStyle name="SAPBEXaggItemX 3 5" xfId="5943"/>
    <cellStyle name="SAPBEXaggItemX 4" xfId="5944"/>
    <cellStyle name="SAPBEXaggItemX 4 2" xfId="5945"/>
    <cellStyle name="SAPBEXaggItemX 4 2 2" xfId="5946"/>
    <cellStyle name="SAPBEXaggItemX 4 2 2 2" xfId="5947"/>
    <cellStyle name="SAPBEXaggItemX 4 2 3" xfId="5948"/>
    <cellStyle name="SAPBEXaggItemX 4 3" xfId="5949"/>
    <cellStyle name="SAPBEXaggItemX 4 3 2" xfId="5950"/>
    <cellStyle name="SAPBEXaggItemX 4 4" xfId="5951"/>
    <cellStyle name="SAPBEXaggItemX 5" xfId="5952"/>
    <cellStyle name="SAPBEXaggItemX 5 2" xfId="5953"/>
    <cellStyle name="SAPBEXaggItemX 5 2 2" xfId="5954"/>
    <cellStyle name="SAPBEXaggItemX 5 2 2 2" xfId="5955"/>
    <cellStyle name="SAPBEXaggItemX 5 2 2 2 2" xfId="5956"/>
    <cellStyle name="SAPBEXaggItemX 5 2 2 3" xfId="5957"/>
    <cellStyle name="SAPBEXaggItemX 5 2 3" xfId="5958"/>
    <cellStyle name="SAPBEXaggItemX 5 2 3 2" xfId="5959"/>
    <cellStyle name="SAPBEXaggItemX 5 2 4" xfId="5960"/>
    <cellStyle name="SAPBEXaggItemX 5 3" xfId="5961"/>
    <cellStyle name="SAPBEXaggItemX 5 3 2" xfId="5962"/>
    <cellStyle name="SAPBEXaggItemX 5 3 2 2" xfId="5963"/>
    <cellStyle name="SAPBEXaggItemX 5 3 3" xfId="5964"/>
    <cellStyle name="SAPBEXaggItemX 5 4" xfId="5965"/>
    <cellStyle name="SAPBEXaggItemX 5 4 2" xfId="5966"/>
    <cellStyle name="SAPBEXaggItemX 5 5" xfId="5967"/>
    <cellStyle name="SAPBEXaggItemX 6" xfId="5968"/>
    <cellStyle name="SAPBEXaggItemX 6 2" xfId="5969"/>
    <cellStyle name="SAPBEXaggItemX 6 2 2" xfId="5970"/>
    <cellStyle name="SAPBEXaggItemX 6 2 2 2" xfId="5971"/>
    <cellStyle name="SAPBEXaggItemX 6 2 3" xfId="5972"/>
    <cellStyle name="SAPBEXaggItemX 6 3" xfId="5973"/>
    <cellStyle name="SAPBEXaggItemX 6 3 2" xfId="5974"/>
    <cellStyle name="SAPBEXaggItemX 6 4" xfId="5975"/>
    <cellStyle name="SAPBEXaggItemX 7" xfId="5976"/>
    <cellStyle name="SAPBEXaggItemX 7 2" xfId="5977"/>
    <cellStyle name="SAPBEXaggItemX 7 2 2" xfId="5978"/>
    <cellStyle name="SAPBEXaggItemX 7 3" xfId="5979"/>
    <cellStyle name="SAPBEXaggItemX 8" xfId="5980"/>
    <cellStyle name="SAPBEXaggItemX 8 2" xfId="5981"/>
    <cellStyle name="SAPBEXaggItemX 9" xfId="5982"/>
    <cellStyle name="SAPBEXchaText" xfId="5983"/>
    <cellStyle name="SAPBEXchaText 2" xfId="5984"/>
    <cellStyle name="SAPBEXchaText 2 2" xfId="5985"/>
    <cellStyle name="SAPBEXchaText 2 2 2" xfId="5986"/>
    <cellStyle name="SAPBEXchaText 2 2 2 2" xfId="5987"/>
    <cellStyle name="SAPBEXchaText 2 2 2 2 2" xfId="5988"/>
    <cellStyle name="SAPBEXchaText 2 2 2 3" xfId="5989"/>
    <cellStyle name="SAPBEXchaText 2 2 3" xfId="5990"/>
    <cellStyle name="SAPBEXchaText 2 2 3 2" xfId="5991"/>
    <cellStyle name="SAPBEXchaText 2 2 4" xfId="5992"/>
    <cellStyle name="SAPBEXchaText 2 3" xfId="5993"/>
    <cellStyle name="SAPBEXchaText 2 3 2" xfId="5994"/>
    <cellStyle name="SAPBEXchaText 2 3 2 2" xfId="5995"/>
    <cellStyle name="SAPBEXchaText 2 3 2 2 2" xfId="5996"/>
    <cellStyle name="SAPBEXchaText 2 3 2 3" xfId="5997"/>
    <cellStyle name="SAPBEXchaText 2 3 3" xfId="5998"/>
    <cellStyle name="SAPBEXchaText 2 3 3 2" xfId="5999"/>
    <cellStyle name="SAPBEXchaText 2 3 4" xfId="6000"/>
    <cellStyle name="SAPBEXchaText 2 4" xfId="6001"/>
    <cellStyle name="SAPBEXchaText 2 4 2" xfId="6002"/>
    <cellStyle name="SAPBEXchaText 2 4 2 2" xfId="6003"/>
    <cellStyle name="SAPBEXchaText 2 4 3" xfId="6004"/>
    <cellStyle name="SAPBEXchaText 2 5" xfId="6005"/>
    <cellStyle name="SAPBEXchaText 2 5 2" xfId="6006"/>
    <cellStyle name="SAPBEXchaText 2 5 3" xfId="6007"/>
    <cellStyle name="SAPBEXchaText 2 6" xfId="6008"/>
    <cellStyle name="SAPBEXchaText 2 6 2" xfId="6009"/>
    <cellStyle name="SAPBEXchaText 2 7" xfId="6010"/>
    <cellStyle name="SAPBEXchaText 3" xfId="6011"/>
    <cellStyle name="SAPBEXchaText 3 2" xfId="6012"/>
    <cellStyle name="SAPBEXchaText 3 2 2" xfId="6013"/>
    <cellStyle name="SAPBEXchaText 3 2 2 2" xfId="6014"/>
    <cellStyle name="SAPBEXchaText 3 2 2 2 2" xfId="6015"/>
    <cellStyle name="SAPBEXchaText 3 2 2 3" xfId="6016"/>
    <cellStyle name="SAPBEXchaText 3 2 3" xfId="6017"/>
    <cellStyle name="SAPBEXchaText 3 2 3 2" xfId="6018"/>
    <cellStyle name="SAPBEXchaText 3 2 4" xfId="6019"/>
    <cellStyle name="SAPBEXchaText 3 3" xfId="6020"/>
    <cellStyle name="SAPBEXchaText 3 3 2" xfId="6021"/>
    <cellStyle name="SAPBEXchaText 3 3 2 2" xfId="6022"/>
    <cellStyle name="SAPBEXchaText 3 3 3" xfId="6023"/>
    <cellStyle name="SAPBEXchaText 3 4" xfId="6024"/>
    <cellStyle name="SAPBEXchaText 3 4 2" xfId="6025"/>
    <cellStyle name="SAPBEXchaText 3 5" xfId="6026"/>
    <cellStyle name="SAPBEXchaText 4" xfId="6027"/>
    <cellStyle name="SAPBEXchaText 4 2" xfId="6028"/>
    <cellStyle name="SAPBEXchaText 4 2 2" xfId="6029"/>
    <cellStyle name="SAPBEXchaText 4 2 2 2" xfId="6030"/>
    <cellStyle name="SAPBEXchaText 4 2 3" xfId="6031"/>
    <cellStyle name="SAPBEXchaText 4 3" xfId="6032"/>
    <cellStyle name="SAPBEXchaText 4 3 2" xfId="6033"/>
    <cellStyle name="SAPBEXchaText 4 4" xfId="6034"/>
    <cellStyle name="SAPBEXchaText 5" xfId="6035"/>
    <cellStyle name="SAPBEXchaText 6" xfId="6036"/>
    <cellStyle name="SAPBEXchaText 6 2" xfId="6037"/>
    <cellStyle name="SAPBEXchaText 6 2 2" xfId="6038"/>
    <cellStyle name="SAPBEXchaText 6 3" xfId="6039"/>
    <cellStyle name="SAPBEXchaText 7" xfId="6040"/>
    <cellStyle name="SAPBEXexcBad7" xfId="6041"/>
    <cellStyle name="SAPBEXexcBad7 2" xfId="6042"/>
    <cellStyle name="SAPBEXexcBad7 2 2" xfId="6043"/>
    <cellStyle name="SAPBEXexcBad7 2 2 2" xfId="6044"/>
    <cellStyle name="SAPBEXexcBad7 2 2 2 2" xfId="6045"/>
    <cellStyle name="SAPBEXexcBad7 2 2 2 2 2" xfId="6046"/>
    <cellStyle name="SAPBEXexcBad7 2 2 2 3" xfId="6047"/>
    <cellStyle name="SAPBEXexcBad7 2 2 3" xfId="6048"/>
    <cellStyle name="SAPBEXexcBad7 2 2 3 2" xfId="6049"/>
    <cellStyle name="SAPBEXexcBad7 2 2 4" xfId="6050"/>
    <cellStyle name="SAPBEXexcBad7 2 3" xfId="6051"/>
    <cellStyle name="SAPBEXexcBad7 2 3 2" xfId="6052"/>
    <cellStyle name="SAPBEXexcBad7 2 3 2 2" xfId="6053"/>
    <cellStyle name="SAPBEXexcBad7 2 3 2 2 2" xfId="6054"/>
    <cellStyle name="SAPBEXexcBad7 2 3 2 3" xfId="6055"/>
    <cellStyle name="SAPBEXexcBad7 2 3 3" xfId="6056"/>
    <cellStyle name="SAPBEXexcBad7 2 3 3 2" xfId="6057"/>
    <cellStyle name="SAPBEXexcBad7 2 3 4" xfId="6058"/>
    <cellStyle name="SAPBEXexcBad7 2 4" xfId="6059"/>
    <cellStyle name="SAPBEXexcBad7 2 4 2" xfId="6060"/>
    <cellStyle name="SAPBEXexcBad7 2 4 2 2" xfId="6061"/>
    <cellStyle name="SAPBEXexcBad7 2 4 3" xfId="6062"/>
    <cellStyle name="SAPBEXexcBad7 2 5" xfId="6063"/>
    <cellStyle name="SAPBEXexcBad7 2 5 2" xfId="6064"/>
    <cellStyle name="SAPBEXexcBad7 2 5 3" xfId="6065"/>
    <cellStyle name="SAPBEXexcBad7 2 6" xfId="6066"/>
    <cellStyle name="SAPBEXexcBad7 2 6 2" xfId="6067"/>
    <cellStyle name="SAPBEXexcBad7 2 7" xfId="6068"/>
    <cellStyle name="SAPBEXexcBad7 3" xfId="6069"/>
    <cellStyle name="SAPBEXexcBad7 3 2" xfId="6070"/>
    <cellStyle name="SAPBEXexcBad7 3 2 2" xfId="6071"/>
    <cellStyle name="SAPBEXexcBad7 3 2 2 2" xfId="6072"/>
    <cellStyle name="SAPBEXexcBad7 3 2 2 2 2" xfId="6073"/>
    <cellStyle name="SAPBEXexcBad7 3 2 2 3" xfId="6074"/>
    <cellStyle name="SAPBEXexcBad7 3 2 3" xfId="6075"/>
    <cellStyle name="SAPBEXexcBad7 3 2 3 2" xfId="6076"/>
    <cellStyle name="SAPBEXexcBad7 3 2 4" xfId="6077"/>
    <cellStyle name="SAPBEXexcBad7 3 3" xfId="6078"/>
    <cellStyle name="SAPBEXexcBad7 3 3 2" xfId="6079"/>
    <cellStyle name="SAPBEXexcBad7 3 3 2 2" xfId="6080"/>
    <cellStyle name="SAPBEXexcBad7 3 3 3" xfId="6081"/>
    <cellStyle name="SAPBEXexcBad7 3 4" xfId="6082"/>
    <cellStyle name="SAPBEXexcBad7 3 4 2" xfId="6083"/>
    <cellStyle name="SAPBEXexcBad7 3 5" xfId="6084"/>
    <cellStyle name="SAPBEXexcBad7 4" xfId="6085"/>
    <cellStyle name="SAPBEXexcBad7 4 2" xfId="6086"/>
    <cellStyle name="SAPBEXexcBad7 4 2 2" xfId="6087"/>
    <cellStyle name="SAPBEXexcBad7 4 2 2 2" xfId="6088"/>
    <cellStyle name="SAPBEXexcBad7 4 2 3" xfId="6089"/>
    <cellStyle name="SAPBEXexcBad7 4 3" xfId="6090"/>
    <cellStyle name="SAPBEXexcBad7 4 3 2" xfId="6091"/>
    <cellStyle name="SAPBEXexcBad7 4 4" xfId="6092"/>
    <cellStyle name="SAPBEXexcBad7 5" xfId="6093"/>
    <cellStyle name="SAPBEXexcBad7 5 2" xfId="6094"/>
    <cellStyle name="SAPBEXexcBad7 5 2 2" xfId="6095"/>
    <cellStyle name="SAPBEXexcBad7 5 2 2 2" xfId="6096"/>
    <cellStyle name="SAPBEXexcBad7 5 2 2 2 2" xfId="6097"/>
    <cellStyle name="SAPBEXexcBad7 5 2 2 3" xfId="6098"/>
    <cellStyle name="SAPBEXexcBad7 5 2 3" xfId="6099"/>
    <cellStyle name="SAPBEXexcBad7 5 2 3 2" xfId="6100"/>
    <cellStyle name="SAPBEXexcBad7 5 2 4" xfId="6101"/>
    <cellStyle name="SAPBEXexcBad7 5 3" xfId="6102"/>
    <cellStyle name="SAPBEXexcBad7 5 3 2" xfId="6103"/>
    <cellStyle name="SAPBEXexcBad7 5 3 2 2" xfId="6104"/>
    <cellStyle name="SAPBEXexcBad7 5 3 3" xfId="6105"/>
    <cellStyle name="SAPBEXexcBad7 5 4" xfId="6106"/>
    <cellStyle name="SAPBEXexcBad7 5 4 2" xfId="6107"/>
    <cellStyle name="SAPBEXexcBad7 5 5" xfId="6108"/>
    <cellStyle name="SAPBEXexcBad7 6" xfId="6109"/>
    <cellStyle name="SAPBEXexcBad7 6 2" xfId="6110"/>
    <cellStyle name="SAPBEXexcBad7 6 2 2" xfId="6111"/>
    <cellStyle name="SAPBEXexcBad7 6 2 2 2" xfId="6112"/>
    <cellStyle name="SAPBEXexcBad7 6 2 3" xfId="6113"/>
    <cellStyle name="SAPBEXexcBad7 6 3" xfId="6114"/>
    <cellStyle name="SAPBEXexcBad7 6 3 2" xfId="6115"/>
    <cellStyle name="SAPBEXexcBad7 6 4" xfId="6116"/>
    <cellStyle name="SAPBEXexcBad7 7" xfId="6117"/>
    <cellStyle name="SAPBEXexcBad7 7 2" xfId="6118"/>
    <cellStyle name="SAPBEXexcBad7 7 2 2" xfId="6119"/>
    <cellStyle name="SAPBEXexcBad7 7 3" xfId="6120"/>
    <cellStyle name="SAPBEXexcBad7 8" xfId="6121"/>
    <cellStyle name="SAPBEXexcBad7 8 2" xfId="6122"/>
    <cellStyle name="SAPBEXexcBad7 9" xfId="6123"/>
    <cellStyle name="SAPBEXexcBad8" xfId="6124"/>
    <cellStyle name="SAPBEXexcBad8 2" xfId="6125"/>
    <cellStyle name="SAPBEXexcBad8 2 2" xfId="6126"/>
    <cellStyle name="SAPBEXexcBad8 2 2 2" xfId="6127"/>
    <cellStyle name="SAPBEXexcBad8 2 2 2 2" xfId="6128"/>
    <cellStyle name="SAPBEXexcBad8 2 2 2 2 2" xfId="6129"/>
    <cellStyle name="SAPBEXexcBad8 2 2 2 3" xfId="6130"/>
    <cellStyle name="SAPBEXexcBad8 2 2 3" xfId="6131"/>
    <cellStyle name="SAPBEXexcBad8 2 2 3 2" xfId="6132"/>
    <cellStyle name="SAPBEXexcBad8 2 2 4" xfId="6133"/>
    <cellStyle name="SAPBEXexcBad8 2 3" xfId="6134"/>
    <cellStyle name="SAPBEXexcBad8 2 3 2" xfId="6135"/>
    <cellStyle name="SAPBEXexcBad8 2 3 2 2" xfId="6136"/>
    <cellStyle name="SAPBEXexcBad8 2 3 2 2 2" xfId="6137"/>
    <cellStyle name="SAPBEXexcBad8 2 3 2 3" xfId="6138"/>
    <cellStyle name="SAPBEXexcBad8 2 3 3" xfId="6139"/>
    <cellStyle name="SAPBEXexcBad8 2 3 3 2" xfId="6140"/>
    <cellStyle name="SAPBEXexcBad8 2 3 4" xfId="6141"/>
    <cellStyle name="SAPBEXexcBad8 2 4" xfId="6142"/>
    <cellStyle name="SAPBEXexcBad8 2 4 2" xfId="6143"/>
    <cellStyle name="SAPBEXexcBad8 2 4 2 2" xfId="6144"/>
    <cellStyle name="SAPBEXexcBad8 2 4 3" xfId="6145"/>
    <cellStyle name="SAPBEXexcBad8 2 5" xfId="6146"/>
    <cellStyle name="SAPBEXexcBad8 2 5 2" xfId="6147"/>
    <cellStyle name="SAPBEXexcBad8 2 5 3" xfId="6148"/>
    <cellStyle name="SAPBEXexcBad8 2 6" xfId="6149"/>
    <cellStyle name="SAPBEXexcBad8 2 6 2" xfId="6150"/>
    <cellStyle name="SAPBEXexcBad8 2 7" xfId="6151"/>
    <cellStyle name="SAPBEXexcBad8 3" xfId="6152"/>
    <cellStyle name="SAPBEXexcBad8 3 2" xfId="6153"/>
    <cellStyle name="SAPBEXexcBad8 3 2 2" xfId="6154"/>
    <cellStyle name="SAPBEXexcBad8 3 2 2 2" xfId="6155"/>
    <cellStyle name="SAPBEXexcBad8 3 2 2 2 2" xfId="6156"/>
    <cellStyle name="SAPBEXexcBad8 3 2 2 3" xfId="6157"/>
    <cellStyle name="SAPBEXexcBad8 3 2 3" xfId="6158"/>
    <cellStyle name="SAPBEXexcBad8 3 2 3 2" xfId="6159"/>
    <cellStyle name="SAPBEXexcBad8 3 2 4" xfId="6160"/>
    <cellStyle name="SAPBEXexcBad8 3 3" xfId="6161"/>
    <cellStyle name="SAPBEXexcBad8 3 3 2" xfId="6162"/>
    <cellStyle name="SAPBEXexcBad8 3 3 2 2" xfId="6163"/>
    <cellStyle name="SAPBEXexcBad8 3 3 3" xfId="6164"/>
    <cellStyle name="SAPBEXexcBad8 3 4" xfId="6165"/>
    <cellStyle name="SAPBEXexcBad8 3 4 2" xfId="6166"/>
    <cellStyle name="SAPBEXexcBad8 3 5" xfId="6167"/>
    <cellStyle name="SAPBEXexcBad8 4" xfId="6168"/>
    <cellStyle name="SAPBEXexcBad8 4 2" xfId="6169"/>
    <cellStyle name="SAPBEXexcBad8 4 2 2" xfId="6170"/>
    <cellStyle name="SAPBEXexcBad8 4 2 2 2" xfId="6171"/>
    <cellStyle name="SAPBEXexcBad8 4 2 3" xfId="6172"/>
    <cellStyle name="SAPBEXexcBad8 4 3" xfId="6173"/>
    <cellStyle name="SAPBEXexcBad8 4 3 2" xfId="6174"/>
    <cellStyle name="SAPBEXexcBad8 4 4" xfId="6175"/>
    <cellStyle name="SAPBEXexcBad8 5" xfId="6176"/>
    <cellStyle name="SAPBEXexcBad8 5 2" xfId="6177"/>
    <cellStyle name="SAPBEXexcBad8 5 2 2" xfId="6178"/>
    <cellStyle name="SAPBEXexcBad8 5 2 2 2" xfId="6179"/>
    <cellStyle name="SAPBEXexcBad8 5 2 2 2 2" xfId="6180"/>
    <cellStyle name="SAPBEXexcBad8 5 2 2 3" xfId="6181"/>
    <cellStyle name="SAPBEXexcBad8 5 2 3" xfId="6182"/>
    <cellStyle name="SAPBEXexcBad8 5 2 3 2" xfId="6183"/>
    <cellStyle name="SAPBEXexcBad8 5 2 4" xfId="6184"/>
    <cellStyle name="SAPBEXexcBad8 5 3" xfId="6185"/>
    <cellStyle name="SAPBEXexcBad8 5 3 2" xfId="6186"/>
    <cellStyle name="SAPBEXexcBad8 5 3 2 2" xfId="6187"/>
    <cellStyle name="SAPBEXexcBad8 5 3 3" xfId="6188"/>
    <cellStyle name="SAPBEXexcBad8 5 4" xfId="6189"/>
    <cellStyle name="SAPBEXexcBad8 5 4 2" xfId="6190"/>
    <cellStyle name="SAPBEXexcBad8 5 5" xfId="6191"/>
    <cellStyle name="SAPBEXexcBad8 6" xfId="6192"/>
    <cellStyle name="SAPBEXexcBad8 6 2" xfId="6193"/>
    <cellStyle name="SAPBEXexcBad8 6 2 2" xfId="6194"/>
    <cellStyle name="SAPBEXexcBad8 6 2 2 2" xfId="6195"/>
    <cellStyle name="SAPBEXexcBad8 6 2 3" xfId="6196"/>
    <cellStyle name="SAPBEXexcBad8 6 3" xfId="6197"/>
    <cellStyle name="SAPBEXexcBad8 6 3 2" xfId="6198"/>
    <cellStyle name="SAPBEXexcBad8 6 4" xfId="6199"/>
    <cellStyle name="SAPBEXexcBad8 7" xfId="6200"/>
    <cellStyle name="SAPBEXexcBad8 7 2" xfId="6201"/>
    <cellStyle name="SAPBEXexcBad8 7 2 2" xfId="6202"/>
    <cellStyle name="SAPBEXexcBad8 7 3" xfId="6203"/>
    <cellStyle name="SAPBEXexcBad8 8" xfId="6204"/>
    <cellStyle name="SAPBEXexcBad8 8 2" xfId="6205"/>
    <cellStyle name="SAPBEXexcBad8 9" xfId="6206"/>
    <cellStyle name="SAPBEXexcBad9" xfId="6207"/>
    <cellStyle name="SAPBEXexcBad9 2" xfId="6208"/>
    <cellStyle name="SAPBEXexcBad9 2 2" xfId="6209"/>
    <cellStyle name="SAPBEXexcBad9 2 2 2" xfId="6210"/>
    <cellStyle name="SAPBEXexcBad9 2 2 2 2" xfId="6211"/>
    <cellStyle name="SAPBEXexcBad9 2 2 2 2 2" xfId="6212"/>
    <cellStyle name="SAPBEXexcBad9 2 2 2 3" xfId="6213"/>
    <cellStyle name="SAPBEXexcBad9 2 2 3" xfId="6214"/>
    <cellStyle name="SAPBEXexcBad9 2 2 3 2" xfId="6215"/>
    <cellStyle name="SAPBEXexcBad9 2 2 4" xfId="6216"/>
    <cellStyle name="SAPBEXexcBad9 2 3" xfId="6217"/>
    <cellStyle name="SAPBEXexcBad9 2 3 2" xfId="6218"/>
    <cellStyle name="SAPBEXexcBad9 2 3 2 2" xfId="6219"/>
    <cellStyle name="SAPBEXexcBad9 2 3 2 2 2" xfId="6220"/>
    <cellStyle name="SAPBEXexcBad9 2 3 2 3" xfId="6221"/>
    <cellStyle name="SAPBEXexcBad9 2 3 3" xfId="6222"/>
    <cellStyle name="SAPBEXexcBad9 2 3 3 2" xfId="6223"/>
    <cellStyle name="SAPBEXexcBad9 2 3 4" xfId="6224"/>
    <cellStyle name="SAPBEXexcBad9 2 4" xfId="6225"/>
    <cellStyle name="SAPBEXexcBad9 2 4 2" xfId="6226"/>
    <cellStyle name="SAPBEXexcBad9 2 4 2 2" xfId="6227"/>
    <cellStyle name="SAPBEXexcBad9 2 4 3" xfId="6228"/>
    <cellStyle name="SAPBEXexcBad9 2 5" xfId="6229"/>
    <cellStyle name="SAPBEXexcBad9 2 5 2" xfId="6230"/>
    <cellStyle name="SAPBEXexcBad9 2 5 3" xfId="6231"/>
    <cellStyle name="SAPBEXexcBad9 2 6" xfId="6232"/>
    <cellStyle name="SAPBEXexcBad9 2 6 2" xfId="6233"/>
    <cellStyle name="SAPBEXexcBad9 2 7" xfId="6234"/>
    <cellStyle name="SAPBEXexcBad9 3" xfId="6235"/>
    <cellStyle name="SAPBEXexcBad9 3 2" xfId="6236"/>
    <cellStyle name="SAPBEXexcBad9 3 2 2" xfId="6237"/>
    <cellStyle name="SAPBEXexcBad9 3 2 2 2" xfId="6238"/>
    <cellStyle name="SAPBEXexcBad9 3 2 2 2 2" xfId="6239"/>
    <cellStyle name="SAPBEXexcBad9 3 2 2 3" xfId="6240"/>
    <cellStyle name="SAPBEXexcBad9 3 2 3" xfId="6241"/>
    <cellStyle name="SAPBEXexcBad9 3 2 3 2" xfId="6242"/>
    <cellStyle name="SAPBEXexcBad9 3 2 4" xfId="6243"/>
    <cellStyle name="SAPBEXexcBad9 3 3" xfId="6244"/>
    <cellStyle name="SAPBEXexcBad9 3 3 2" xfId="6245"/>
    <cellStyle name="SAPBEXexcBad9 3 3 2 2" xfId="6246"/>
    <cellStyle name="SAPBEXexcBad9 3 3 3" xfId="6247"/>
    <cellStyle name="SAPBEXexcBad9 3 4" xfId="6248"/>
    <cellStyle name="SAPBEXexcBad9 3 4 2" xfId="6249"/>
    <cellStyle name="SAPBEXexcBad9 3 5" xfId="6250"/>
    <cellStyle name="SAPBEXexcBad9 4" xfId="6251"/>
    <cellStyle name="SAPBEXexcBad9 4 2" xfId="6252"/>
    <cellStyle name="SAPBEXexcBad9 4 2 2" xfId="6253"/>
    <cellStyle name="SAPBEXexcBad9 4 2 2 2" xfId="6254"/>
    <cellStyle name="SAPBEXexcBad9 4 2 3" xfId="6255"/>
    <cellStyle name="SAPBEXexcBad9 4 3" xfId="6256"/>
    <cellStyle name="SAPBEXexcBad9 4 3 2" xfId="6257"/>
    <cellStyle name="SAPBEXexcBad9 4 4" xfId="6258"/>
    <cellStyle name="SAPBEXexcBad9 5" xfId="6259"/>
    <cellStyle name="SAPBEXexcBad9 5 2" xfId="6260"/>
    <cellStyle name="SAPBEXexcBad9 5 2 2" xfId="6261"/>
    <cellStyle name="SAPBEXexcBad9 5 2 2 2" xfId="6262"/>
    <cellStyle name="SAPBEXexcBad9 5 2 2 2 2" xfId="6263"/>
    <cellStyle name="SAPBEXexcBad9 5 2 2 3" xfId="6264"/>
    <cellStyle name="SAPBEXexcBad9 5 2 3" xfId="6265"/>
    <cellStyle name="SAPBEXexcBad9 5 2 3 2" xfId="6266"/>
    <cellStyle name="SAPBEXexcBad9 5 2 4" xfId="6267"/>
    <cellStyle name="SAPBEXexcBad9 5 3" xfId="6268"/>
    <cellStyle name="SAPBEXexcBad9 5 3 2" xfId="6269"/>
    <cellStyle name="SAPBEXexcBad9 5 3 2 2" xfId="6270"/>
    <cellStyle name="SAPBEXexcBad9 5 3 3" xfId="6271"/>
    <cellStyle name="SAPBEXexcBad9 5 4" xfId="6272"/>
    <cellStyle name="SAPBEXexcBad9 5 4 2" xfId="6273"/>
    <cellStyle name="SAPBEXexcBad9 5 5" xfId="6274"/>
    <cellStyle name="SAPBEXexcBad9 6" xfId="6275"/>
    <cellStyle name="SAPBEXexcBad9 6 2" xfId="6276"/>
    <cellStyle name="SAPBEXexcBad9 6 2 2" xfId="6277"/>
    <cellStyle name="SAPBEXexcBad9 6 2 2 2" xfId="6278"/>
    <cellStyle name="SAPBEXexcBad9 6 2 3" xfId="6279"/>
    <cellStyle name="SAPBEXexcBad9 6 3" xfId="6280"/>
    <cellStyle name="SAPBEXexcBad9 6 3 2" xfId="6281"/>
    <cellStyle name="SAPBEXexcBad9 6 4" xfId="6282"/>
    <cellStyle name="SAPBEXexcBad9 7" xfId="6283"/>
    <cellStyle name="SAPBEXexcBad9 7 2" xfId="6284"/>
    <cellStyle name="SAPBEXexcBad9 7 2 2" xfId="6285"/>
    <cellStyle name="SAPBEXexcBad9 7 3" xfId="6286"/>
    <cellStyle name="SAPBEXexcBad9 8" xfId="6287"/>
    <cellStyle name="SAPBEXexcBad9 8 2" xfId="6288"/>
    <cellStyle name="SAPBEXexcBad9 9" xfId="6289"/>
    <cellStyle name="SAPBEXexcCritical4" xfId="6290"/>
    <cellStyle name="SAPBEXexcCritical4 2" xfId="6291"/>
    <cellStyle name="SAPBEXexcCritical4 2 2" xfId="6292"/>
    <cellStyle name="SAPBEXexcCritical4 2 2 2" xfId="6293"/>
    <cellStyle name="SAPBEXexcCritical4 2 2 2 2" xfId="6294"/>
    <cellStyle name="SAPBEXexcCritical4 2 2 2 2 2" xfId="6295"/>
    <cellStyle name="SAPBEXexcCritical4 2 2 2 3" xfId="6296"/>
    <cellStyle name="SAPBEXexcCritical4 2 2 3" xfId="6297"/>
    <cellStyle name="SAPBEXexcCritical4 2 2 3 2" xfId="6298"/>
    <cellStyle name="SAPBEXexcCritical4 2 2 4" xfId="6299"/>
    <cellStyle name="SAPBEXexcCritical4 2 3" xfId="6300"/>
    <cellStyle name="SAPBEXexcCritical4 2 3 2" xfId="6301"/>
    <cellStyle name="SAPBEXexcCritical4 2 3 2 2" xfId="6302"/>
    <cellStyle name="SAPBEXexcCritical4 2 3 2 2 2" xfId="6303"/>
    <cellStyle name="SAPBEXexcCritical4 2 3 2 3" xfId="6304"/>
    <cellStyle name="SAPBEXexcCritical4 2 3 3" xfId="6305"/>
    <cellStyle name="SAPBEXexcCritical4 2 3 3 2" xfId="6306"/>
    <cellStyle name="SAPBEXexcCritical4 2 3 4" xfId="6307"/>
    <cellStyle name="SAPBEXexcCritical4 2 4" xfId="6308"/>
    <cellStyle name="SAPBEXexcCritical4 2 4 2" xfId="6309"/>
    <cellStyle name="SAPBEXexcCritical4 2 4 2 2" xfId="6310"/>
    <cellStyle name="SAPBEXexcCritical4 2 4 3" xfId="6311"/>
    <cellStyle name="SAPBEXexcCritical4 2 5" xfId="6312"/>
    <cellStyle name="SAPBEXexcCritical4 2 5 2" xfId="6313"/>
    <cellStyle name="SAPBEXexcCritical4 2 5 3" xfId="6314"/>
    <cellStyle name="SAPBEXexcCritical4 2 6" xfId="6315"/>
    <cellStyle name="SAPBEXexcCritical4 2 6 2" xfId="6316"/>
    <cellStyle name="SAPBEXexcCritical4 2 7" xfId="6317"/>
    <cellStyle name="SAPBEXexcCritical4 3" xfId="6318"/>
    <cellStyle name="SAPBEXexcCritical4 3 2" xfId="6319"/>
    <cellStyle name="SAPBEXexcCritical4 3 2 2" xfId="6320"/>
    <cellStyle name="SAPBEXexcCritical4 3 2 2 2" xfId="6321"/>
    <cellStyle name="SAPBEXexcCritical4 3 2 2 2 2" xfId="6322"/>
    <cellStyle name="SAPBEXexcCritical4 3 2 2 3" xfId="6323"/>
    <cellStyle name="SAPBEXexcCritical4 3 2 3" xfId="6324"/>
    <cellStyle name="SAPBEXexcCritical4 3 2 3 2" xfId="6325"/>
    <cellStyle name="SAPBEXexcCritical4 3 2 4" xfId="6326"/>
    <cellStyle name="SAPBEXexcCritical4 3 3" xfId="6327"/>
    <cellStyle name="SAPBEXexcCritical4 3 3 2" xfId="6328"/>
    <cellStyle name="SAPBEXexcCritical4 3 3 2 2" xfId="6329"/>
    <cellStyle name="SAPBEXexcCritical4 3 3 3" xfId="6330"/>
    <cellStyle name="SAPBEXexcCritical4 3 4" xfId="6331"/>
    <cellStyle name="SAPBEXexcCritical4 3 4 2" xfId="6332"/>
    <cellStyle name="SAPBEXexcCritical4 3 5" xfId="6333"/>
    <cellStyle name="SAPBEXexcCritical4 4" xfId="6334"/>
    <cellStyle name="SAPBEXexcCritical4 4 2" xfId="6335"/>
    <cellStyle name="SAPBEXexcCritical4 4 2 2" xfId="6336"/>
    <cellStyle name="SAPBEXexcCritical4 4 2 2 2" xfId="6337"/>
    <cellStyle name="SAPBEXexcCritical4 4 2 3" xfId="6338"/>
    <cellStyle name="SAPBEXexcCritical4 4 3" xfId="6339"/>
    <cellStyle name="SAPBEXexcCritical4 4 3 2" xfId="6340"/>
    <cellStyle name="SAPBEXexcCritical4 4 4" xfId="6341"/>
    <cellStyle name="SAPBEXexcCritical4 5" xfId="6342"/>
    <cellStyle name="SAPBEXexcCritical4 5 2" xfId="6343"/>
    <cellStyle name="SAPBEXexcCritical4 5 2 2" xfId="6344"/>
    <cellStyle name="SAPBEXexcCritical4 5 2 2 2" xfId="6345"/>
    <cellStyle name="SAPBEXexcCritical4 5 2 2 2 2" xfId="6346"/>
    <cellStyle name="SAPBEXexcCritical4 5 2 2 3" xfId="6347"/>
    <cellStyle name="SAPBEXexcCritical4 5 2 3" xfId="6348"/>
    <cellStyle name="SAPBEXexcCritical4 5 2 3 2" xfId="6349"/>
    <cellStyle name="SAPBEXexcCritical4 5 2 4" xfId="6350"/>
    <cellStyle name="SAPBEXexcCritical4 5 3" xfId="6351"/>
    <cellStyle name="SAPBEXexcCritical4 5 3 2" xfId="6352"/>
    <cellStyle name="SAPBEXexcCritical4 5 3 2 2" xfId="6353"/>
    <cellStyle name="SAPBEXexcCritical4 5 3 3" xfId="6354"/>
    <cellStyle name="SAPBEXexcCritical4 5 4" xfId="6355"/>
    <cellStyle name="SAPBEXexcCritical4 5 4 2" xfId="6356"/>
    <cellStyle name="SAPBEXexcCritical4 5 5" xfId="6357"/>
    <cellStyle name="SAPBEXexcCritical4 6" xfId="6358"/>
    <cellStyle name="SAPBEXexcCritical4 6 2" xfId="6359"/>
    <cellStyle name="SAPBEXexcCritical4 6 2 2" xfId="6360"/>
    <cellStyle name="SAPBEXexcCritical4 6 2 2 2" xfId="6361"/>
    <cellStyle name="SAPBEXexcCritical4 6 2 3" xfId="6362"/>
    <cellStyle name="SAPBEXexcCritical4 6 3" xfId="6363"/>
    <cellStyle name="SAPBEXexcCritical4 6 3 2" xfId="6364"/>
    <cellStyle name="SAPBEXexcCritical4 6 4" xfId="6365"/>
    <cellStyle name="SAPBEXexcCritical4 7" xfId="6366"/>
    <cellStyle name="SAPBEXexcCritical4 7 2" xfId="6367"/>
    <cellStyle name="SAPBEXexcCritical4 7 2 2" xfId="6368"/>
    <cellStyle name="SAPBEXexcCritical4 7 3" xfId="6369"/>
    <cellStyle name="SAPBEXexcCritical4 8" xfId="6370"/>
    <cellStyle name="SAPBEXexcCritical4 8 2" xfId="6371"/>
    <cellStyle name="SAPBEXexcCritical4 9" xfId="6372"/>
    <cellStyle name="SAPBEXexcCritical5" xfId="6373"/>
    <cellStyle name="SAPBEXexcCritical5 2" xfId="6374"/>
    <cellStyle name="SAPBEXexcCritical5 2 2" xfId="6375"/>
    <cellStyle name="SAPBEXexcCritical5 2 2 2" xfId="6376"/>
    <cellStyle name="SAPBEXexcCritical5 2 2 2 2" xfId="6377"/>
    <cellStyle name="SAPBEXexcCritical5 2 2 2 2 2" xfId="6378"/>
    <cellStyle name="SAPBEXexcCritical5 2 2 2 3" xfId="6379"/>
    <cellStyle name="SAPBEXexcCritical5 2 2 3" xfId="6380"/>
    <cellStyle name="SAPBEXexcCritical5 2 2 3 2" xfId="6381"/>
    <cellStyle name="SAPBEXexcCritical5 2 2 4" xfId="6382"/>
    <cellStyle name="SAPBEXexcCritical5 2 3" xfId="6383"/>
    <cellStyle name="SAPBEXexcCritical5 2 3 2" xfId="6384"/>
    <cellStyle name="SAPBEXexcCritical5 2 3 2 2" xfId="6385"/>
    <cellStyle name="SAPBEXexcCritical5 2 3 2 2 2" xfId="6386"/>
    <cellStyle name="SAPBEXexcCritical5 2 3 2 3" xfId="6387"/>
    <cellStyle name="SAPBEXexcCritical5 2 3 3" xfId="6388"/>
    <cellStyle name="SAPBEXexcCritical5 2 3 3 2" xfId="6389"/>
    <cellStyle name="SAPBEXexcCritical5 2 3 4" xfId="6390"/>
    <cellStyle name="SAPBEXexcCritical5 2 4" xfId="6391"/>
    <cellStyle name="SAPBEXexcCritical5 2 4 2" xfId="6392"/>
    <cellStyle name="SAPBEXexcCritical5 2 4 2 2" xfId="6393"/>
    <cellStyle name="SAPBEXexcCritical5 2 4 3" xfId="6394"/>
    <cellStyle name="SAPBEXexcCritical5 2 5" xfId="6395"/>
    <cellStyle name="SAPBEXexcCritical5 2 5 2" xfId="6396"/>
    <cellStyle name="SAPBEXexcCritical5 2 5 3" xfId="6397"/>
    <cellStyle name="SAPBEXexcCritical5 2 6" xfId="6398"/>
    <cellStyle name="SAPBEXexcCritical5 2 6 2" xfId="6399"/>
    <cellStyle name="SAPBEXexcCritical5 2 7" xfId="6400"/>
    <cellStyle name="SAPBEXexcCritical5 3" xfId="6401"/>
    <cellStyle name="SAPBEXexcCritical5 3 2" xfId="6402"/>
    <cellStyle name="SAPBEXexcCritical5 3 2 2" xfId="6403"/>
    <cellStyle name="SAPBEXexcCritical5 3 2 2 2" xfId="6404"/>
    <cellStyle name="SAPBEXexcCritical5 3 2 2 2 2" xfId="6405"/>
    <cellStyle name="SAPBEXexcCritical5 3 2 2 3" xfId="6406"/>
    <cellStyle name="SAPBEXexcCritical5 3 2 3" xfId="6407"/>
    <cellStyle name="SAPBEXexcCritical5 3 2 3 2" xfId="6408"/>
    <cellStyle name="SAPBEXexcCritical5 3 2 4" xfId="6409"/>
    <cellStyle name="SAPBEXexcCritical5 3 3" xfId="6410"/>
    <cellStyle name="SAPBEXexcCritical5 3 3 2" xfId="6411"/>
    <cellStyle name="SAPBEXexcCritical5 3 3 2 2" xfId="6412"/>
    <cellStyle name="SAPBEXexcCritical5 3 3 3" xfId="6413"/>
    <cellStyle name="SAPBEXexcCritical5 3 4" xfId="6414"/>
    <cellStyle name="SAPBEXexcCritical5 3 4 2" xfId="6415"/>
    <cellStyle name="SAPBEXexcCritical5 3 5" xfId="6416"/>
    <cellStyle name="SAPBEXexcCritical5 4" xfId="6417"/>
    <cellStyle name="SAPBEXexcCritical5 4 2" xfId="6418"/>
    <cellStyle name="SAPBEXexcCritical5 4 2 2" xfId="6419"/>
    <cellStyle name="SAPBEXexcCritical5 4 2 2 2" xfId="6420"/>
    <cellStyle name="SAPBEXexcCritical5 4 2 3" xfId="6421"/>
    <cellStyle name="SAPBEXexcCritical5 4 3" xfId="6422"/>
    <cellStyle name="SAPBEXexcCritical5 4 3 2" xfId="6423"/>
    <cellStyle name="SAPBEXexcCritical5 4 4" xfId="6424"/>
    <cellStyle name="SAPBEXexcCritical5 5" xfId="6425"/>
    <cellStyle name="SAPBEXexcCritical5 5 2" xfId="6426"/>
    <cellStyle name="SAPBEXexcCritical5 5 2 2" xfId="6427"/>
    <cellStyle name="SAPBEXexcCritical5 5 2 2 2" xfId="6428"/>
    <cellStyle name="SAPBEXexcCritical5 5 2 2 2 2" xfId="6429"/>
    <cellStyle name="SAPBEXexcCritical5 5 2 2 3" xfId="6430"/>
    <cellStyle name="SAPBEXexcCritical5 5 2 3" xfId="6431"/>
    <cellStyle name="SAPBEXexcCritical5 5 2 3 2" xfId="6432"/>
    <cellStyle name="SAPBEXexcCritical5 5 2 4" xfId="6433"/>
    <cellStyle name="SAPBEXexcCritical5 5 3" xfId="6434"/>
    <cellStyle name="SAPBEXexcCritical5 5 3 2" xfId="6435"/>
    <cellStyle name="SAPBEXexcCritical5 5 3 2 2" xfId="6436"/>
    <cellStyle name="SAPBEXexcCritical5 5 3 3" xfId="6437"/>
    <cellStyle name="SAPBEXexcCritical5 5 4" xfId="6438"/>
    <cellStyle name="SAPBEXexcCritical5 5 4 2" xfId="6439"/>
    <cellStyle name="SAPBEXexcCritical5 5 5" xfId="6440"/>
    <cellStyle name="SAPBEXexcCritical5 6" xfId="6441"/>
    <cellStyle name="SAPBEXexcCritical5 6 2" xfId="6442"/>
    <cellStyle name="SAPBEXexcCritical5 6 2 2" xfId="6443"/>
    <cellStyle name="SAPBEXexcCritical5 6 2 2 2" xfId="6444"/>
    <cellStyle name="SAPBEXexcCritical5 6 2 3" xfId="6445"/>
    <cellStyle name="SAPBEXexcCritical5 6 3" xfId="6446"/>
    <cellStyle name="SAPBEXexcCritical5 6 3 2" xfId="6447"/>
    <cellStyle name="SAPBEXexcCritical5 6 4" xfId="6448"/>
    <cellStyle name="SAPBEXexcCritical5 7" xfId="6449"/>
    <cellStyle name="SAPBEXexcCritical5 7 2" xfId="6450"/>
    <cellStyle name="SAPBEXexcCritical5 7 2 2" xfId="6451"/>
    <cellStyle name="SAPBEXexcCritical5 7 3" xfId="6452"/>
    <cellStyle name="SAPBEXexcCritical5 8" xfId="6453"/>
    <cellStyle name="SAPBEXexcCritical5 8 2" xfId="6454"/>
    <cellStyle name="SAPBEXexcCritical5 9" xfId="6455"/>
    <cellStyle name="SAPBEXexcCritical6" xfId="6456"/>
    <cellStyle name="SAPBEXexcCritical6 2" xfId="6457"/>
    <cellStyle name="SAPBEXexcCritical6 2 2" xfId="6458"/>
    <cellStyle name="SAPBEXexcCritical6 2 2 2" xfId="6459"/>
    <cellStyle name="SAPBEXexcCritical6 2 2 2 2" xfId="6460"/>
    <cellStyle name="SAPBEXexcCritical6 2 2 2 2 2" xfId="6461"/>
    <cellStyle name="SAPBEXexcCritical6 2 2 2 3" xfId="6462"/>
    <cellStyle name="SAPBEXexcCritical6 2 2 3" xfId="6463"/>
    <cellStyle name="SAPBEXexcCritical6 2 2 3 2" xfId="6464"/>
    <cellStyle name="SAPBEXexcCritical6 2 2 4" xfId="6465"/>
    <cellStyle name="SAPBEXexcCritical6 2 3" xfId="6466"/>
    <cellStyle name="SAPBEXexcCritical6 2 3 2" xfId="6467"/>
    <cellStyle name="SAPBEXexcCritical6 2 3 2 2" xfId="6468"/>
    <cellStyle name="SAPBEXexcCritical6 2 3 2 2 2" xfId="6469"/>
    <cellStyle name="SAPBEXexcCritical6 2 3 2 3" xfId="6470"/>
    <cellStyle name="SAPBEXexcCritical6 2 3 3" xfId="6471"/>
    <cellStyle name="SAPBEXexcCritical6 2 3 3 2" xfId="6472"/>
    <cellStyle name="SAPBEXexcCritical6 2 3 4" xfId="6473"/>
    <cellStyle name="SAPBEXexcCritical6 2 4" xfId="6474"/>
    <cellStyle name="SAPBEXexcCritical6 2 4 2" xfId="6475"/>
    <cellStyle name="SAPBEXexcCritical6 2 4 2 2" xfId="6476"/>
    <cellStyle name="SAPBEXexcCritical6 2 4 3" xfId="6477"/>
    <cellStyle name="SAPBEXexcCritical6 2 5" xfId="6478"/>
    <cellStyle name="SAPBEXexcCritical6 2 5 2" xfId="6479"/>
    <cellStyle name="SAPBEXexcCritical6 2 5 3" xfId="6480"/>
    <cellStyle name="SAPBEXexcCritical6 2 6" xfId="6481"/>
    <cellStyle name="SAPBEXexcCritical6 2 6 2" xfId="6482"/>
    <cellStyle name="SAPBEXexcCritical6 2 7" xfId="6483"/>
    <cellStyle name="SAPBEXexcCritical6 3" xfId="6484"/>
    <cellStyle name="SAPBEXexcCritical6 3 2" xfId="6485"/>
    <cellStyle name="SAPBEXexcCritical6 3 2 2" xfId="6486"/>
    <cellStyle name="SAPBEXexcCritical6 3 2 2 2" xfId="6487"/>
    <cellStyle name="SAPBEXexcCritical6 3 2 2 2 2" xfId="6488"/>
    <cellStyle name="SAPBEXexcCritical6 3 2 2 3" xfId="6489"/>
    <cellStyle name="SAPBEXexcCritical6 3 2 3" xfId="6490"/>
    <cellStyle name="SAPBEXexcCritical6 3 2 3 2" xfId="6491"/>
    <cellStyle name="SAPBEXexcCritical6 3 2 4" xfId="6492"/>
    <cellStyle name="SAPBEXexcCritical6 3 3" xfId="6493"/>
    <cellStyle name="SAPBEXexcCritical6 3 3 2" xfId="6494"/>
    <cellStyle name="SAPBEXexcCritical6 3 3 2 2" xfId="6495"/>
    <cellStyle name="SAPBEXexcCritical6 3 3 3" xfId="6496"/>
    <cellStyle name="SAPBEXexcCritical6 3 4" xfId="6497"/>
    <cellStyle name="SAPBEXexcCritical6 3 4 2" xfId="6498"/>
    <cellStyle name="SAPBEXexcCritical6 3 5" xfId="6499"/>
    <cellStyle name="SAPBEXexcCritical6 4" xfId="6500"/>
    <cellStyle name="SAPBEXexcCritical6 4 2" xfId="6501"/>
    <cellStyle name="SAPBEXexcCritical6 4 2 2" xfId="6502"/>
    <cellStyle name="SAPBEXexcCritical6 4 2 2 2" xfId="6503"/>
    <cellStyle name="SAPBEXexcCritical6 4 2 3" xfId="6504"/>
    <cellStyle name="SAPBEXexcCritical6 4 3" xfId="6505"/>
    <cellStyle name="SAPBEXexcCritical6 4 3 2" xfId="6506"/>
    <cellStyle name="SAPBEXexcCritical6 4 4" xfId="6507"/>
    <cellStyle name="SAPBEXexcCritical6 5" xfId="6508"/>
    <cellStyle name="SAPBEXexcCritical6 5 2" xfId="6509"/>
    <cellStyle name="SAPBEXexcCritical6 5 2 2" xfId="6510"/>
    <cellStyle name="SAPBEXexcCritical6 5 2 2 2" xfId="6511"/>
    <cellStyle name="SAPBEXexcCritical6 5 2 2 2 2" xfId="6512"/>
    <cellStyle name="SAPBEXexcCritical6 5 2 2 3" xfId="6513"/>
    <cellStyle name="SAPBEXexcCritical6 5 2 3" xfId="6514"/>
    <cellStyle name="SAPBEXexcCritical6 5 2 3 2" xfId="6515"/>
    <cellStyle name="SAPBEXexcCritical6 5 2 4" xfId="6516"/>
    <cellStyle name="SAPBEXexcCritical6 5 3" xfId="6517"/>
    <cellStyle name="SAPBEXexcCritical6 5 3 2" xfId="6518"/>
    <cellStyle name="SAPBEXexcCritical6 5 3 2 2" xfId="6519"/>
    <cellStyle name="SAPBEXexcCritical6 5 3 3" xfId="6520"/>
    <cellStyle name="SAPBEXexcCritical6 5 4" xfId="6521"/>
    <cellStyle name="SAPBEXexcCritical6 5 4 2" xfId="6522"/>
    <cellStyle name="SAPBEXexcCritical6 5 5" xfId="6523"/>
    <cellStyle name="SAPBEXexcCritical6 6" xfId="6524"/>
    <cellStyle name="SAPBEXexcCritical6 6 2" xfId="6525"/>
    <cellStyle name="SAPBEXexcCritical6 6 2 2" xfId="6526"/>
    <cellStyle name="SAPBEXexcCritical6 6 2 2 2" xfId="6527"/>
    <cellStyle name="SAPBEXexcCritical6 6 2 3" xfId="6528"/>
    <cellStyle name="SAPBEXexcCritical6 6 3" xfId="6529"/>
    <cellStyle name="SAPBEXexcCritical6 6 3 2" xfId="6530"/>
    <cellStyle name="SAPBEXexcCritical6 6 4" xfId="6531"/>
    <cellStyle name="SAPBEXexcCritical6 7" xfId="6532"/>
    <cellStyle name="SAPBEXexcCritical6 7 2" xfId="6533"/>
    <cellStyle name="SAPBEXexcCritical6 7 2 2" xfId="6534"/>
    <cellStyle name="SAPBEXexcCritical6 7 3" xfId="6535"/>
    <cellStyle name="SAPBEXexcCritical6 8" xfId="6536"/>
    <cellStyle name="SAPBEXexcCritical6 8 2" xfId="6537"/>
    <cellStyle name="SAPBEXexcCritical6 9" xfId="6538"/>
    <cellStyle name="SAPBEXexcGood1" xfId="6539"/>
    <cellStyle name="SAPBEXexcGood1 2" xfId="6540"/>
    <cellStyle name="SAPBEXexcGood1 2 2" xfId="6541"/>
    <cellStyle name="SAPBEXexcGood1 2 2 2" xfId="6542"/>
    <cellStyle name="SAPBEXexcGood1 2 2 2 2" xfId="6543"/>
    <cellStyle name="SAPBEXexcGood1 2 2 2 2 2" xfId="6544"/>
    <cellStyle name="SAPBEXexcGood1 2 2 2 3" xfId="6545"/>
    <cellStyle name="SAPBEXexcGood1 2 2 3" xfId="6546"/>
    <cellStyle name="SAPBEXexcGood1 2 2 3 2" xfId="6547"/>
    <cellStyle name="SAPBEXexcGood1 2 2 4" xfId="6548"/>
    <cellStyle name="SAPBEXexcGood1 2 3" xfId="6549"/>
    <cellStyle name="SAPBEXexcGood1 2 3 2" xfId="6550"/>
    <cellStyle name="SAPBEXexcGood1 2 3 2 2" xfId="6551"/>
    <cellStyle name="SAPBEXexcGood1 2 3 2 2 2" xfId="6552"/>
    <cellStyle name="SAPBEXexcGood1 2 3 2 3" xfId="6553"/>
    <cellStyle name="SAPBEXexcGood1 2 3 3" xfId="6554"/>
    <cellStyle name="SAPBEXexcGood1 2 3 3 2" xfId="6555"/>
    <cellStyle name="SAPBEXexcGood1 2 3 4" xfId="6556"/>
    <cellStyle name="SAPBEXexcGood1 2 4" xfId="6557"/>
    <cellStyle name="SAPBEXexcGood1 2 4 2" xfId="6558"/>
    <cellStyle name="SAPBEXexcGood1 2 4 2 2" xfId="6559"/>
    <cellStyle name="SAPBEXexcGood1 2 4 3" xfId="6560"/>
    <cellStyle name="SAPBEXexcGood1 2 5" xfId="6561"/>
    <cellStyle name="SAPBEXexcGood1 2 5 2" xfId="6562"/>
    <cellStyle name="SAPBEXexcGood1 2 5 3" xfId="6563"/>
    <cellStyle name="SAPBEXexcGood1 2 6" xfId="6564"/>
    <cellStyle name="SAPBEXexcGood1 2 6 2" xfId="6565"/>
    <cellStyle name="SAPBEXexcGood1 2 7" xfId="6566"/>
    <cellStyle name="SAPBEXexcGood1 3" xfId="6567"/>
    <cellStyle name="SAPBEXexcGood1 3 2" xfId="6568"/>
    <cellStyle name="SAPBEXexcGood1 3 2 2" xfId="6569"/>
    <cellStyle name="SAPBEXexcGood1 3 2 2 2" xfId="6570"/>
    <cellStyle name="SAPBEXexcGood1 3 2 2 2 2" xfId="6571"/>
    <cellStyle name="SAPBEXexcGood1 3 2 2 3" xfId="6572"/>
    <cellStyle name="SAPBEXexcGood1 3 2 3" xfId="6573"/>
    <cellStyle name="SAPBEXexcGood1 3 2 3 2" xfId="6574"/>
    <cellStyle name="SAPBEXexcGood1 3 2 4" xfId="6575"/>
    <cellStyle name="SAPBEXexcGood1 3 3" xfId="6576"/>
    <cellStyle name="SAPBEXexcGood1 3 3 2" xfId="6577"/>
    <cellStyle name="SAPBEXexcGood1 3 3 2 2" xfId="6578"/>
    <cellStyle name="SAPBEXexcGood1 3 3 3" xfId="6579"/>
    <cellStyle name="SAPBEXexcGood1 3 4" xfId="6580"/>
    <cellStyle name="SAPBEXexcGood1 3 4 2" xfId="6581"/>
    <cellStyle name="SAPBEXexcGood1 3 5" xfId="6582"/>
    <cellStyle name="SAPBEXexcGood1 4" xfId="6583"/>
    <cellStyle name="SAPBEXexcGood1 4 2" xfId="6584"/>
    <cellStyle name="SAPBEXexcGood1 4 2 2" xfId="6585"/>
    <cellStyle name="SAPBEXexcGood1 4 2 2 2" xfId="6586"/>
    <cellStyle name="SAPBEXexcGood1 4 2 3" xfId="6587"/>
    <cellStyle name="SAPBEXexcGood1 4 3" xfId="6588"/>
    <cellStyle name="SAPBEXexcGood1 4 3 2" xfId="6589"/>
    <cellStyle name="SAPBEXexcGood1 4 4" xfId="6590"/>
    <cellStyle name="SAPBEXexcGood1 5" xfId="6591"/>
    <cellStyle name="SAPBEXexcGood1 5 2" xfId="6592"/>
    <cellStyle name="SAPBEXexcGood1 5 2 2" xfId="6593"/>
    <cellStyle name="SAPBEXexcGood1 5 2 2 2" xfId="6594"/>
    <cellStyle name="SAPBEXexcGood1 5 2 2 2 2" xfId="6595"/>
    <cellStyle name="SAPBEXexcGood1 5 2 2 3" xfId="6596"/>
    <cellStyle name="SAPBEXexcGood1 5 2 3" xfId="6597"/>
    <cellStyle name="SAPBEXexcGood1 5 2 3 2" xfId="6598"/>
    <cellStyle name="SAPBEXexcGood1 5 2 4" xfId="6599"/>
    <cellStyle name="SAPBEXexcGood1 5 3" xfId="6600"/>
    <cellStyle name="SAPBEXexcGood1 5 3 2" xfId="6601"/>
    <cellStyle name="SAPBEXexcGood1 5 3 2 2" xfId="6602"/>
    <cellStyle name="SAPBEXexcGood1 5 3 3" xfId="6603"/>
    <cellStyle name="SAPBEXexcGood1 5 4" xfId="6604"/>
    <cellStyle name="SAPBEXexcGood1 5 4 2" xfId="6605"/>
    <cellStyle name="SAPBEXexcGood1 5 5" xfId="6606"/>
    <cellStyle name="SAPBEXexcGood1 6" xfId="6607"/>
    <cellStyle name="SAPBEXexcGood1 6 2" xfId="6608"/>
    <cellStyle name="SAPBEXexcGood1 6 2 2" xfId="6609"/>
    <cellStyle name="SAPBEXexcGood1 6 2 2 2" xfId="6610"/>
    <cellStyle name="SAPBEXexcGood1 6 2 3" xfId="6611"/>
    <cellStyle name="SAPBEXexcGood1 6 3" xfId="6612"/>
    <cellStyle name="SAPBEXexcGood1 6 3 2" xfId="6613"/>
    <cellStyle name="SAPBEXexcGood1 6 4" xfId="6614"/>
    <cellStyle name="SAPBEXexcGood1 7" xfId="6615"/>
    <cellStyle name="SAPBEXexcGood1 7 2" xfId="6616"/>
    <cellStyle name="SAPBEXexcGood1 7 2 2" xfId="6617"/>
    <cellStyle name="SAPBEXexcGood1 7 3" xfId="6618"/>
    <cellStyle name="SAPBEXexcGood1 8" xfId="6619"/>
    <cellStyle name="SAPBEXexcGood1 8 2" xfId="6620"/>
    <cellStyle name="SAPBEXexcGood1 9" xfId="6621"/>
    <cellStyle name="SAPBEXexcGood2" xfId="6622"/>
    <cellStyle name="SAPBEXexcGood2 2" xfId="6623"/>
    <cellStyle name="SAPBEXexcGood2 2 2" xfId="6624"/>
    <cellStyle name="SAPBEXexcGood2 2 2 2" xfId="6625"/>
    <cellStyle name="SAPBEXexcGood2 2 2 2 2" xfId="6626"/>
    <cellStyle name="SAPBEXexcGood2 2 2 2 2 2" xfId="6627"/>
    <cellStyle name="SAPBEXexcGood2 2 2 2 3" xfId="6628"/>
    <cellStyle name="SAPBEXexcGood2 2 2 3" xfId="6629"/>
    <cellStyle name="SAPBEXexcGood2 2 2 3 2" xfId="6630"/>
    <cellStyle name="SAPBEXexcGood2 2 2 4" xfId="6631"/>
    <cellStyle name="SAPBEXexcGood2 2 3" xfId="6632"/>
    <cellStyle name="SAPBEXexcGood2 2 3 2" xfId="6633"/>
    <cellStyle name="SAPBEXexcGood2 2 3 2 2" xfId="6634"/>
    <cellStyle name="SAPBEXexcGood2 2 3 2 2 2" xfId="6635"/>
    <cellStyle name="SAPBEXexcGood2 2 3 2 3" xfId="6636"/>
    <cellStyle name="SAPBEXexcGood2 2 3 3" xfId="6637"/>
    <cellStyle name="SAPBEXexcGood2 2 3 3 2" xfId="6638"/>
    <cellStyle name="SAPBEXexcGood2 2 3 4" xfId="6639"/>
    <cellStyle name="SAPBEXexcGood2 2 4" xfId="6640"/>
    <cellStyle name="SAPBEXexcGood2 2 4 2" xfId="6641"/>
    <cellStyle name="SAPBEXexcGood2 2 4 2 2" xfId="6642"/>
    <cellStyle name="SAPBEXexcGood2 2 4 3" xfId="6643"/>
    <cellStyle name="SAPBEXexcGood2 2 5" xfId="6644"/>
    <cellStyle name="SAPBEXexcGood2 2 5 2" xfId="6645"/>
    <cellStyle name="SAPBEXexcGood2 2 5 3" xfId="6646"/>
    <cellStyle name="SAPBEXexcGood2 2 6" xfId="6647"/>
    <cellStyle name="SAPBEXexcGood2 2 6 2" xfId="6648"/>
    <cellStyle name="SAPBEXexcGood2 2 7" xfId="6649"/>
    <cellStyle name="SAPBEXexcGood2 3" xfId="6650"/>
    <cellStyle name="SAPBEXexcGood2 3 2" xfId="6651"/>
    <cellStyle name="SAPBEXexcGood2 3 2 2" xfId="6652"/>
    <cellStyle name="SAPBEXexcGood2 3 2 2 2" xfId="6653"/>
    <cellStyle name="SAPBEXexcGood2 3 2 2 2 2" xfId="6654"/>
    <cellStyle name="SAPBEXexcGood2 3 2 2 3" xfId="6655"/>
    <cellStyle name="SAPBEXexcGood2 3 2 3" xfId="6656"/>
    <cellStyle name="SAPBEXexcGood2 3 2 3 2" xfId="6657"/>
    <cellStyle name="SAPBEXexcGood2 3 2 4" xfId="6658"/>
    <cellStyle name="SAPBEXexcGood2 3 3" xfId="6659"/>
    <cellStyle name="SAPBEXexcGood2 3 3 2" xfId="6660"/>
    <cellStyle name="SAPBEXexcGood2 3 3 2 2" xfId="6661"/>
    <cellStyle name="SAPBEXexcGood2 3 3 3" xfId="6662"/>
    <cellStyle name="SAPBEXexcGood2 3 4" xfId="6663"/>
    <cellStyle name="SAPBEXexcGood2 3 4 2" xfId="6664"/>
    <cellStyle name="SAPBEXexcGood2 3 5" xfId="6665"/>
    <cellStyle name="SAPBEXexcGood2 4" xfId="6666"/>
    <cellStyle name="SAPBEXexcGood2 4 2" xfId="6667"/>
    <cellStyle name="SAPBEXexcGood2 4 2 2" xfId="6668"/>
    <cellStyle name="SAPBEXexcGood2 4 2 2 2" xfId="6669"/>
    <cellStyle name="SAPBEXexcGood2 4 2 3" xfId="6670"/>
    <cellStyle name="SAPBEXexcGood2 4 3" xfId="6671"/>
    <cellStyle name="SAPBEXexcGood2 4 3 2" xfId="6672"/>
    <cellStyle name="SAPBEXexcGood2 4 4" xfId="6673"/>
    <cellStyle name="SAPBEXexcGood2 5" xfId="6674"/>
    <cellStyle name="SAPBEXexcGood2 5 2" xfId="6675"/>
    <cellStyle name="SAPBEXexcGood2 5 2 2" xfId="6676"/>
    <cellStyle name="SAPBEXexcGood2 5 2 2 2" xfId="6677"/>
    <cellStyle name="SAPBEXexcGood2 5 2 2 2 2" xfId="6678"/>
    <cellStyle name="SAPBEXexcGood2 5 2 2 3" xfId="6679"/>
    <cellStyle name="SAPBEXexcGood2 5 2 3" xfId="6680"/>
    <cellStyle name="SAPBEXexcGood2 5 2 3 2" xfId="6681"/>
    <cellStyle name="SAPBEXexcGood2 5 2 4" xfId="6682"/>
    <cellStyle name="SAPBEXexcGood2 5 3" xfId="6683"/>
    <cellStyle name="SAPBEXexcGood2 5 3 2" xfId="6684"/>
    <cellStyle name="SAPBEXexcGood2 5 3 2 2" xfId="6685"/>
    <cellStyle name="SAPBEXexcGood2 5 3 3" xfId="6686"/>
    <cellStyle name="SAPBEXexcGood2 5 4" xfId="6687"/>
    <cellStyle name="SAPBEXexcGood2 5 4 2" xfId="6688"/>
    <cellStyle name="SAPBEXexcGood2 5 5" xfId="6689"/>
    <cellStyle name="SAPBEXexcGood2 6" xfId="6690"/>
    <cellStyle name="SAPBEXexcGood2 6 2" xfId="6691"/>
    <cellStyle name="SAPBEXexcGood2 6 2 2" xfId="6692"/>
    <cellStyle name="SAPBEXexcGood2 6 2 2 2" xfId="6693"/>
    <cellStyle name="SAPBEXexcGood2 6 2 3" xfId="6694"/>
    <cellStyle name="SAPBEXexcGood2 6 3" xfId="6695"/>
    <cellStyle name="SAPBEXexcGood2 6 3 2" xfId="6696"/>
    <cellStyle name="SAPBEXexcGood2 6 4" xfId="6697"/>
    <cellStyle name="SAPBEXexcGood2 7" xfId="6698"/>
    <cellStyle name="SAPBEXexcGood2 7 2" xfId="6699"/>
    <cellStyle name="SAPBEXexcGood2 7 2 2" xfId="6700"/>
    <cellStyle name="SAPBEXexcGood2 7 3" xfId="6701"/>
    <cellStyle name="SAPBEXexcGood2 8" xfId="6702"/>
    <cellStyle name="SAPBEXexcGood2 8 2" xfId="6703"/>
    <cellStyle name="SAPBEXexcGood2 9" xfId="6704"/>
    <cellStyle name="SAPBEXexcGood3" xfId="6705"/>
    <cellStyle name="SAPBEXexcGood3 2" xfId="6706"/>
    <cellStyle name="SAPBEXexcGood3 2 2" xfId="6707"/>
    <cellStyle name="SAPBEXexcGood3 2 2 2" xfId="6708"/>
    <cellStyle name="SAPBEXexcGood3 2 2 2 2" xfId="6709"/>
    <cellStyle name="SAPBEXexcGood3 2 2 2 2 2" xfId="6710"/>
    <cellStyle name="SAPBEXexcGood3 2 2 2 3" xfId="6711"/>
    <cellStyle name="SAPBEXexcGood3 2 2 3" xfId="6712"/>
    <cellStyle name="SAPBEXexcGood3 2 2 3 2" xfId="6713"/>
    <cellStyle name="SAPBEXexcGood3 2 2 4" xfId="6714"/>
    <cellStyle name="SAPBEXexcGood3 2 3" xfId="6715"/>
    <cellStyle name="SAPBEXexcGood3 2 3 2" xfId="6716"/>
    <cellStyle name="SAPBEXexcGood3 2 3 2 2" xfId="6717"/>
    <cellStyle name="SAPBEXexcGood3 2 3 2 2 2" xfId="6718"/>
    <cellStyle name="SAPBEXexcGood3 2 3 2 3" xfId="6719"/>
    <cellStyle name="SAPBEXexcGood3 2 3 3" xfId="6720"/>
    <cellStyle name="SAPBEXexcGood3 2 3 3 2" xfId="6721"/>
    <cellStyle name="SAPBEXexcGood3 2 3 4" xfId="6722"/>
    <cellStyle name="SAPBEXexcGood3 2 4" xfId="6723"/>
    <cellStyle name="SAPBEXexcGood3 2 4 2" xfId="6724"/>
    <cellStyle name="SAPBEXexcGood3 2 4 2 2" xfId="6725"/>
    <cellStyle name="SAPBEXexcGood3 2 4 3" xfId="6726"/>
    <cellStyle name="SAPBEXexcGood3 2 5" xfId="6727"/>
    <cellStyle name="SAPBEXexcGood3 2 5 2" xfId="6728"/>
    <cellStyle name="SAPBEXexcGood3 2 5 3" xfId="6729"/>
    <cellStyle name="SAPBEXexcGood3 2 6" xfId="6730"/>
    <cellStyle name="SAPBEXexcGood3 2 6 2" xfId="6731"/>
    <cellStyle name="SAPBEXexcGood3 2 7" xfId="6732"/>
    <cellStyle name="SAPBEXexcGood3 3" xfId="6733"/>
    <cellStyle name="SAPBEXexcGood3 3 2" xfId="6734"/>
    <cellStyle name="SAPBEXexcGood3 3 2 2" xfId="6735"/>
    <cellStyle name="SAPBEXexcGood3 3 2 2 2" xfId="6736"/>
    <cellStyle name="SAPBEXexcGood3 3 2 2 2 2" xfId="6737"/>
    <cellStyle name="SAPBEXexcGood3 3 2 2 3" xfId="6738"/>
    <cellStyle name="SAPBEXexcGood3 3 2 3" xfId="6739"/>
    <cellStyle name="SAPBEXexcGood3 3 2 3 2" xfId="6740"/>
    <cellStyle name="SAPBEXexcGood3 3 2 4" xfId="6741"/>
    <cellStyle name="SAPBEXexcGood3 3 3" xfId="6742"/>
    <cellStyle name="SAPBEXexcGood3 3 3 2" xfId="6743"/>
    <cellStyle name="SAPBEXexcGood3 3 3 2 2" xfId="6744"/>
    <cellStyle name="SAPBEXexcGood3 3 3 3" xfId="6745"/>
    <cellStyle name="SAPBEXexcGood3 3 4" xfId="6746"/>
    <cellStyle name="SAPBEXexcGood3 3 4 2" xfId="6747"/>
    <cellStyle name="SAPBEXexcGood3 3 5" xfId="6748"/>
    <cellStyle name="SAPBEXexcGood3 4" xfId="6749"/>
    <cellStyle name="SAPBEXexcGood3 4 2" xfId="6750"/>
    <cellStyle name="SAPBEXexcGood3 4 2 2" xfId="6751"/>
    <cellStyle name="SAPBEXexcGood3 4 2 2 2" xfId="6752"/>
    <cellStyle name="SAPBEXexcGood3 4 2 3" xfId="6753"/>
    <cellStyle name="SAPBEXexcGood3 4 3" xfId="6754"/>
    <cellStyle name="SAPBEXexcGood3 4 3 2" xfId="6755"/>
    <cellStyle name="SAPBEXexcGood3 4 4" xfId="6756"/>
    <cellStyle name="SAPBEXexcGood3 5" xfId="6757"/>
    <cellStyle name="SAPBEXexcGood3 5 2" xfId="6758"/>
    <cellStyle name="SAPBEXexcGood3 5 2 2" xfId="6759"/>
    <cellStyle name="SAPBEXexcGood3 5 2 2 2" xfId="6760"/>
    <cellStyle name="SAPBEXexcGood3 5 2 2 2 2" xfId="6761"/>
    <cellStyle name="SAPBEXexcGood3 5 2 2 3" xfId="6762"/>
    <cellStyle name="SAPBEXexcGood3 5 2 3" xfId="6763"/>
    <cellStyle name="SAPBEXexcGood3 5 2 3 2" xfId="6764"/>
    <cellStyle name="SAPBEXexcGood3 5 2 4" xfId="6765"/>
    <cellStyle name="SAPBEXexcGood3 5 3" xfId="6766"/>
    <cellStyle name="SAPBEXexcGood3 5 3 2" xfId="6767"/>
    <cellStyle name="SAPBEXexcGood3 5 3 2 2" xfId="6768"/>
    <cellStyle name="SAPBEXexcGood3 5 3 3" xfId="6769"/>
    <cellStyle name="SAPBEXexcGood3 5 4" xfId="6770"/>
    <cellStyle name="SAPBEXexcGood3 5 4 2" xfId="6771"/>
    <cellStyle name="SAPBEXexcGood3 5 5" xfId="6772"/>
    <cellStyle name="SAPBEXexcGood3 6" xfId="6773"/>
    <cellStyle name="SAPBEXexcGood3 6 2" xfId="6774"/>
    <cellStyle name="SAPBEXexcGood3 6 2 2" xfId="6775"/>
    <cellStyle name="SAPBEXexcGood3 6 2 2 2" xfId="6776"/>
    <cellStyle name="SAPBEXexcGood3 6 2 3" xfId="6777"/>
    <cellStyle name="SAPBEXexcGood3 6 3" xfId="6778"/>
    <cellStyle name="SAPBEXexcGood3 6 3 2" xfId="6779"/>
    <cellStyle name="SAPBEXexcGood3 6 4" xfId="6780"/>
    <cellStyle name="SAPBEXexcGood3 7" xfId="6781"/>
    <cellStyle name="SAPBEXexcGood3 7 2" xfId="6782"/>
    <cellStyle name="SAPBEXexcGood3 7 2 2" xfId="6783"/>
    <cellStyle name="SAPBEXexcGood3 7 3" xfId="6784"/>
    <cellStyle name="SAPBEXexcGood3 8" xfId="6785"/>
    <cellStyle name="SAPBEXexcGood3 8 2" xfId="6786"/>
    <cellStyle name="SAPBEXexcGood3 9" xfId="6787"/>
    <cellStyle name="SAPBEXfilterDrill" xfId="6788"/>
    <cellStyle name="SAPBEXfilterDrill 2" xfId="6789"/>
    <cellStyle name="SAPBEXfilterDrill 2 2" xfId="6790"/>
    <cellStyle name="SAPBEXfilterDrill 2 2 2" xfId="6791"/>
    <cellStyle name="SAPBEXfilterDrill 2 2 2 2" xfId="6792"/>
    <cellStyle name="SAPBEXfilterDrill 2 2 2 2 2" xfId="6793"/>
    <cellStyle name="SAPBEXfilterDrill 2 2 2 3" xfId="6794"/>
    <cellStyle name="SAPBEXfilterDrill 2 2 3" xfId="6795"/>
    <cellStyle name="SAPBEXfilterDrill 2 2 3 2" xfId="6796"/>
    <cellStyle name="SAPBEXfilterDrill 2 2 4" xfId="6797"/>
    <cellStyle name="SAPBEXfilterDrill 2 3" xfId="6798"/>
    <cellStyle name="SAPBEXfilterDrill 2 3 2" xfId="6799"/>
    <cellStyle name="SAPBEXfilterDrill 2 3 2 2" xfId="6800"/>
    <cellStyle name="SAPBEXfilterDrill 2 3 2 2 2" xfId="6801"/>
    <cellStyle name="SAPBEXfilterDrill 2 3 2 3" xfId="6802"/>
    <cellStyle name="SAPBEXfilterDrill 2 3 3" xfId="6803"/>
    <cellStyle name="SAPBEXfilterDrill 2 3 3 2" xfId="6804"/>
    <cellStyle name="SAPBEXfilterDrill 2 3 4" xfId="6805"/>
    <cellStyle name="SAPBEXfilterDrill 2 4" xfId="6806"/>
    <cellStyle name="SAPBEXfilterDrill 2 4 2" xfId="6807"/>
    <cellStyle name="SAPBEXfilterDrill 2 4 2 2" xfId="6808"/>
    <cellStyle name="SAPBEXfilterDrill 2 4 3" xfId="6809"/>
    <cellStyle name="SAPBEXfilterDrill 2 5" xfId="6810"/>
    <cellStyle name="SAPBEXfilterDrill 2 5 2" xfId="6811"/>
    <cellStyle name="SAPBEXfilterDrill 2 5 3" xfId="6812"/>
    <cellStyle name="SAPBEXfilterDrill 2 6" xfId="6813"/>
    <cellStyle name="SAPBEXfilterDrill 2 6 2" xfId="6814"/>
    <cellStyle name="SAPBEXfilterDrill 2 7" xfId="6815"/>
    <cellStyle name="SAPBEXfilterDrill 3" xfId="6816"/>
    <cellStyle name="SAPBEXfilterDrill 3 2" xfId="6817"/>
    <cellStyle name="SAPBEXfilterDrill 3 2 2" xfId="6818"/>
    <cellStyle name="SAPBEXfilterDrill 3 2 2 2" xfId="6819"/>
    <cellStyle name="SAPBEXfilterDrill 3 2 2 2 2" xfId="6820"/>
    <cellStyle name="SAPBEXfilterDrill 3 2 2 3" xfId="6821"/>
    <cellStyle name="SAPBEXfilterDrill 3 2 3" xfId="6822"/>
    <cellStyle name="SAPBEXfilterDrill 3 2 3 2" xfId="6823"/>
    <cellStyle name="SAPBEXfilterDrill 3 2 4" xfId="6824"/>
    <cellStyle name="SAPBEXfilterDrill 3 3" xfId="6825"/>
    <cellStyle name="SAPBEXfilterDrill 3 3 2" xfId="6826"/>
    <cellStyle name="SAPBEXfilterDrill 3 3 2 2" xfId="6827"/>
    <cellStyle name="SAPBEXfilterDrill 3 3 3" xfId="6828"/>
    <cellStyle name="SAPBEXfilterDrill 3 4" xfId="6829"/>
    <cellStyle name="SAPBEXfilterDrill 3 4 2" xfId="6830"/>
    <cellStyle name="SAPBEXfilterDrill 3 5" xfId="6831"/>
    <cellStyle name="SAPBEXfilterDrill 4" xfId="6832"/>
    <cellStyle name="SAPBEXfilterDrill 4 2" xfId="6833"/>
    <cellStyle name="SAPBEXfilterDrill 4 2 2" xfId="6834"/>
    <cellStyle name="SAPBEXfilterDrill 4 2 2 2" xfId="6835"/>
    <cellStyle name="SAPBEXfilterDrill 4 2 3" xfId="6836"/>
    <cellStyle name="SAPBEXfilterDrill 4 3" xfId="6837"/>
    <cellStyle name="SAPBEXfilterDrill 4 3 2" xfId="6838"/>
    <cellStyle name="SAPBEXfilterDrill 4 4" xfId="6839"/>
    <cellStyle name="SAPBEXfilterDrill 5" xfId="6840"/>
    <cellStyle name="SAPBEXfilterDrill 6" xfId="6841"/>
    <cellStyle name="SAPBEXfilterDrill 6 2" xfId="6842"/>
    <cellStyle name="SAPBEXfilterDrill 6 2 2" xfId="6843"/>
    <cellStyle name="SAPBEXfilterDrill 6 3" xfId="6844"/>
    <cellStyle name="SAPBEXfilterDrill 7" xfId="6845"/>
    <cellStyle name="SAPBEXfilterItem" xfId="6846"/>
    <cellStyle name="SAPBEXfilterItem 2" xfId="6847"/>
    <cellStyle name="SAPBEXfilterItem 2 2" xfId="6848"/>
    <cellStyle name="SAPBEXfilterItem 2 2 2" xfId="6849"/>
    <cellStyle name="SAPBEXfilterItem 2 2 2 2" xfId="6850"/>
    <cellStyle name="SAPBEXfilterItem 2 2 2 3" xfId="6851"/>
    <cellStyle name="SAPBEXfilterItem 2 2 3" xfId="6852"/>
    <cellStyle name="SAPBEXfilterItem 2 2 4" xfId="6853"/>
    <cellStyle name="SAPBEXfilterItem 2 3" xfId="6854"/>
    <cellStyle name="SAPBEXfilterItem 2 3 2" xfId="6855"/>
    <cellStyle name="SAPBEXfilterItem 2 3 3" xfId="6856"/>
    <cellStyle name="SAPBEXfilterItem 2 4" xfId="6857"/>
    <cellStyle name="SAPBEXfilterItem 2 4 2" xfId="6858"/>
    <cellStyle name="SAPBEXfilterItem 2 5" xfId="6859"/>
    <cellStyle name="SAPBEXfilterItem 2 6" xfId="6860"/>
    <cellStyle name="SAPBEXfilterItem 3" xfId="6861"/>
    <cellStyle name="SAPBEXfilterItem 3 2" xfId="6862"/>
    <cellStyle name="SAPBEXfilterItem 3 2 2" xfId="6863"/>
    <cellStyle name="SAPBEXfilterItem 3 2 3" xfId="6864"/>
    <cellStyle name="SAPBEXfilterItem 3 3" xfId="6865"/>
    <cellStyle name="SAPBEXfilterItem 3 4" xfId="6866"/>
    <cellStyle name="SAPBEXfilterItem 4" xfId="6867"/>
    <cellStyle name="SAPBEXfilterItem 4 2" xfId="6868"/>
    <cellStyle name="SAPBEXfilterItem 4 2 2" xfId="6869"/>
    <cellStyle name="SAPBEXfilterItem 4 2 3" xfId="6870"/>
    <cellStyle name="SAPBEXfilterItem 4 3" xfId="6871"/>
    <cellStyle name="SAPBEXfilterItem 4 4" xfId="6872"/>
    <cellStyle name="SAPBEXfilterItem 5" xfId="6873"/>
    <cellStyle name="SAPBEXfilterItem 6" xfId="6874"/>
    <cellStyle name="SAPBEXfilterText" xfId="6875"/>
    <cellStyle name="SAPBEXformats" xfId="6876"/>
    <cellStyle name="SAPBEXformats 2" xfId="6877"/>
    <cellStyle name="SAPBEXformats 2 2" xfId="6878"/>
    <cellStyle name="SAPBEXformats 2 2 2" xfId="6879"/>
    <cellStyle name="SAPBEXformats 2 2 2 2" xfId="6880"/>
    <cellStyle name="SAPBEXformats 2 2 2 2 2" xfId="6881"/>
    <cellStyle name="SAPBEXformats 2 2 2 3" xfId="6882"/>
    <cellStyle name="SAPBEXformats 2 2 3" xfId="6883"/>
    <cellStyle name="SAPBEXformats 2 2 3 2" xfId="6884"/>
    <cellStyle name="SAPBEXformats 2 2 4" xfId="6885"/>
    <cellStyle name="SAPBEXformats 2 3" xfId="6886"/>
    <cellStyle name="SAPBEXformats 2 3 2" xfId="6887"/>
    <cellStyle name="SAPBEXformats 2 3 2 2" xfId="6888"/>
    <cellStyle name="SAPBEXformats 2 3 2 2 2" xfId="6889"/>
    <cellStyle name="SAPBEXformats 2 3 2 3" xfId="6890"/>
    <cellStyle name="SAPBEXformats 2 3 3" xfId="6891"/>
    <cellStyle name="SAPBEXformats 2 3 3 2" xfId="6892"/>
    <cellStyle name="SAPBEXformats 2 3 4" xfId="6893"/>
    <cellStyle name="SAPBEXformats 2 4" xfId="6894"/>
    <cellStyle name="SAPBEXformats 2 4 2" xfId="6895"/>
    <cellStyle name="SAPBEXformats 2 4 2 2" xfId="6896"/>
    <cellStyle name="SAPBEXformats 2 4 3" xfId="6897"/>
    <cellStyle name="SAPBEXformats 2 5" xfId="6898"/>
    <cellStyle name="SAPBEXformats 2 5 2" xfId="6899"/>
    <cellStyle name="SAPBEXformats 2 5 3" xfId="6900"/>
    <cellStyle name="SAPBEXformats 2 6" xfId="6901"/>
    <cellStyle name="SAPBEXformats 2 6 2" xfId="6902"/>
    <cellStyle name="SAPBEXformats 2 7" xfId="6903"/>
    <cellStyle name="SAPBEXformats 3" xfId="6904"/>
    <cellStyle name="SAPBEXformats 3 2" xfId="6905"/>
    <cellStyle name="SAPBEXformats 3 2 2" xfId="6906"/>
    <cellStyle name="SAPBEXformats 3 2 2 2" xfId="6907"/>
    <cellStyle name="SAPBEXformats 3 2 2 2 2" xfId="6908"/>
    <cellStyle name="SAPBEXformats 3 2 2 3" xfId="6909"/>
    <cellStyle name="SAPBEXformats 3 2 3" xfId="6910"/>
    <cellStyle name="SAPBEXformats 3 2 3 2" xfId="6911"/>
    <cellStyle name="SAPBEXformats 3 2 4" xfId="6912"/>
    <cellStyle name="SAPBEXformats 3 3" xfId="6913"/>
    <cellStyle name="SAPBEXformats 3 3 2" xfId="6914"/>
    <cellStyle name="SAPBEXformats 3 3 2 2" xfId="6915"/>
    <cellStyle name="SAPBEXformats 3 3 3" xfId="6916"/>
    <cellStyle name="SAPBEXformats 3 4" xfId="6917"/>
    <cellStyle name="SAPBEXformats 3 4 2" xfId="6918"/>
    <cellStyle name="SAPBEXformats 3 5" xfId="6919"/>
    <cellStyle name="SAPBEXformats 4" xfId="6920"/>
    <cellStyle name="SAPBEXformats 4 2" xfId="6921"/>
    <cellStyle name="SAPBEXformats 4 2 2" xfId="6922"/>
    <cellStyle name="SAPBEXformats 4 2 2 2" xfId="6923"/>
    <cellStyle name="SAPBEXformats 4 2 3" xfId="6924"/>
    <cellStyle name="SAPBEXformats 4 3" xfId="6925"/>
    <cellStyle name="SAPBEXformats 4 3 2" xfId="6926"/>
    <cellStyle name="SAPBEXformats 4 4" xfId="6927"/>
    <cellStyle name="SAPBEXformats 5" xfId="6928"/>
    <cellStyle name="SAPBEXformats 5 2" xfId="6929"/>
    <cellStyle name="SAPBEXformats 5 2 2" xfId="6930"/>
    <cellStyle name="SAPBEXformats 5 2 2 2" xfId="6931"/>
    <cellStyle name="SAPBEXformats 5 2 2 2 2" xfId="6932"/>
    <cellStyle name="SAPBEXformats 5 2 2 3" xfId="6933"/>
    <cellStyle name="SAPBEXformats 5 2 3" xfId="6934"/>
    <cellStyle name="SAPBEXformats 5 2 3 2" xfId="6935"/>
    <cellStyle name="SAPBEXformats 5 2 4" xfId="6936"/>
    <cellStyle name="SAPBEXformats 5 3" xfId="6937"/>
    <cellStyle name="SAPBEXformats 5 3 2" xfId="6938"/>
    <cellStyle name="SAPBEXformats 5 3 2 2" xfId="6939"/>
    <cellStyle name="SAPBEXformats 5 3 3" xfId="6940"/>
    <cellStyle name="SAPBEXformats 5 4" xfId="6941"/>
    <cellStyle name="SAPBEXformats 5 4 2" xfId="6942"/>
    <cellStyle name="SAPBEXformats 5 5" xfId="6943"/>
    <cellStyle name="SAPBEXformats 6" xfId="6944"/>
    <cellStyle name="SAPBEXformats 6 2" xfId="6945"/>
    <cellStyle name="SAPBEXformats 6 2 2" xfId="6946"/>
    <cellStyle name="SAPBEXformats 6 2 2 2" xfId="6947"/>
    <cellStyle name="SAPBEXformats 6 2 3" xfId="6948"/>
    <cellStyle name="SAPBEXformats 6 3" xfId="6949"/>
    <cellStyle name="SAPBEXformats 6 3 2" xfId="6950"/>
    <cellStyle name="SAPBEXformats 6 4" xfId="6951"/>
    <cellStyle name="SAPBEXformats 7" xfId="6952"/>
    <cellStyle name="SAPBEXformats 7 2" xfId="6953"/>
    <cellStyle name="SAPBEXformats 7 2 2" xfId="6954"/>
    <cellStyle name="SAPBEXformats 7 3" xfId="6955"/>
    <cellStyle name="SAPBEXformats 8" xfId="6956"/>
    <cellStyle name="SAPBEXformats 8 2" xfId="6957"/>
    <cellStyle name="SAPBEXformats 9" xfId="6958"/>
    <cellStyle name="SAPBEXheaderItem" xfId="6959"/>
    <cellStyle name="SAPBEXheaderItem 2" xfId="6960"/>
    <cellStyle name="SAPBEXheaderItem 2 2" xfId="6961"/>
    <cellStyle name="SAPBEXheaderItem 2 2 2" xfId="6962"/>
    <cellStyle name="SAPBEXheaderItem 2 2 2 2" xfId="6963"/>
    <cellStyle name="SAPBEXheaderItem 2 2 2 2 2" xfId="6964"/>
    <cellStyle name="SAPBEXheaderItem 2 2 2 3" xfId="6965"/>
    <cellStyle name="SAPBEXheaderItem 2 2 3" xfId="6966"/>
    <cellStyle name="SAPBEXheaderItem 2 2 3 2" xfId="6967"/>
    <cellStyle name="SAPBEXheaderItem 2 2 4" xfId="6968"/>
    <cellStyle name="SAPBEXheaderItem 2 3" xfId="6969"/>
    <cellStyle name="SAPBEXheaderItem 2 3 2" xfId="6970"/>
    <cellStyle name="SAPBEXheaderItem 2 3 2 2" xfId="6971"/>
    <cellStyle name="SAPBEXheaderItem 2 3 2 2 2" xfId="6972"/>
    <cellStyle name="SAPBEXheaderItem 2 3 2 3" xfId="6973"/>
    <cellStyle name="SAPBEXheaderItem 2 3 3" xfId="6974"/>
    <cellStyle name="SAPBEXheaderItem 2 3 3 2" xfId="6975"/>
    <cellStyle name="SAPBEXheaderItem 2 3 4" xfId="6976"/>
    <cellStyle name="SAPBEXheaderItem 2 4" xfId="6977"/>
    <cellStyle name="SAPBEXheaderItem 2 4 2" xfId="6978"/>
    <cellStyle name="SAPBEXheaderItem 2 4 2 2" xfId="6979"/>
    <cellStyle name="SAPBEXheaderItem 2 4 3" xfId="6980"/>
    <cellStyle name="SAPBEXheaderItem 2 5" xfId="6981"/>
    <cellStyle name="SAPBEXheaderItem 2 5 2" xfId="6982"/>
    <cellStyle name="SAPBEXheaderItem 2 5 3" xfId="6983"/>
    <cellStyle name="SAPBEXheaderItem 2 6" xfId="6984"/>
    <cellStyle name="SAPBEXheaderItem 2 6 2" xfId="6985"/>
    <cellStyle name="SAPBEXheaderItem 2 7" xfId="6986"/>
    <cellStyle name="SAPBEXheaderItem 3" xfId="6987"/>
    <cellStyle name="SAPBEXheaderItem 3 2" xfId="6988"/>
    <cellStyle name="SAPBEXheaderItem 3 2 2" xfId="6989"/>
    <cellStyle name="SAPBEXheaderItem 3 2 2 2" xfId="6990"/>
    <cellStyle name="SAPBEXheaderItem 3 2 2 2 2" xfId="6991"/>
    <cellStyle name="SAPBEXheaderItem 3 2 2 3" xfId="6992"/>
    <cellStyle name="SAPBEXheaderItem 3 2 3" xfId="6993"/>
    <cellStyle name="SAPBEXheaderItem 3 2 3 2" xfId="6994"/>
    <cellStyle name="SAPBEXheaderItem 3 2 4" xfId="6995"/>
    <cellStyle name="SAPBEXheaderItem 3 3" xfId="6996"/>
    <cellStyle name="SAPBEXheaderItem 3 3 2" xfId="6997"/>
    <cellStyle name="SAPBEXheaderItem 3 3 2 2" xfId="6998"/>
    <cellStyle name="SAPBEXheaderItem 3 3 3" xfId="6999"/>
    <cellStyle name="SAPBEXheaderItem 3 4" xfId="7000"/>
    <cellStyle name="SAPBEXheaderItem 3 4 2" xfId="7001"/>
    <cellStyle name="SAPBEXheaderItem 3 5" xfId="7002"/>
    <cellStyle name="SAPBEXheaderItem 4" xfId="7003"/>
    <cellStyle name="SAPBEXheaderItem 4 2" xfId="7004"/>
    <cellStyle name="SAPBEXheaderItem 4 2 2" xfId="7005"/>
    <cellStyle name="SAPBEXheaderItem 4 2 2 2" xfId="7006"/>
    <cellStyle name="SAPBEXheaderItem 4 2 3" xfId="7007"/>
    <cellStyle name="SAPBEXheaderItem 4 3" xfId="7008"/>
    <cellStyle name="SAPBEXheaderItem 4 3 2" xfId="7009"/>
    <cellStyle name="SAPBEXheaderItem 4 4" xfId="7010"/>
    <cellStyle name="SAPBEXheaderItem 5" xfId="7011"/>
    <cellStyle name="SAPBEXheaderItem 6" xfId="7012"/>
    <cellStyle name="SAPBEXheaderItem 6 2" xfId="7013"/>
    <cellStyle name="SAPBEXheaderItem 6 2 2" xfId="7014"/>
    <cellStyle name="SAPBEXheaderItem 6 3" xfId="7015"/>
    <cellStyle name="SAPBEXheaderItem 7" xfId="7016"/>
    <cellStyle name="SAPBEXheaderText" xfId="7017"/>
    <cellStyle name="SAPBEXheaderText 2" xfId="7018"/>
    <cellStyle name="SAPBEXheaderText 2 2" xfId="7019"/>
    <cellStyle name="SAPBEXheaderText 2 2 2" xfId="7020"/>
    <cellStyle name="SAPBEXheaderText 2 2 2 2" xfId="7021"/>
    <cellStyle name="SAPBEXheaderText 2 2 2 2 2" xfId="7022"/>
    <cellStyle name="SAPBEXheaderText 2 2 2 3" xfId="7023"/>
    <cellStyle name="SAPBEXheaderText 2 2 3" xfId="7024"/>
    <cellStyle name="SAPBEXheaderText 2 2 3 2" xfId="7025"/>
    <cellStyle name="SAPBEXheaderText 2 2 4" xfId="7026"/>
    <cellStyle name="SAPBEXheaderText 2 3" xfId="7027"/>
    <cellStyle name="SAPBEXheaderText 2 3 2" xfId="7028"/>
    <cellStyle name="SAPBEXheaderText 2 3 2 2" xfId="7029"/>
    <cellStyle name="SAPBEXheaderText 2 3 2 2 2" xfId="7030"/>
    <cellStyle name="SAPBEXheaderText 2 3 2 3" xfId="7031"/>
    <cellStyle name="SAPBEXheaderText 2 3 3" xfId="7032"/>
    <cellStyle name="SAPBEXheaderText 2 3 3 2" xfId="7033"/>
    <cellStyle name="SAPBEXheaderText 2 3 4" xfId="7034"/>
    <cellStyle name="SAPBEXheaderText 2 4" xfId="7035"/>
    <cellStyle name="SAPBEXheaderText 2 4 2" xfId="7036"/>
    <cellStyle name="SAPBEXheaderText 2 4 2 2" xfId="7037"/>
    <cellStyle name="SAPBEXheaderText 2 4 3" xfId="7038"/>
    <cellStyle name="SAPBEXheaderText 2 5" xfId="7039"/>
    <cellStyle name="SAPBEXheaderText 2 5 2" xfId="7040"/>
    <cellStyle name="SAPBEXheaderText 2 5 3" xfId="7041"/>
    <cellStyle name="SAPBEXheaderText 2 6" xfId="7042"/>
    <cellStyle name="SAPBEXheaderText 2 6 2" xfId="7043"/>
    <cellStyle name="SAPBEXheaderText 2 7" xfId="7044"/>
    <cellStyle name="SAPBEXheaderText 3" xfId="7045"/>
    <cellStyle name="SAPBEXheaderText 3 2" xfId="7046"/>
    <cellStyle name="SAPBEXheaderText 3 2 2" xfId="7047"/>
    <cellStyle name="SAPBEXheaderText 3 2 2 2" xfId="7048"/>
    <cellStyle name="SAPBEXheaderText 3 2 2 2 2" xfId="7049"/>
    <cellStyle name="SAPBEXheaderText 3 2 2 3" xfId="7050"/>
    <cellStyle name="SAPBEXheaderText 3 2 3" xfId="7051"/>
    <cellStyle name="SAPBEXheaderText 3 2 3 2" xfId="7052"/>
    <cellStyle name="SAPBEXheaderText 3 2 4" xfId="7053"/>
    <cellStyle name="SAPBEXheaderText 3 3" xfId="7054"/>
    <cellStyle name="SAPBEXheaderText 3 3 2" xfId="7055"/>
    <cellStyle name="SAPBEXheaderText 3 3 2 2" xfId="7056"/>
    <cellStyle name="SAPBEXheaderText 3 3 3" xfId="7057"/>
    <cellStyle name="SAPBEXheaderText 3 4" xfId="7058"/>
    <cellStyle name="SAPBEXheaderText 3 4 2" xfId="7059"/>
    <cellStyle name="SAPBEXheaderText 3 5" xfId="7060"/>
    <cellStyle name="SAPBEXheaderText 4" xfId="7061"/>
    <cellStyle name="SAPBEXheaderText 4 2" xfId="7062"/>
    <cellStyle name="SAPBEXheaderText 4 2 2" xfId="7063"/>
    <cellStyle name="SAPBEXheaderText 4 2 2 2" xfId="7064"/>
    <cellStyle name="SAPBEXheaderText 4 2 3" xfId="7065"/>
    <cellStyle name="SAPBEXheaderText 4 3" xfId="7066"/>
    <cellStyle name="SAPBEXheaderText 4 3 2" xfId="7067"/>
    <cellStyle name="SAPBEXheaderText 4 4" xfId="7068"/>
    <cellStyle name="SAPBEXheaderText 5" xfId="7069"/>
    <cellStyle name="SAPBEXheaderText 6" xfId="7070"/>
    <cellStyle name="SAPBEXheaderText 6 2" xfId="7071"/>
    <cellStyle name="SAPBEXheaderText 6 2 2" xfId="7072"/>
    <cellStyle name="SAPBEXheaderText 6 3" xfId="7073"/>
    <cellStyle name="SAPBEXheaderText 7" xfId="7074"/>
    <cellStyle name="SAPBEXHLevel0" xfId="7075"/>
    <cellStyle name="SAPBEXHLevel0 10" xfId="7076"/>
    <cellStyle name="SAPBEXHLevel0 2" xfId="7077"/>
    <cellStyle name="SAPBEXHLevel0 2 2" xfId="7078"/>
    <cellStyle name="SAPBEXHLevel0 2 2 10" xfId="7079"/>
    <cellStyle name="SAPBEXHLevel0 2 2 10 2" xfId="7080"/>
    <cellStyle name="SAPBEXHLevel0 2 2 11" xfId="7081"/>
    <cellStyle name="SAPBEXHLevel0 2 2 2" xfId="7082"/>
    <cellStyle name="SAPBEXHLevel0 2 2 2 2" xfId="7083"/>
    <cellStyle name="SAPBEXHLevel0 2 2 2 2 2" xfId="7084"/>
    <cellStyle name="SAPBEXHLevel0 2 2 2 2 2 2" xfId="7085"/>
    <cellStyle name="SAPBEXHLevel0 2 2 2 2 2 2 2" xfId="7086"/>
    <cellStyle name="SAPBEXHLevel0 2 2 2 2 2 3" xfId="7087"/>
    <cellStyle name="SAPBEXHLevel0 2 2 2 2 3" xfId="7088"/>
    <cellStyle name="SAPBEXHLevel0 2 2 2 2 3 2" xfId="7089"/>
    <cellStyle name="SAPBEXHLevel0 2 2 2 2 4" xfId="7090"/>
    <cellStyle name="SAPBEXHLevel0 2 2 2 3" xfId="7091"/>
    <cellStyle name="SAPBEXHLevel0 2 2 2 3 2" xfId="7092"/>
    <cellStyle name="SAPBEXHLevel0 2 2 2 3 2 2" xfId="7093"/>
    <cellStyle name="SAPBEXHLevel0 2 2 2 3 3" xfId="7094"/>
    <cellStyle name="SAPBEXHLevel0 2 2 2 4" xfId="7095"/>
    <cellStyle name="SAPBEXHLevel0 2 2 2 4 2" xfId="7096"/>
    <cellStyle name="SAPBEXHLevel0 2 2 2 5" xfId="7097"/>
    <cellStyle name="SAPBEXHLevel0 2 2 3" xfId="7098"/>
    <cellStyle name="SAPBEXHLevel0 2 2 3 2" xfId="7099"/>
    <cellStyle name="SAPBEXHLevel0 2 2 3 2 2" xfId="7100"/>
    <cellStyle name="SAPBEXHLevel0 2 2 3 2 2 2" xfId="7101"/>
    <cellStyle name="SAPBEXHLevel0 2 2 3 2 2 2 2" xfId="7102"/>
    <cellStyle name="SAPBEXHLevel0 2 2 3 2 2 3" xfId="7103"/>
    <cellStyle name="SAPBEXHLevel0 2 2 3 2 3" xfId="7104"/>
    <cellStyle name="SAPBEXHLevel0 2 2 3 2 3 2" xfId="7105"/>
    <cellStyle name="SAPBEXHLevel0 2 2 3 2 4" xfId="7106"/>
    <cellStyle name="SAPBEXHLevel0 2 2 3 3" xfId="7107"/>
    <cellStyle name="SAPBEXHLevel0 2 2 3 3 2" xfId="7108"/>
    <cellStyle name="SAPBEXHLevel0 2 2 3 3 2 2" xfId="7109"/>
    <cellStyle name="SAPBEXHLevel0 2 2 3 3 3" xfId="7110"/>
    <cellStyle name="SAPBEXHLevel0 2 2 3 4" xfId="7111"/>
    <cellStyle name="SAPBEXHLevel0 2 2 3 4 2" xfId="7112"/>
    <cellStyle name="SAPBEXHLevel0 2 2 3 5" xfId="7113"/>
    <cellStyle name="SAPBEXHLevel0 2 2 4" xfId="7114"/>
    <cellStyle name="SAPBEXHLevel0 2 2 4 2" xfId="7115"/>
    <cellStyle name="SAPBEXHLevel0 2 2 4 2 2" xfId="7116"/>
    <cellStyle name="SAPBEXHLevel0 2 2 4 2 2 2" xfId="7117"/>
    <cellStyle name="SAPBEXHLevel0 2 2 4 2 3" xfId="7118"/>
    <cellStyle name="SAPBEXHLevel0 2 2 4 3" xfId="7119"/>
    <cellStyle name="SAPBEXHLevel0 2 2 4 3 2" xfId="7120"/>
    <cellStyle name="SAPBEXHLevel0 2 2 4 4" xfId="7121"/>
    <cellStyle name="SAPBEXHLevel0 2 2 5" xfId="7122"/>
    <cellStyle name="SAPBEXHLevel0 2 2 5 2" xfId="7123"/>
    <cellStyle name="SAPBEXHLevel0 2 2 5 2 2" xfId="7124"/>
    <cellStyle name="SAPBEXHLevel0 2 2 5 2 2 2" xfId="7125"/>
    <cellStyle name="SAPBEXHLevel0 2 2 5 2 2 2 2" xfId="7126"/>
    <cellStyle name="SAPBEXHLevel0 2 2 5 2 2 3" xfId="7127"/>
    <cellStyle name="SAPBEXHLevel0 2 2 5 2 3" xfId="7128"/>
    <cellStyle name="SAPBEXHLevel0 2 2 5 2 3 2" xfId="7129"/>
    <cellStyle name="SAPBEXHLevel0 2 2 5 2 4" xfId="7130"/>
    <cellStyle name="SAPBEXHLevel0 2 2 5 3" xfId="7131"/>
    <cellStyle name="SAPBEXHLevel0 2 2 5 3 2" xfId="7132"/>
    <cellStyle name="SAPBEXHLevel0 2 2 5 3 2 2" xfId="7133"/>
    <cellStyle name="SAPBEXHLevel0 2 2 5 3 3" xfId="7134"/>
    <cellStyle name="SAPBEXHLevel0 2 2 5 4" xfId="7135"/>
    <cellStyle name="SAPBEXHLevel0 2 2 5 4 2" xfId="7136"/>
    <cellStyle name="SAPBEXHLevel0 2 2 5 5" xfId="7137"/>
    <cellStyle name="SAPBEXHLevel0 2 2 6" xfId="7138"/>
    <cellStyle name="SAPBEXHLevel0 2 2 6 2" xfId="7139"/>
    <cellStyle name="SAPBEXHLevel0 2 2 6 2 2" xfId="7140"/>
    <cellStyle name="SAPBEXHLevel0 2 2 6 2 2 2" xfId="7141"/>
    <cellStyle name="SAPBEXHLevel0 2 2 6 2 3" xfId="7142"/>
    <cellStyle name="SAPBEXHLevel0 2 2 6 3" xfId="7143"/>
    <cellStyle name="SAPBEXHLevel0 2 2 6 3 2" xfId="7144"/>
    <cellStyle name="SAPBEXHLevel0 2 2 6 4" xfId="7145"/>
    <cellStyle name="SAPBEXHLevel0 2 2 7" xfId="7146"/>
    <cellStyle name="SAPBEXHLevel0 2 2 7 2" xfId="7147"/>
    <cellStyle name="SAPBEXHLevel0 2 2 7 2 2" xfId="7148"/>
    <cellStyle name="SAPBEXHLevel0 2 2 7 2 2 2" xfId="7149"/>
    <cellStyle name="SAPBEXHLevel0 2 2 7 2 3" xfId="7150"/>
    <cellStyle name="SAPBEXHLevel0 2 2 7 3" xfId="7151"/>
    <cellStyle name="SAPBEXHLevel0 2 2 7 3 2" xfId="7152"/>
    <cellStyle name="SAPBEXHLevel0 2 2 7 4" xfId="7153"/>
    <cellStyle name="SAPBEXHLevel0 2 2 8" xfId="7154"/>
    <cellStyle name="SAPBEXHLevel0 2 2 8 2" xfId="7155"/>
    <cellStyle name="SAPBEXHLevel0 2 2 8 2 2" xfId="7156"/>
    <cellStyle name="SAPBEXHLevel0 2 2 8 3" xfId="7157"/>
    <cellStyle name="SAPBEXHLevel0 2 2 9" xfId="7158"/>
    <cellStyle name="SAPBEXHLevel0 2 2 9 2" xfId="7159"/>
    <cellStyle name="SAPBEXHLevel0 2 3" xfId="7160"/>
    <cellStyle name="SAPBEXHLevel0 2 3 2" xfId="7161"/>
    <cellStyle name="SAPBEXHLevel0 2 3 2 2" xfId="7162"/>
    <cellStyle name="SAPBEXHLevel0 2 3 2 2 2" xfId="7163"/>
    <cellStyle name="SAPBEXHLevel0 2 3 2 2 2 2" xfId="7164"/>
    <cellStyle name="SAPBEXHLevel0 2 3 2 2 3" xfId="7165"/>
    <cellStyle name="SAPBEXHLevel0 2 3 2 3" xfId="7166"/>
    <cellStyle name="SAPBEXHLevel0 2 3 2 3 2" xfId="7167"/>
    <cellStyle name="SAPBEXHLevel0 2 3 2 4" xfId="7168"/>
    <cellStyle name="SAPBEXHLevel0 2 3 3" xfId="7169"/>
    <cellStyle name="SAPBEXHLevel0 2 3 3 2" xfId="7170"/>
    <cellStyle name="SAPBEXHLevel0 2 3 3 2 2" xfId="7171"/>
    <cellStyle name="SAPBEXHLevel0 2 3 3 3" xfId="7172"/>
    <cellStyle name="SAPBEXHLevel0 2 3 4" xfId="7173"/>
    <cellStyle name="SAPBEXHLevel0 2 3 4 2" xfId="7174"/>
    <cellStyle name="SAPBEXHLevel0 2 3 5" xfId="7175"/>
    <cellStyle name="SAPBEXHLevel0 2 4" xfId="7176"/>
    <cellStyle name="SAPBEXHLevel0 2 4 2" xfId="7177"/>
    <cellStyle name="SAPBEXHLevel0 2 4 2 2" xfId="7178"/>
    <cellStyle name="SAPBEXHLevel0 2 4 2 2 2" xfId="7179"/>
    <cellStyle name="SAPBEXHLevel0 2 4 2 3" xfId="7180"/>
    <cellStyle name="SAPBEXHLevel0 2 4 3" xfId="7181"/>
    <cellStyle name="SAPBEXHLevel0 2 4 3 2" xfId="7182"/>
    <cellStyle name="SAPBEXHLevel0 2 4 4" xfId="7183"/>
    <cellStyle name="SAPBEXHLevel0 2 5" xfId="7184"/>
    <cellStyle name="SAPBEXHLevel0 2 5 2" xfId="7185"/>
    <cellStyle name="SAPBEXHLevel0 2 5 2 2" xfId="7186"/>
    <cellStyle name="SAPBEXHLevel0 2 5 2 2 2" xfId="7187"/>
    <cellStyle name="SAPBEXHLevel0 2 5 2 2 2 2" xfId="7188"/>
    <cellStyle name="SAPBEXHLevel0 2 5 2 2 3" xfId="7189"/>
    <cellStyle name="SAPBEXHLevel0 2 5 2 3" xfId="7190"/>
    <cellStyle name="SAPBEXHLevel0 2 5 2 3 2" xfId="7191"/>
    <cellStyle name="SAPBEXHLevel0 2 5 2 4" xfId="7192"/>
    <cellStyle name="SAPBEXHLevel0 2 5 3" xfId="7193"/>
    <cellStyle name="SAPBEXHLevel0 2 5 3 2" xfId="7194"/>
    <cellStyle name="SAPBEXHLevel0 2 5 3 2 2" xfId="7195"/>
    <cellStyle name="SAPBEXHLevel0 2 5 3 3" xfId="7196"/>
    <cellStyle name="SAPBEXHLevel0 2 5 4" xfId="7197"/>
    <cellStyle name="SAPBEXHLevel0 2 5 4 2" xfId="7198"/>
    <cellStyle name="SAPBEXHLevel0 2 5 5" xfId="7199"/>
    <cellStyle name="SAPBEXHLevel0 2 6" xfId="7200"/>
    <cellStyle name="SAPBEXHLevel0 2 6 2" xfId="7201"/>
    <cellStyle name="SAPBEXHLevel0 2 6 2 2" xfId="7202"/>
    <cellStyle name="SAPBEXHLevel0 2 6 3" xfId="7203"/>
    <cellStyle name="SAPBEXHLevel0 2 7" xfId="7204"/>
    <cellStyle name="SAPBEXHLevel0 2 7 2" xfId="7205"/>
    <cellStyle name="SAPBEXHLevel0 2 8" xfId="7206"/>
    <cellStyle name="SAPBEXHLevel0 3" xfId="7207"/>
    <cellStyle name="SAPBEXHLevel0 3 2" xfId="7208"/>
    <cellStyle name="SAPBEXHLevel0 3 2 2" xfId="7209"/>
    <cellStyle name="SAPBEXHLevel0 3 2 2 2" xfId="7210"/>
    <cellStyle name="SAPBEXHLevel0 3 2 2 2 2" xfId="7211"/>
    <cellStyle name="SAPBEXHLevel0 3 2 2 2 2 2" xfId="7212"/>
    <cellStyle name="SAPBEXHLevel0 3 2 2 2 3" xfId="7213"/>
    <cellStyle name="SAPBEXHLevel0 3 2 2 3" xfId="7214"/>
    <cellStyle name="SAPBEXHLevel0 3 2 2 3 2" xfId="7215"/>
    <cellStyle name="SAPBEXHLevel0 3 2 2 4" xfId="7216"/>
    <cellStyle name="SAPBEXHLevel0 3 2 3" xfId="7217"/>
    <cellStyle name="SAPBEXHLevel0 3 2 3 2" xfId="7218"/>
    <cellStyle name="SAPBEXHLevel0 3 2 3 2 2" xfId="7219"/>
    <cellStyle name="SAPBEXHLevel0 3 2 3 2 2 2" xfId="7220"/>
    <cellStyle name="SAPBEXHLevel0 3 2 3 2 3" xfId="7221"/>
    <cellStyle name="SAPBEXHLevel0 3 2 3 3" xfId="7222"/>
    <cellStyle name="SAPBEXHLevel0 3 2 3 3 2" xfId="7223"/>
    <cellStyle name="SAPBEXHLevel0 3 2 3 4" xfId="7224"/>
    <cellStyle name="SAPBEXHLevel0 3 2 4" xfId="7225"/>
    <cellStyle name="SAPBEXHLevel0 3 2 4 2" xfId="7226"/>
    <cellStyle name="SAPBEXHLevel0 3 2 4 2 2" xfId="7227"/>
    <cellStyle name="SAPBEXHLevel0 3 2 4 3" xfId="7228"/>
    <cellStyle name="SAPBEXHLevel0 3 2 5" xfId="7229"/>
    <cellStyle name="SAPBEXHLevel0 3 2 5 2" xfId="7230"/>
    <cellStyle name="SAPBEXHLevel0 3 2 5 3" xfId="7231"/>
    <cellStyle name="SAPBEXHLevel0 3 2 6" xfId="7232"/>
    <cellStyle name="SAPBEXHLevel0 3 2 6 2" xfId="7233"/>
    <cellStyle name="SAPBEXHLevel0 3 2 7" xfId="7234"/>
    <cellStyle name="SAPBEXHLevel0 3 3" xfId="7235"/>
    <cellStyle name="SAPBEXHLevel0 3 3 2" xfId="7236"/>
    <cellStyle name="SAPBEXHLevel0 3 3 2 2" xfId="7237"/>
    <cellStyle name="SAPBEXHLevel0 3 3 2 2 2" xfId="7238"/>
    <cellStyle name="SAPBEXHLevel0 3 3 2 2 2 2" xfId="7239"/>
    <cellStyle name="SAPBEXHLevel0 3 3 2 2 3" xfId="7240"/>
    <cellStyle name="SAPBEXHLevel0 3 3 2 3" xfId="7241"/>
    <cellStyle name="SAPBEXHLevel0 3 3 2 3 2" xfId="7242"/>
    <cellStyle name="SAPBEXHLevel0 3 3 2 4" xfId="7243"/>
    <cellStyle name="SAPBEXHLevel0 3 3 3" xfId="7244"/>
    <cellStyle name="SAPBEXHLevel0 3 3 3 2" xfId="7245"/>
    <cellStyle name="SAPBEXHLevel0 3 3 3 2 2" xfId="7246"/>
    <cellStyle name="SAPBEXHLevel0 3 3 3 3" xfId="7247"/>
    <cellStyle name="SAPBEXHLevel0 3 3 4" xfId="7248"/>
    <cellStyle name="SAPBEXHLevel0 3 3 4 2" xfId="7249"/>
    <cellStyle name="SAPBEXHLevel0 3 3 5" xfId="7250"/>
    <cellStyle name="SAPBEXHLevel0 3 4" xfId="7251"/>
    <cellStyle name="SAPBEXHLevel0 3 4 2" xfId="7252"/>
    <cellStyle name="SAPBEXHLevel0 3 4 2 2" xfId="7253"/>
    <cellStyle name="SAPBEXHLevel0 3 4 2 2 2" xfId="7254"/>
    <cellStyle name="SAPBEXHLevel0 3 4 2 3" xfId="7255"/>
    <cellStyle name="SAPBEXHLevel0 3 4 3" xfId="7256"/>
    <cellStyle name="SAPBEXHLevel0 3 4 3 2" xfId="7257"/>
    <cellStyle name="SAPBEXHLevel0 3 4 4" xfId="7258"/>
    <cellStyle name="SAPBEXHLevel0 3 5" xfId="7259"/>
    <cellStyle name="SAPBEXHLevel0 3 5 2" xfId="7260"/>
    <cellStyle name="SAPBEXHLevel0 3 5 2 2" xfId="7261"/>
    <cellStyle name="SAPBEXHLevel0 3 5 2 2 2" xfId="7262"/>
    <cellStyle name="SAPBEXHLevel0 3 5 2 2 2 2" xfId="7263"/>
    <cellStyle name="SAPBEXHLevel0 3 5 2 2 3" xfId="7264"/>
    <cellStyle name="SAPBEXHLevel0 3 5 2 3" xfId="7265"/>
    <cellStyle name="SAPBEXHLevel0 3 5 2 3 2" xfId="7266"/>
    <cellStyle name="SAPBEXHLevel0 3 5 2 4" xfId="7267"/>
    <cellStyle name="SAPBEXHLevel0 3 5 3" xfId="7268"/>
    <cellStyle name="SAPBEXHLevel0 3 5 3 2" xfId="7269"/>
    <cellStyle name="SAPBEXHLevel0 3 5 3 2 2" xfId="7270"/>
    <cellStyle name="SAPBEXHLevel0 3 5 3 3" xfId="7271"/>
    <cellStyle name="SAPBEXHLevel0 3 5 4" xfId="7272"/>
    <cellStyle name="SAPBEXHLevel0 3 5 4 2" xfId="7273"/>
    <cellStyle name="SAPBEXHLevel0 3 5 5" xfId="7274"/>
    <cellStyle name="SAPBEXHLevel0 3 6" xfId="7275"/>
    <cellStyle name="SAPBEXHLevel0 3 6 2" xfId="7276"/>
    <cellStyle name="SAPBEXHLevel0 3 6 2 2" xfId="7277"/>
    <cellStyle name="SAPBEXHLevel0 3 6 2 2 2" xfId="7278"/>
    <cellStyle name="SAPBEXHLevel0 3 6 2 3" xfId="7279"/>
    <cellStyle name="SAPBEXHLevel0 3 6 3" xfId="7280"/>
    <cellStyle name="SAPBEXHLevel0 3 6 3 2" xfId="7281"/>
    <cellStyle name="SAPBEXHLevel0 3 6 4" xfId="7282"/>
    <cellStyle name="SAPBEXHLevel0 3 7" xfId="7283"/>
    <cellStyle name="SAPBEXHLevel0 3 7 2" xfId="7284"/>
    <cellStyle name="SAPBEXHLevel0 3 7 2 2" xfId="7285"/>
    <cellStyle name="SAPBEXHLevel0 3 7 3" xfId="7286"/>
    <cellStyle name="SAPBEXHLevel0 3 8" xfId="7287"/>
    <cellStyle name="SAPBEXHLevel0 3 8 2" xfId="7288"/>
    <cellStyle name="SAPBEXHLevel0 3 9" xfId="7289"/>
    <cellStyle name="SAPBEXHLevel0 4" xfId="7290"/>
    <cellStyle name="SAPBEXHLevel0 4 2" xfId="7291"/>
    <cellStyle name="SAPBEXHLevel0 4 2 2" xfId="7292"/>
    <cellStyle name="SAPBEXHLevel0 4 2 2 2" xfId="7293"/>
    <cellStyle name="SAPBEXHLevel0 4 2 2 2 2" xfId="7294"/>
    <cellStyle name="SAPBEXHLevel0 4 2 2 3" xfId="7295"/>
    <cellStyle name="SAPBEXHLevel0 4 2 3" xfId="7296"/>
    <cellStyle name="SAPBEXHLevel0 4 2 3 2" xfId="7297"/>
    <cellStyle name="SAPBEXHLevel0 4 2 4" xfId="7298"/>
    <cellStyle name="SAPBEXHLevel0 4 3" xfId="7299"/>
    <cellStyle name="SAPBEXHLevel0 4 3 2" xfId="7300"/>
    <cellStyle name="SAPBEXHLevel0 4 3 2 2" xfId="7301"/>
    <cellStyle name="SAPBEXHLevel0 4 3 2 2 2" xfId="7302"/>
    <cellStyle name="SAPBEXHLevel0 4 3 2 3" xfId="7303"/>
    <cellStyle name="SAPBEXHLevel0 4 3 3" xfId="7304"/>
    <cellStyle name="SAPBEXHLevel0 4 3 3 2" xfId="7305"/>
    <cellStyle name="SAPBEXHLevel0 4 3 4" xfId="7306"/>
    <cellStyle name="SAPBEXHLevel0 4 4" xfId="7307"/>
    <cellStyle name="SAPBEXHLevel0 4 4 2" xfId="7308"/>
    <cellStyle name="SAPBEXHLevel0 4 4 2 2" xfId="7309"/>
    <cellStyle name="SAPBEXHLevel0 4 4 3" xfId="7310"/>
    <cellStyle name="SAPBEXHLevel0 4 5" xfId="7311"/>
    <cellStyle name="SAPBEXHLevel0 4 5 2" xfId="7312"/>
    <cellStyle name="SAPBEXHLevel0 4 5 3" xfId="7313"/>
    <cellStyle name="SAPBEXHLevel0 4 6" xfId="7314"/>
    <cellStyle name="SAPBEXHLevel0 4 6 2" xfId="7315"/>
    <cellStyle name="SAPBEXHLevel0 4 7" xfId="7316"/>
    <cellStyle name="SAPBEXHLevel0 5" xfId="7317"/>
    <cellStyle name="SAPBEXHLevel0 5 2" xfId="7318"/>
    <cellStyle name="SAPBEXHLevel0 5 2 2" xfId="7319"/>
    <cellStyle name="SAPBEXHLevel0 5 2 2 2" xfId="7320"/>
    <cellStyle name="SAPBEXHLevel0 5 2 2 2 2" xfId="7321"/>
    <cellStyle name="SAPBEXHLevel0 5 2 2 3" xfId="7322"/>
    <cellStyle name="SAPBEXHLevel0 5 2 3" xfId="7323"/>
    <cellStyle name="SAPBEXHLevel0 5 2 3 2" xfId="7324"/>
    <cellStyle name="SAPBEXHLevel0 5 2 4" xfId="7325"/>
    <cellStyle name="SAPBEXHLevel0 5 3" xfId="7326"/>
    <cellStyle name="SAPBEXHLevel0 5 3 2" xfId="7327"/>
    <cellStyle name="SAPBEXHLevel0 5 3 2 2" xfId="7328"/>
    <cellStyle name="SAPBEXHLevel0 5 3 3" xfId="7329"/>
    <cellStyle name="SAPBEXHLevel0 5 4" xfId="7330"/>
    <cellStyle name="SAPBEXHLevel0 5 4 2" xfId="7331"/>
    <cellStyle name="SAPBEXHLevel0 5 5" xfId="7332"/>
    <cellStyle name="SAPBEXHLevel0 6" xfId="7333"/>
    <cellStyle name="SAPBEXHLevel0 6 2" xfId="7334"/>
    <cellStyle name="SAPBEXHLevel0 6 2 2" xfId="7335"/>
    <cellStyle name="SAPBEXHLevel0 6 2 2 2" xfId="7336"/>
    <cellStyle name="SAPBEXHLevel0 6 2 3" xfId="7337"/>
    <cellStyle name="SAPBEXHLevel0 6 3" xfId="7338"/>
    <cellStyle name="SAPBEXHLevel0 6 3 2" xfId="7339"/>
    <cellStyle name="SAPBEXHLevel0 6 4" xfId="7340"/>
    <cellStyle name="SAPBEXHLevel0 7" xfId="7341"/>
    <cellStyle name="SAPBEXHLevel0 7 2" xfId="7342"/>
    <cellStyle name="SAPBEXHLevel0 7 2 2" xfId="7343"/>
    <cellStyle name="SAPBEXHLevel0 7 2 2 2" xfId="7344"/>
    <cellStyle name="SAPBEXHLevel0 7 2 2 2 2" xfId="7345"/>
    <cellStyle name="SAPBEXHLevel0 7 2 2 3" xfId="7346"/>
    <cellStyle name="SAPBEXHLevel0 7 2 3" xfId="7347"/>
    <cellStyle name="SAPBEXHLevel0 7 2 3 2" xfId="7348"/>
    <cellStyle name="SAPBEXHLevel0 7 2 4" xfId="7349"/>
    <cellStyle name="SAPBEXHLevel0 7 3" xfId="7350"/>
    <cellStyle name="SAPBEXHLevel0 7 3 2" xfId="7351"/>
    <cellStyle name="SAPBEXHLevel0 7 3 2 2" xfId="7352"/>
    <cellStyle name="SAPBEXHLevel0 7 3 3" xfId="7353"/>
    <cellStyle name="SAPBEXHLevel0 7 4" xfId="7354"/>
    <cellStyle name="SAPBEXHLevel0 7 4 2" xfId="7355"/>
    <cellStyle name="SAPBEXHLevel0 7 5" xfId="7356"/>
    <cellStyle name="SAPBEXHLevel0 8" xfId="7357"/>
    <cellStyle name="SAPBEXHLevel0 8 2" xfId="7358"/>
    <cellStyle name="SAPBEXHLevel0 8 2 2" xfId="7359"/>
    <cellStyle name="SAPBEXHLevel0 8 3" xfId="7360"/>
    <cellStyle name="SAPBEXHLevel0 9" xfId="7361"/>
    <cellStyle name="SAPBEXHLevel0 9 2" xfId="7362"/>
    <cellStyle name="SAPBEXHLevel0X" xfId="7363"/>
    <cellStyle name="SAPBEXHLevel0X 2" xfId="7364"/>
    <cellStyle name="SAPBEXHLevel0X 2 2" xfId="7365"/>
    <cellStyle name="SAPBEXHLevel0X 2 2 2" xfId="7366"/>
    <cellStyle name="SAPBEXHLevel0X 2 2 2 2" xfId="7367"/>
    <cellStyle name="SAPBEXHLevel0X 2 2 2 2 2" xfId="7368"/>
    <cellStyle name="SAPBEXHLevel0X 2 2 2 3" xfId="7369"/>
    <cellStyle name="SAPBEXHLevel0X 2 2 3" xfId="7370"/>
    <cellStyle name="SAPBEXHLevel0X 2 2 3 2" xfId="7371"/>
    <cellStyle name="SAPBEXHLevel0X 2 2 4" xfId="7372"/>
    <cellStyle name="SAPBEXHLevel0X 2 3" xfId="7373"/>
    <cellStyle name="SAPBEXHLevel0X 2 3 2" xfId="7374"/>
    <cellStyle name="SAPBEXHLevel0X 2 3 2 2" xfId="7375"/>
    <cellStyle name="SAPBEXHLevel0X 2 3 2 2 2" xfId="7376"/>
    <cellStyle name="SAPBEXHLevel0X 2 3 2 3" xfId="7377"/>
    <cellStyle name="SAPBEXHLevel0X 2 3 3" xfId="7378"/>
    <cellStyle name="SAPBEXHLevel0X 2 3 3 2" xfId="7379"/>
    <cellStyle name="SAPBEXHLevel0X 2 3 4" xfId="7380"/>
    <cellStyle name="SAPBEXHLevel0X 2 4" xfId="7381"/>
    <cellStyle name="SAPBEXHLevel0X 2 4 2" xfId="7382"/>
    <cellStyle name="SAPBEXHLevel0X 2 4 2 2" xfId="7383"/>
    <cellStyle name="SAPBEXHLevel0X 2 4 3" xfId="7384"/>
    <cellStyle name="SAPBEXHLevel0X 2 5" xfId="7385"/>
    <cellStyle name="SAPBEXHLevel0X 2 5 2" xfId="7386"/>
    <cellStyle name="SAPBEXHLevel0X 2 5 3" xfId="7387"/>
    <cellStyle name="SAPBEXHLevel0X 2 6" xfId="7388"/>
    <cellStyle name="SAPBEXHLevel0X 2 6 2" xfId="7389"/>
    <cellStyle name="SAPBEXHLevel0X 2 7" xfId="7390"/>
    <cellStyle name="SAPBEXHLevel0X 3" xfId="7391"/>
    <cellStyle name="SAPBEXHLevel0X 3 2" xfId="7392"/>
    <cellStyle name="SAPBEXHLevel0X 3 2 2" xfId="7393"/>
    <cellStyle name="SAPBEXHLevel0X 3 2 2 2" xfId="7394"/>
    <cellStyle name="SAPBEXHLevel0X 3 2 2 2 2" xfId="7395"/>
    <cellStyle name="SAPBEXHLevel0X 3 2 2 3" xfId="7396"/>
    <cellStyle name="SAPBEXHLevel0X 3 2 3" xfId="7397"/>
    <cellStyle name="SAPBEXHLevel0X 3 2 3 2" xfId="7398"/>
    <cellStyle name="SAPBEXHLevel0X 3 2 4" xfId="7399"/>
    <cellStyle name="SAPBEXHLevel0X 3 3" xfId="7400"/>
    <cellStyle name="SAPBEXHLevel0X 3 3 2" xfId="7401"/>
    <cellStyle name="SAPBEXHLevel0X 3 3 2 2" xfId="7402"/>
    <cellStyle name="SAPBEXHLevel0X 3 3 3" xfId="7403"/>
    <cellStyle name="SAPBEXHLevel0X 3 4" xfId="7404"/>
    <cellStyle name="SAPBEXHLevel0X 3 4 2" xfId="7405"/>
    <cellStyle name="SAPBEXHLevel0X 3 5" xfId="7406"/>
    <cellStyle name="SAPBEXHLevel0X 4" xfId="7407"/>
    <cellStyle name="SAPBEXHLevel0X 4 2" xfId="7408"/>
    <cellStyle name="SAPBEXHLevel0X 4 2 2" xfId="7409"/>
    <cellStyle name="SAPBEXHLevel0X 4 2 2 2" xfId="7410"/>
    <cellStyle name="SAPBEXHLevel0X 4 2 3" xfId="7411"/>
    <cellStyle name="SAPBEXHLevel0X 4 3" xfId="7412"/>
    <cellStyle name="SAPBEXHLevel0X 4 3 2" xfId="7413"/>
    <cellStyle name="SAPBEXHLevel0X 4 4" xfId="7414"/>
    <cellStyle name="SAPBEXHLevel0X 5" xfId="7415"/>
    <cellStyle name="SAPBEXHLevel0X 5 2" xfId="7416"/>
    <cellStyle name="SAPBEXHLevel0X 5 2 2" xfId="7417"/>
    <cellStyle name="SAPBEXHLevel0X 5 2 2 2" xfId="7418"/>
    <cellStyle name="SAPBEXHLevel0X 5 2 2 2 2" xfId="7419"/>
    <cellStyle name="SAPBEXHLevel0X 5 2 2 3" xfId="7420"/>
    <cellStyle name="SAPBEXHLevel0X 5 2 3" xfId="7421"/>
    <cellStyle name="SAPBEXHLevel0X 5 2 3 2" xfId="7422"/>
    <cellStyle name="SAPBEXHLevel0X 5 2 4" xfId="7423"/>
    <cellStyle name="SAPBEXHLevel0X 5 3" xfId="7424"/>
    <cellStyle name="SAPBEXHLevel0X 5 3 2" xfId="7425"/>
    <cellStyle name="SAPBEXHLevel0X 5 3 2 2" xfId="7426"/>
    <cellStyle name="SAPBEXHLevel0X 5 3 3" xfId="7427"/>
    <cellStyle name="SAPBEXHLevel0X 5 4" xfId="7428"/>
    <cellStyle name="SAPBEXHLevel0X 5 4 2" xfId="7429"/>
    <cellStyle name="SAPBEXHLevel0X 5 5" xfId="7430"/>
    <cellStyle name="SAPBEXHLevel0X 6" xfId="7431"/>
    <cellStyle name="SAPBEXHLevel0X 6 2" xfId="7432"/>
    <cellStyle name="SAPBEXHLevel0X 6 2 2" xfId="7433"/>
    <cellStyle name="SAPBEXHLevel0X 6 2 2 2" xfId="7434"/>
    <cellStyle name="SAPBEXHLevel0X 6 2 3" xfId="7435"/>
    <cellStyle name="SAPBEXHLevel0X 6 3" xfId="7436"/>
    <cellStyle name="SAPBEXHLevel0X 6 3 2" xfId="7437"/>
    <cellStyle name="SAPBEXHLevel0X 6 4" xfId="7438"/>
    <cellStyle name="SAPBEXHLevel0X 7" xfId="7439"/>
    <cellStyle name="SAPBEXHLevel0X 7 2" xfId="7440"/>
    <cellStyle name="SAPBEXHLevel0X 7 2 2" xfId="7441"/>
    <cellStyle name="SAPBEXHLevel0X 7 3" xfId="7442"/>
    <cellStyle name="SAPBEXHLevel0X 8" xfId="7443"/>
    <cellStyle name="SAPBEXHLevel0X 8 2" xfId="7444"/>
    <cellStyle name="SAPBEXHLevel0X 9" xfId="7445"/>
    <cellStyle name="SAPBEXHLevel1" xfId="7446"/>
    <cellStyle name="SAPBEXHLevel1 10" xfId="7447"/>
    <cellStyle name="SAPBEXHLevel1 2" xfId="7448"/>
    <cellStyle name="SAPBEXHLevel1 2 2" xfId="7449"/>
    <cellStyle name="SAPBEXHLevel1 2 2 10" xfId="7450"/>
    <cellStyle name="SAPBEXHLevel1 2 2 10 2" xfId="7451"/>
    <cellStyle name="SAPBEXHLevel1 2 2 11" xfId="7452"/>
    <cellStyle name="SAPBEXHLevel1 2 2 2" xfId="7453"/>
    <cellStyle name="SAPBEXHLevel1 2 2 2 2" xfId="7454"/>
    <cellStyle name="SAPBEXHLevel1 2 2 2 2 2" xfId="7455"/>
    <cellStyle name="SAPBEXHLevel1 2 2 2 2 2 2" xfId="7456"/>
    <cellStyle name="SAPBEXHLevel1 2 2 2 2 2 2 2" xfId="7457"/>
    <cellStyle name="SAPBEXHLevel1 2 2 2 2 2 3" xfId="7458"/>
    <cellStyle name="SAPBEXHLevel1 2 2 2 2 3" xfId="7459"/>
    <cellStyle name="SAPBEXHLevel1 2 2 2 2 3 2" xfId="7460"/>
    <cellStyle name="SAPBEXHLevel1 2 2 2 2 4" xfId="7461"/>
    <cellStyle name="SAPBEXHLevel1 2 2 2 3" xfId="7462"/>
    <cellStyle name="SAPBEXHLevel1 2 2 2 3 2" xfId="7463"/>
    <cellStyle name="SAPBEXHLevel1 2 2 2 3 2 2" xfId="7464"/>
    <cellStyle name="SAPBEXHLevel1 2 2 2 3 3" xfId="7465"/>
    <cellStyle name="SAPBEXHLevel1 2 2 2 4" xfId="7466"/>
    <cellStyle name="SAPBEXHLevel1 2 2 2 4 2" xfId="7467"/>
    <cellStyle name="SAPBEXHLevel1 2 2 2 5" xfId="7468"/>
    <cellStyle name="SAPBEXHLevel1 2 2 3" xfId="7469"/>
    <cellStyle name="SAPBEXHLevel1 2 2 3 2" xfId="7470"/>
    <cellStyle name="SAPBEXHLevel1 2 2 3 2 2" xfId="7471"/>
    <cellStyle name="SAPBEXHLevel1 2 2 3 2 2 2" xfId="7472"/>
    <cellStyle name="SAPBEXHLevel1 2 2 3 2 2 2 2" xfId="7473"/>
    <cellStyle name="SAPBEXHLevel1 2 2 3 2 2 3" xfId="7474"/>
    <cellStyle name="SAPBEXHLevel1 2 2 3 2 3" xfId="7475"/>
    <cellStyle name="SAPBEXHLevel1 2 2 3 2 3 2" xfId="7476"/>
    <cellStyle name="SAPBEXHLevel1 2 2 3 2 4" xfId="7477"/>
    <cellStyle name="SAPBEXHLevel1 2 2 3 3" xfId="7478"/>
    <cellStyle name="SAPBEXHLevel1 2 2 3 3 2" xfId="7479"/>
    <cellStyle name="SAPBEXHLevel1 2 2 3 3 2 2" xfId="7480"/>
    <cellStyle name="SAPBEXHLevel1 2 2 3 3 3" xfId="7481"/>
    <cellStyle name="SAPBEXHLevel1 2 2 3 4" xfId="7482"/>
    <cellStyle name="SAPBEXHLevel1 2 2 3 4 2" xfId="7483"/>
    <cellStyle name="SAPBEXHLevel1 2 2 3 5" xfId="7484"/>
    <cellStyle name="SAPBEXHLevel1 2 2 4" xfId="7485"/>
    <cellStyle name="SAPBEXHLevel1 2 2 4 2" xfId="7486"/>
    <cellStyle name="SAPBEXHLevel1 2 2 4 2 2" xfId="7487"/>
    <cellStyle name="SAPBEXHLevel1 2 2 4 2 2 2" xfId="7488"/>
    <cellStyle name="SAPBEXHLevel1 2 2 4 2 3" xfId="7489"/>
    <cellStyle name="SAPBEXHLevel1 2 2 4 3" xfId="7490"/>
    <cellStyle name="SAPBEXHLevel1 2 2 4 3 2" xfId="7491"/>
    <cellStyle name="SAPBEXHLevel1 2 2 4 4" xfId="7492"/>
    <cellStyle name="SAPBEXHLevel1 2 2 5" xfId="7493"/>
    <cellStyle name="SAPBEXHLevel1 2 2 5 2" xfId="7494"/>
    <cellStyle name="SAPBEXHLevel1 2 2 5 2 2" xfId="7495"/>
    <cellStyle name="SAPBEXHLevel1 2 2 5 2 2 2" xfId="7496"/>
    <cellStyle name="SAPBEXHLevel1 2 2 5 2 2 2 2" xfId="7497"/>
    <cellStyle name="SAPBEXHLevel1 2 2 5 2 2 3" xfId="7498"/>
    <cellStyle name="SAPBEXHLevel1 2 2 5 2 3" xfId="7499"/>
    <cellStyle name="SAPBEXHLevel1 2 2 5 2 3 2" xfId="7500"/>
    <cellStyle name="SAPBEXHLevel1 2 2 5 2 4" xfId="7501"/>
    <cellStyle name="SAPBEXHLevel1 2 2 5 3" xfId="7502"/>
    <cellStyle name="SAPBEXHLevel1 2 2 5 3 2" xfId="7503"/>
    <cellStyle name="SAPBEXHLevel1 2 2 5 3 2 2" xfId="7504"/>
    <cellStyle name="SAPBEXHLevel1 2 2 5 3 3" xfId="7505"/>
    <cellStyle name="SAPBEXHLevel1 2 2 5 4" xfId="7506"/>
    <cellStyle name="SAPBEXHLevel1 2 2 5 4 2" xfId="7507"/>
    <cellStyle name="SAPBEXHLevel1 2 2 5 5" xfId="7508"/>
    <cellStyle name="SAPBEXHLevel1 2 2 6" xfId="7509"/>
    <cellStyle name="SAPBEXHLevel1 2 2 6 2" xfId="7510"/>
    <cellStyle name="SAPBEXHLevel1 2 2 6 2 2" xfId="7511"/>
    <cellStyle name="SAPBEXHLevel1 2 2 6 2 2 2" xfId="7512"/>
    <cellStyle name="SAPBEXHLevel1 2 2 6 2 3" xfId="7513"/>
    <cellStyle name="SAPBEXHLevel1 2 2 6 3" xfId="7514"/>
    <cellStyle name="SAPBEXHLevel1 2 2 6 3 2" xfId="7515"/>
    <cellStyle name="SAPBEXHLevel1 2 2 6 4" xfId="7516"/>
    <cellStyle name="SAPBEXHLevel1 2 2 7" xfId="7517"/>
    <cellStyle name="SAPBEXHLevel1 2 2 7 2" xfId="7518"/>
    <cellStyle name="SAPBEXHLevel1 2 2 7 2 2" xfId="7519"/>
    <cellStyle name="SAPBEXHLevel1 2 2 7 2 2 2" xfId="7520"/>
    <cellStyle name="SAPBEXHLevel1 2 2 7 2 3" xfId="7521"/>
    <cellStyle name="SAPBEXHLevel1 2 2 7 3" xfId="7522"/>
    <cellStyle name="SAPBEXHLevel1 2 2 7 3 2" xfId="7523"/>
    <cellStyle name="SAPBEXHLevel1 2 2 7 4" xfId="7524"/>
    <cellStyle name="SAPBEXHLevel1 2 2 8" xfId="7525"/>
    <cellStyle name="SAPBEXHLevel1 2 2 8 2" xfId="7526"/>
    <cellStyle name="SAPBEXHLevel1 2 2 8 2 2" xfId="7527"/>
    <cellStyle name="SAPBEXHLevel1 2 2 8 3" xfId="7528"/>
    <cellStyle name="SAPBEXHLevel1 2 2 9" xfId="7529"/>
    <cellStyle name="SAPBEXHLevel1 2 2 9 2" xfId="7530"/>
    <cellStyle name="SAPBEXHLevel1 2 3" xfId="7531"/>
    <cellStyle name="SAPBEXHLevel1 2 3 2" xfId="7532"/>
    <cellStyle name="SAPBEXHLevel1 2 3 2 2" xfId="7533"/>
    <cellStyle name="SAPBEXHLevel1 2 3 2 2 2" xfId="7534"/>
    <cellStyle name="SAPBEXHLevel1 2 3 2 2 2 2" xfId="7535"/>
    <cellStyle name="SAPBEXHLevel1 2 3 2 2 3" xfId="7536"/>
    <cellStyle name="SAPBEXHLevel1 2 3 2 3" xfId="7537"/>
    <cellStyle name="SAPBEXHLevel1 2 3 2 3 2" xfId="7538"/>
    <cellStyle name="SAPBEXHLevel1 2 3 2 4" xfId="7539"/>
    <cellStyle name="SAPBEXHLevel1 2 3 3" xfId="7540"/>
    <cellStyle name="SAPBEXHLevel1 2 3 3 2" xfId="7541"/>
    <cellStyle name="SAPBEXHLevel1 2 3 3 2 2" xfId="7542"/>
    <cellStyle name="SAPBEXHLevel1 2 3 3 3" xfId="7543"/>
    <cellStyle name="SAPBEXHLevel1 2 3 4" xfId="7544"/>
    <cellStyle name="SAPBEXHLevel1 2 3 4 2" xfId="7545"/>
    <cellStyle name="SAPBEXHLevel1 2 3 5" xfId="7546"/>
    <cellStyle name="SAPBEXHLevel1 2 4" xfId="7547"/>
    <cellStyle name="SAPBEXHLevel1 2 4 2" xfId="7548"/>
    <cellStyle name="SAPBEXHLevel1 2 4 2 2" xfId="7549"/>
    <cellStyle name="SAPBEXHLevel1 2 4 2 2 2" xfId="7550"/>
    <cellStyle name="SAPBEXHLevel1 2 4 2 3" xfId="7551"/>
    <cellStyle name="SAPBEXHLevel1 2 4 3" xfId="7552"/>
    <cellStyle name="SAPBEXHLevel1 2 4 3 2" xfId="7553"/>
    <cellStyle name="SAPBEXHLevel1 2 4 4" xfId="7554"/>
    <cellStyle name="SAPBEXHLevel1 2 5" xfId="7555"/>
    <cellStyle name="SAPBEXHLevel1 2 5 2" xfId="7556"/>
    <cellStyle name="SAPBEXHLevel1 2 5 2 2" xfId="7557"/>
    <cellStyle name="SAPBEXHLevel1 2 5 2 2 2" xfId="7558"/>
    <cellStyle name="SAPBEXHLevel1 2 5 2 2 2 2" xfId="7559"/>
    <cellStyle name="SAPBEXHLevel1 2 5 2 2 3" xfId="7560"/>
    <cellStyle name="SAPBEXHLevel1 2 5 2 3" xfId="7561"/>
    <cellStyle name="SAPBEXHLevel1 2 5 2 3 2" xfId="7562"/>
    <cellStyle name="SAPBEXHLevel1 2 5 2 4" xfId="7563"/>
    <cellStyle name="SAPBEXHLevel1 2 5 3" xfId="7564"/>
    <cellStyle name="SAPBEXHLevel1 2 5 3 2" xfId="7565"/>
    <cellStyle name="SAPBEXHLevel1 2 5 3 2 2" xfId="7566"/>
    <cellStyle name="SAPBEXHLevel1 2 5 3 3" xfId="7567"/>
    <cellStyle name="SAPBEXHLevel1 2 5 4" xfId="7568"/>
    <cellStyle name="SAPBEXHLevel1 2 5 4 2" xfId="7569"/>
    <cellStyle name="SAPBEXHLevel1 2 5 5" xfId="7570"/>
    <cellStyle name="SAPBEXHLevel1 2 6" xfId="7571"/>
    <cellStyle name="SAPBEXHLevel1 2 6 2" xfId="7572"/>
    <cellStyle name="SAPBEXHLevel1 2 6 2 2" xfId="7573"/>
    <cellStyle name="SAPBEXHLevel1 2 6 3" xfId="7574"/>
    <cellStyle name="SAPBEXHLevel1 2 7" xfId="7575"/>
    <cellStyle name="SAPBEXHLevel1 2 7 2" xfId="7576"/>
    <cellStyle name="SAPBEXHLevel1 2 8" xfId="7577"/>
    <cellStyle name="SAPBEXHLevel1 3" xfId="7578"/>
    <cellStyle name="SAPBEXHLevel1 3 2" xfId="7579"/>
    <cellStyle name="SAPBEXHLevel1 3 2 2" xfId="7580"/>
    <cellStyle name="SAPBEXHLevel1 3 2 2 2" xfId="7581"/>
    <cellStyle name="SAPBEXHLevel1 3 2 2 2 2" xfId="7582"/>
    <cellStyle name="SAPBEXHLevel1 3 2 2 2 2 2" xfId="7583"/>
    <cellStyle name="SAPBEXHLevel1 3 2 2 2 3" xfId="7584"/>
    <cellStyle name="SAPBEXHLevel1 3 2 2 3" xfId="7585"/>
    <cellStyle name="SAPBEXHLevel1 3 2 2 3 2" xfId="7586"/>
    <cellStyle name="SAPBEXHLevel1 3 2 2 4" xfId="7587"/>
    <cellStyle name="SAPBEXHLevel1 3 2 3" xfId="7588"/>
    <cellStyle name="SAPBEXHLevel1 3 2 3 2" xfId="7589"/>
    <cellStyle name="SAPBEXHLevel1 3 2 3 2 2" xfId="7590"/>
    <cellStyle name="SAPBEXHLevel1 3 2 3 2 2 2" xfId="7591"/>
    <cellStyle name="SAPBEXHLevel1 3 2 3 2 3" xfId="7592"/>
    <cellStyle name="SAPBEXHLevel1 3 2 3 3" xfId="7593"/>
    <cellStyle name="SAPBEXHLevel1 3 2 3 3 2" xfId="7594"/>
    <cellStyle name="SAPBEXHLevel1 3 2 3 4" xfId="7595"/>
    <cellStyle name="SAPBEXHLevel1 3 2 4" xfId="7596"/>
    <cellStyle name="SAPBEXHLevel1 3 2 4 2" xfId="7597"/>
    <cellStyle name="SAPBEXHLevel1 3 2 4 2 2" xfId="7598"/>
    <cellStyle name="SAPBEXHLevel1 3 2 4 3" xfId="7599"/>
    <cellStyle name="SAPBEXHLevel1 3 2 5" xfId="7600"/>
    <cellStyle name="SAPBEXHLevel1 3 2 5 2" xfId="7601"/>
    <cellStyle name="SAPBEXHLevel1 3 2 5 3" xfId="7602"/>
    <cellStyle name="SAPBEXHLevel1 3 2 6" xfId="7603"/>
    <cellStyle name="SAPBEXHLevel1 3 2 6 2" xfId="7604"/>
    <cellStyle name="SAPBEXHLevel1 3 2 7" xfId="7605"/>
    <cellStyle name="SAPBEXHLevel1 3 3" xfId="7606"/>
    <cellStyle name="SAPBEXHLevel1 3 3 2" xfId="7607"/>
    <cellStyle name="SAPBEXHLevel1 3 3 2 2" xfId="7608"/>
    <cellStyle name="SAPBEXHLevel1 3 3 2 2 2" xfId="7609"/>
    <cellStyle name="SAPBEXHLevel1 3 3 2 2 2 2" xfId="7610"/>
    <cellStyle name="SAPBEXHLevel1 3 3 2 2 3" xfId="7611"/>
    <cellStyle name="SAPBEXHLevel1 3 3 2 3" xfId="7612"/>
    <cellStyle name="SAPBEXHLevel1 3 3 2 3 2" xfId="7613"/>
    <cellStyle name="SAPBEXHLevel1 3 3 2 4" xfId="7614"/>
    <cellStyle name="SAPBEXHLevel1 3 3 3" xfId="7615"/>
    <cellStyle name="SAPBEXHLevel1 3 3 3 2" xfId="7616"/>
    <cellStyle name="SAPBEXHLevel1 3 3 3 2 2" xfId="7617"/>
    <cellStyle name="SAPBEXHLevel1 3 3 3 3" xfId="7618"/>
    <cellStyle name="SAPBEXHLevel1 3 3 4" xfId="7619"/>
    <cellStyle name="SAPBEXHLevel1 3 3 4 2" xfId="7620"/>
    <cellStyle name="SAPBEXHLevel1 3 3 5" xfId="7621"/>
    <cellStyle name="SAPBEXHLevel1 3 4" xfId="7622"/>
    <cellStyle name="SAPBEXHLevel1 3 4 2" xfId="7623"/>
    <cellStyle name="SAPBEXHLevel1 3 4 2 2" xfId="7624"/>
    <cellStyle name="SAPBEXHLevel1 3 4 2 2 2" xfId="7625"/>
    <cellStyle name="SAPBEXHLevel1 3 4 2 3" xfId="7626"/>
    <cellStyle name="SAPBEXHLevel1 3 4 3" xfId="7627"/>
    <cellStyle name="SAPBEXHLevel1 3 4 3 2" xfId="7628"/>
    <cellStyle name="SAPBEXHLevel1 3 4 4" xfId="7629"/>
    <cellStyle name="SAPBEXHLevel1 3 5" xfId="7630"/>
    <cellStyle name="SAPBEXHLevel1 3 5 2" xfId="7631"/>
    <cellStyle name="SAPBEXHLevel1 3 5 2 2" xfId="7632"/>
    <cellStyle name="SAPBEXHLevel1 3 5 2 2 2" xfId="7633"/>
    <cellStyle name="SAPBEXHLevel1 3 5 2 2 2 2" xfId="7634"/>
    <cellStyle name="SAPBEXHLevel1 3 5 2 2 3" xfId="7635"/>
    <cellStyle name="SAPBEXHLevel1 3 5 2 3" xfId="7636"/>
    <cellStyle name="SAPBEXHLevel1 3 5 2 3 2" xfId="7637"/>
    <cellStyle name="SAPBEXHLevel1 3 5 2 4" xfId="7638"/>
    <cellStyle name="SAPBEXHLevel1 3 5 3" xfId="7639"/>
    <cellStyle name="SAPBEXHLevel1 3 5 3 2" xfId="7640"/>
    <cellStyle name="SAPBEXHLevel1 3 5 3 2 2" xfId="7641"/>
    <cellStyle name="SAPBEXHLevel1 3 5 3 3" xfId="7642"/>
    <cellStyle name="SAPBEXHLevel1 3 5 4" xfId="7643"/>
    <cellStyle name="SAPBEXHLevel1 3 5 4 2" xfId="7644"/>
    <cellStyle name="SAPBEXHLevel1 3 5 5" xfId="7645"/>
    <cellStyle name="SAPBEXHLevel1 3 6" xfId="7646"/>
    <cellStyle name="SAPBEXHLevel1 3 6 2" xfId="7647"/>
    <cellStyle name="SAPBEXHLevel1 3 6 2 2" xfId="7648"/>
    <cellStyle name="SAPBEXHLevel1 3 6 2 2 2" xfId="7649"/>
    <cellStyle name="SAPBEXHLevel1 3 6 2 3" xfId="7650"/>
    <cellStyle name="SAPBEXHLevel1 3 6 3" xfId="7651"/>
    <cellStyle name="SAPBEXHLevel1 3 6 3 2" xfId="7652"/>
    <cellStyle name="SAPBEXHLevel1 3 6 4" xfId="7653"/>
    <cellStyle name="SAPBEXHLevel1 3 7" xfId="7654"/>
    <cellStyle name="SAPBEXHLevel1 3 7 2" xfId="7655"/>
    <cellStyle name="SAPBEXHLevel1 3 7 2 2" xfId="7656"/>
    <cellStyle name="SAPBEXHLevel1 3 7 3" xfId="7657"/>
    <cellStyle name="SAPBEXHLevel1 3 8" xfId="7658"/>
    <cellStyle name="SAPBEXHLevel1 3 8 2" xfId="7659"/>
    <cellStyle name="SAPBEXHLevel1 3 9" xfId="7660"/>
    <cellStyle name="SAPBEXHLevel1 4" xfId="7661"/>
    <cellStyle name="SAPBEXHLevel1 4 2" xfId="7662"/>
    <cellStyle name="SAPBEXHLevel1 4 2 2" xfId="7663"/>
    <cellStyle name="SAPBEXHLevel1 4 2 2 2" xfId="7664"/>
    <cellStyle name="SAPBEXHLevel1 4 2 2 2 2" xfId="7665"/>
    <cellStyle name="SAPBEXHLevel1 4 2 2 3" xfId="7666"/>
    <cellStyle name="SAPBEXHLevel1 4 2 3" xfId="7667"/>
    <cellStyle name="SAPBEXHLevel1 4 2 3 2" xfId="7668"/>
    <cellStyle name="SAPBEXHLevel1 4 2 4" xfId="7669"/>
    <cellStyle name="SAPBEXHLevel1 4 3" xfId="7670"/>
    <cellStyle name="SAPBEXHLevel1 4 3 2" xfId="7671"/>
    <cellStyle name="SAPBEXHLevel1 4 3 2 2" xfId="7672"/>
    <cellStyle name="SAPBEXHLevel1 4 3 2 2 2" xfId="7673"/>
    <cellStyle name="SAPBEXHLevel1 4 3 2 3" xfId="7674"/>
    <cellStyle name="SAPBEXHLevel1 4 3 3" xfId="7675"/>
    <cellStyle name="SAPBEXHLevel1 4 3 3 2" xfId="7676"/>
    <cellStyle name="SAPBEXHLevel1 4 3 4" xfId="7677"/>
    <cellStyle name="SAPBEXHLevel1 4 4" xfId="7678"/>
    <cellStyle name="SAPBEXHLevel1 4 4 2" xfId="7679"/>
    <cellStyle name="SAPBEXHLevel1 4 4 2 2" xfId="7680"/>
    <cellStyle name="SAPBEXHLevel1 4 4 3" xfId="7681"/>
    <cellStyle name="SAPBEXHLevel1 4 5" xfId="7682"/>
    <cellStyle name="SAPBEXHLevel1 4 5 2" xfId="7683"/>
    <cellStyle name="SAPBEXHLevel1 4 5 3" xfId="7684"/>
    <cellStyle name="SAPBEXHLevel1 4 6" xfId="7685"/>
    <cellStyle name="SAPBEXHLevel1 4 6 2" xfId="7686"/>
    <cellStyle name="SAPBEXHLevel1 4 7" xfId="7687"/>
    <cellStyle name="SAPBEXHLevel1 5" xfId="7688"/>
    <cellStyle name="SAPBEXHLevel1 5 2" xfId="7689"/>
    <cellStyle name="SAPBEXHLevel1 5 2 2" xfId="7690"/>
    <cellStyle name="SAPBEXHLevel1 5 2 2 2" xfId="7691"/>
    <cellStyle name="SAPBEXHLevel1 5 2 2 2 2" xfId="7692"/>
    <cellStyle name="SAPBEXHLevel1 5 2 2 3" xfId="7693"/>
    <cellStyle name="SAPBEXHLevel1 5 2 3" xfId="7694"/>
    <cellStyle name="SAPBEXHLevel1 5 2 3 2" xfId="7695"/>
    <cellStyle name="SAPBEXHLevel1 5 2 4" xfId="7696"/>
    <cellStyle name="SAPBEXHLevel1 5 3" xfId="7697"/>
    <cellStyle name="SAPBEXHLevel1 5 3 2" xfId="7698"/>
    <cellStyle name="SAPBEXHLevel1 5 3 2 2" xfId="7699"/>
    <cellStyle name="SAPBEXHLevel1 5 3 3" xfId="7700"/>
    <cellStyle name="SAPBEXHLevel1 5 4" xfId="7701"/>
    <cellStyle name="SAPBEXHLevel1 5 4 2" xfId="7702"/>
    <cellStyle name="SAPBEXHLevel1 5 5" xfId="7703"/>
    <cellStyle name="SAPBEXHLevel1 6" xfId="7704"/>
    <cellStyle name="SAPBEXHLevel1 6 2" xfId="7705"/>
    <cellStyle name="SAPBEXHLevel1 6 2 2" xfId="7706"/>
    <cellStyle name="SAPBEXHLevel1 6 2 2 2" xfId="7707"/>
    <cellStyle name="SAPBEXHLevel1 6 2 3" xfId="7708"/>
    <cellStyle name="SAPBEXHLevel1 6 3" xfId="7709"/>
    <cellStyle name="SAPBEXHLevel1 6 3 2" xfId="7710"/>
    <cellStyle name="SAPBEXHLevel1 6 4" xfId="7711"/>
    <cellStyle name="SAPBEXHLevel1 7" xfId="7712"/>
    <cellStyle name="SAPBEXHLevel1 7 2" xfId="7713"/>
    <cellStyle name="SAPBEXHLevel1 7 2 2" xfId="7714"/>
    <cellStyle name="SAPBEXHLevel1 7 2 2 2" xfId="7715"/>
    <cellStyle name="SAPBEXHLevel1 7 2 2 2 2" xfId="7716"/>
    <cellStyle name="SAPBEXHLevel1 7 2 2 3" xfId="7717"/>
    <cellStyle name="SAPBEXHLevel1 7 2 3" xfId="7718"/>
    <cellStyle name="SAPBEXHLevel1 7 2 3 2" xfId="7719"/>
    <cellStyle name="SAPBEXHLevel1 7 2 4" xfId="7720"/>
    <cellStyle name="SAPBEXHLevel1 7 3" xfId="7721"/>
    <cellStyle name="SAPBEXHLevel1 7 3 2" xfId="7722"/>
    <cellStyle name="SAPBEXHLevel1 7 3 2 2" xfId="7723"/>
    <cellStyle name="SAPBEXHLevel1 7 3 3" xfId="7724"/>
    <cellStyle name="SAPBEXHLevel1 7 4" xfId="7725"/>
    <cellStyle name="SAPBEXHLevel1 7 4 2" xfId="7726"/>
    <cellStyle name="SAPBEXHLevel1 7 5" xfId="7727"/>
    <cellStyle name="SAPBEXHLevel1 8" xfId="7728"/>
    <cellStyle name="SAPBEXHLevel1 8 2" xfId="7729"/>
    <cellStyle name="SAPBEXHLevel1 8 2 2" xfId="7730"/>
    <cellStyle name="SAPBEXHLevel1 8 3" xfId="7731"/>
    <cellStyle name="SAPBEXHLevel1 9" xfId="7732"/>
    <cellStyle name="SAPBEXHLevel1 9 2" xfId="7733"/>
    <cellStyle name="SAPBEXHLevel1X" xfId="7734"/>
    <cellStyle name="SAPBEXHLevel1X 2" xfId="7735"/>
    <cellStyle name="SAPBEXHLevel1X 2 2" xfId="7736"/>
    <cellStyle name="SAPBEXHLevel1X 2 2 2" xfId="7737"/>
    <cellStyle name="SAPBEXHLevel1X 2 2 2 2" xfId="7738"/>
    <cellStyle name="SAPBEXHLevel1X 2 2 2 2 2" xfId="7739"/>
    <cellStyle name="SAPBEXHLevel1X 2 2 2 3" xfId="7740"/>
    <cellStyle name="SAPBEXHLevel1X 2 2 3" xfId="7741"/>
    <cellStyle name="SAPBEXHLevel1X 2 2 3 2" xfId="7742"/>
    <cellStyle name="SAPBEXHLevel1X 2 2 4" xfId="7743"/>
    <cellStyle name="SAPBEXHLevel1X 2 3" xfId="7744"/>
    <cellStyle name="SAPBEXHLevel1X 2 3 2" xfId="7745"/>
    <cellStyle name="SAPBEXHLevel1X 2 3 2 2" xfId="7746"/>
    <cellStyle name="SAPBEXHLevel1X 2 3 2 2 2" xfId="7747"/>
    <cellStyle name="SAPBEXHLevel1X 2 3 2 3" xfId="7748"/>
    <cellStyle name="SAPBEXHLevel1X 2 3 3" xfId="7749"/>
    <cellStyle name="SAPBEXHLevel1X 2 3 3 2" xfId="7750"/>
    <cellStyle name="SAPBEXHLevel1X 2 3 4" xfId="7751"/>
    <cellStyle name="SAPBEXHLevel1X 2 4" xfId="7752"/>
    <cellStyle name="SAPBEXHLevel1X 2 4 2" xfId="7753"/>
    <cellStyle name="SAPBEXHLevel1X 2 4 2 2" xfId="7754"/>
    <cellStyle name="SAPBEXHLevel1X 2 4 3" xfId="7755"/>
    <cellStyle name="SAPBEXHLevel1X 2 5" xfId="7756"/>
    <cellStyle name="SAPBEXHLevel1X 2 5 2" xfId="7757"/>
    <cellStyle name="SAPBEXHLevel1X 2 5 3" xfId="7758"/>
    <cellStyle name="SAPBEXHLevel1X 2 6" xfId="7759"/>
    <cellStyle name="SAPBEXHLevel1X 2 6 2" xfId="7760"/>
    <cellStyle name="SAPBEXHLevel1X 2 7" xfId="7761"/>
    <cellStyle name="SAPBEXHLevel1X 3" xfId="7762"/>
    <cellStyle name="SAPBEXHLevel1X 3 2" xfId="7763"/>
    <cellStyle name="SAPBEXHLevel1X 3 2 2" xfId="7764"/>
    <cellStyle name="SAPBEXHLevel1X 3 2 2 2" xfId="7765"/>
    <cellStyle name="SAPBEXHLevel1X 3 2 2 2 2" xfId="7766"/>
    <cellStyle name="SAPBEXHLevel1X 3 2 2 3" xfId="7767"/>
    <cellStyle name="SAPBEXHLevel1X 3 2 3" xfId="7768"/>
    <cellStyle name="SAPBEXHLevel1X 3 2 3 2" xfId="7769"/>
    <cellStyle name="SAPBEXHLevel1X 3 2 4" xfId="7770"/>
    <cellStyle name="SAPBEXHLevel1X 3 3" xfId="7771"/>
    <cellStyle name="SAPBEXHLevel1X 3 3 2" xfId="7772"/>
    <cellStyle name="SAPBEXHLevel1X 3 3 2 2" xfId="7773"/>
    <cellStyle name="SAPBEXHLevel1X 3 3 3" xfId="7774"/>
    <cellStyle name="SAPBEXHLevel1X 3 4" xfId="7775"/>
    <cellStyle name="SAPBEXHLevel1X 3 4 2" xfId="7776"/>
    <cellStyle name="SAPBEXHLevel1X 3 5" xfId="7777"/>
    <cellStyle name="SAPBEXHLevel1X 4" xfId="7778"/>
    <cellStyle name="SAPBEXHLevel1X 4 2" xfId="7779"/>
    <cellStyle name="SAPBEXHLevel1X 4 2 2" xfId="7780"/>
    <cellStyle name="SAPBEXHLevel1X 4 2 2 2" xfId="7781"/>
    <cellStyle name="SAPBEXHLevel1X 4 2 3" xfId="7782"/>
    <cellStyle name="SAPBEXHLevel1X 4 3" xfId="7783"/>
    <cellStyle name="SAPBEXHLevel1X 4 3 2" xfId="7784"/>
    <cellStyle name="SAPBEXHLevel1X 4 4" xfId="7785"/>
    <cellStyle name="SAPBEXHLevel1X 5" xfId="7786"/>
    <cellStyle name="SAPBEXHLevel1X 5 2" xfId="7787"/>
    <cellStyle name="SAPBEXHLevel1X 5 2 2" xfId="7788"/>
    <cellStyle name="SAPBEXHLevel1X 5 2 2 2" xfId="7789"/>
    <cellStyle name="SAPBEXHLevel1X 5 2 2 2 2" xfId="7790"/>
    <cellStyle name="SAPBEXHLevel1X 5 2 2 3" xfId="7791"/>
    <cellStyle name="SAPBEXHLevel1X 5 2 3" xfId="7792"/>
    <cellStyle name="SAPBEXHLevel1X 5 2 3 2" xfId="7793"/>
    <cellStyle name="SAPBEXHLevel1X 5 2 4" xfId="7794"/>
    <cellStyle name="SAPBEXHLevel1X 5 3" xfId="7795"/>
    <cellStyle name="SAPBEXHLevel1X 5 3 2" xfId="7796"/>
    <cellStyle name="SAPBEXHLevel1X 5 3 2 2" xfId="7797"/>
    <cellStyle name="SAPBEXHLevel1X 5 3 3" xfId="7798"/>
    <cellStyle name="SAPBEXHLevel1X 5 4" xfId="7799"/>
    <cellStyle name="SAPBEXHLevel1X 5 4 2" xfId="7800"/>
    <cellStyle name="SAPBEXHLevel1X 5 5" xfId="7801"/>
    <cellStyle name="SAPBEXHLevel1X 6" xfId="7802"/>
    <cellStyle name="SAPBEXHLevel1X 6 2" xfId="7803"/>
    <cellStyle name="SAPBEXHLevel1X 6 2 2" xfId="7804"/>
    <cellStyle name="SAPBEXHLevel1X 6 2 2 2" xfId="7805"/>
    <cellStyle name="SAPBEXHLevel1X 6 2 3" xfId="7806"/>
    <cellStyle name="SAPBEXHLevel1X 6 3" xfId="7807"/>
    <cellStyle name="SAPBEXHLevel1X 6 3 2" xfId="7808"/>
    <cellStyle name="SAPBEXHLevel1X 6 4" xfId="7809"/>
    <cellStyle name="SAPBEXHLevel1X 7" xfId="7810"/>
    <cellStyle name="SAPBEXHLevel1X 7 2" xfId="7811"/>
    <cellStyle name="SAPBEXHLevel1X 7 2 2" xfId="7812"/>
    <cellStyle name="SAPBEXHLevel1X 7 3" xfId="7813"/>
    <cellStyle name="SAPBEXHLevel1X 8" xfId="7814"/>
    <cellStyle name="SAPBEXHLevel1X 8 2" xfId="7815"/>
    <cellStyle name="SAPBEXHLevel1X 9" xfId="7816"/>
    <cellStyle name="SAPBEXHLevel2" xfId="7817"/>
    <cellStyle name="SAPBEXHLevel2 10" xfId="7818"/>
    <cellStyle name="SAPBEXHLevel2 2" xfId="7819"/>
    <cellStyle name="SAPBEXHLevel2 2 2" xfId="7820"/>
    <cellStyle name="SAPBEXHLevel2 2 2 10" xfId="7821"/>
    <cellStyle name="SAPBEXHLevel2 2 2 10 2" xfId="7822"/>
    <cellStyle name="SAPBEXHLevel2 2 2 11" xfId="7823"/>
    <cellStyle name="SAPBEXHLevel2 2 2 2" xfId="7824"/>
    <cellStyle name="SAPBEXHLevel2 2 2 2 2" xfId="7825"/>
    <cellStyle name="SAPBEXHLevel2 2 2 2 2 2" xfId="7826"/>
    <cellStyle name="SAPBEXHLevel2 2 2 2 2 2 2" xfId="7827"/>
    <cellStyle name="SAPBEXHLevel2 2 2 2 2 2 2 2" xfId="7828"/>
    <cellStyle name="SAPBEXHLevel2 2 2 2 2 2 3" xfId="7829"/>
    <cellStyle name="SAPBEXHLevel2 2 2 2 2 3" xfId="7830"/>
    <cellStyle name="SAPBEXHLevel2 2 2 2 2 3 2" xfId="7831"/>
    <cellStyle name="SAPBEXHLevel2 2 2 2 2 4" xfId="7832"/>
    <cellStyle name="SAPBEXHLevel2 2 2 2 3" xfId="7833"/>
    <cellStyle name="SAPBEXHLevel2 2 2 2 3 2" xfId="7834"/>
    <cellStyle name="SAPBEXHLevel2 2 2 2 3 2 2" xfId="7835"/>
    <cellStyle name="SAPBEXHLevel2 2 2 2 3 3" xfId="7836"/>
    <cellStyle name="SAPBEXHLevel2 2 2 2 4" xfId="7837"/>
    <cellStyle name="SAPBEXHLevel2 2 2 2 4 2" xfId="7838"/>
    <cellStyle name="SAPBEXHLevel2 2 2 2 5" xfId="7839"/>
    <cellStyle name="SAPBEXHLevel2 2 2 3" xfId="7840"/>
    <cellStyle name="SAPBEXHLevel2 2 2 3 2" xfId="7841"/>
    <cellStyle name="SAPBEXHLevel2 2 2 3 2 2" xfId="7842"/>
    <cellStyle name="SAPBEXHLevel2 2 2 3 2 2 2" xfId="7843"/>
    <cellStyle name="SAPBEXHLevel2 2 2 3 2 2 2 2" xfId="7844"/>
    <cellStyle name="SAPBEXHLevel2 2 2 3 2 2 3" xfId="7845"/>
    <cellStyle name="SAPBEXHLevel2 2 2 3 2 3" xfId="7846"/>
    <cellStyle name="SAPBEXHLevel2 2 2 3 2 3 2" xfId="7847"/>
    <cellStyle name="SAPBEXHLevel2 2 2 3 2 4" xfId="7848"/>
    <cellStyle name="SAPBEXHLevel2 2 2 3 3" xfId="7849"/>
    <cellStyle name="SAPBEXHLevel2 2 2 3 3 2" xfId="7850"/>
    <cellStyle name="SAPBEXHLevel2 2 2 3 3 2 2" xfId="7851"/>
    <cellStyle name="SAPBEXHLevel2 2 2 3 3 3" xfId="7852"/>
    <cellStyle name="SAPBEXHLevel2 2 2 3 4" xfId="7853"/>
    <cellStyle name="SAPBEXHLevel2 2 2 3 4 2" xfId="7854"/>
    <cellStyle name="SAPBEXHLevel2 2 2 3 5" xfId="7855"/>
    <cellStyle name="SAPBEXHLevel2 2 2 4" xfId="7856"/>
    <cellStyle name="SAPBEXHLevel2 2 2 4 2" xfId="7857"/>
    <cellStyle name="SAPBEXHLevel2 2 2 4 2 2" xfId="7858"/>
    <cellStyle name="SAPBEXHLevel2 2 2 4 2 2 2" xfId="7859"/>
    <cellStyle name="SAPBEXHLevel2 2 2 4 2 3" xfId="7860"/>
    <cellStyle name="SAPBEXHLevel2 2 2 4 3" xfId="7861"/>
    <cellStyle name="SAPBEXHLevel2 2 2 4 3 2" xfId="7862"/>
    <cellStyle name="SAPBEXHLevel2 2 2 4 4" xfId="7863"/>
    <cellStyle name="SAPBEXHLevel2 2 2 5" xfId="7864"/>
    <cellStyle name="SAPBEXHLevel2 2 2 5 2" xfId="7865"/>
    <cellStyle name="SAPBEXHLevel2 2 2 5 2 2" xfId="7866"/>
    <cellStyle name="SAPBEXHLevel2 2 2 5 2 2 2" xfId="7867"/>
    <cellStyle name="SAPBEXHLevel2 2 2 5 2 2 2 2" xfId="7868"/>
    <cellStyle name="SAPBEXHLevel2 2 2 5 2 2 3" xfId="7869"/>
    <cellStyle name="SAPBEXHLevel2 2 2 5 2 3" xfId="7870"/>
    <cellStyle name="SAPBEXHLevel2 2 2 5 2 3 2" xfId="7871"/>
    <cellStyle name="SAPBEXHLevel2 2 2 5 2 4" xfId="7872"/>
    <cellStyle name="SAPBEXHLevel2 2 2 5 3" xfId="7873"/>
    <cellStyle name="SAPBEXHLevel2 2 2 5 3 2" xfId="7874"/>
    <cellStyle name="SAPBEXHLevel2 2 2 5 3 2 2" xfId="7875"/>
    <cellStyle name="SAPBEXHLevel2 2 2 5 3 3" xfId="7876"/>
    <cellStyle name="SAPBEXHLevel2 2 2 5 4" xfId="7877"/>
    <cellStyle name="SAPBEXHLevel2 2 2 5 4 2" xfId="7878"/>
    <cellStyle name="SAPBEXHLevel2 2 2 5 5" xfId="7879"/>
    <cellStyle name="SAPBEXHLevel2 2 2 6" xfId="7880"/>
    <cellStyle name="SAPBEXHLevel2 2 2 6 2" xfId="7881"/>
    <cellStyle name="SAPBEXHLevel2 2 2 6 2 2" xfId="7882"/>
    <cellStyle name="SAPBEXHLevel2 2 2 6 2 2 2" xfId="7883"/>
    <cellStyle name="SAPBEXHLevel2 2 2 6 2 3" xfId="7884"/>
    <cellStyle name="SAPBEXHLevel2 2 2 6 3" xfId="7885"/>
    <cellStyle name="SAPBEXHLevel2 2 2 6 3 2" xfId="7886"/>
    <cellStyle name="SAPBEXHLevel2 2 2 6 4" xfId="7887"/>
    <cellStyle name="SAPBEXHLevel2 2 2 7" xfId="7888"/>
    <cellStyle name="SAPBEXHLevel2 2 2 7 2" xfId="7889"/>
    <cellStyle name="SAPBEXHLevel2 2 2 7 2 2" xfId="7890"/>
    <cellStyle name="SAPBEXHLevel2 2 2 7 2 2 2" xfId="7891"/>
    <cellStyle name="SAPBEXHLevel2 2 2 7 2 3" xfId="7892"/>
    <cellStyle name="SAPBEXHLevel2 2 2 7 3" xfId="7893"/>
    <cellStyle name="SAPBEXHLevel2 2 2 7 3 2" xfId="7894"/>
    <cellStyle name="SAPBEXHLevel2 2 2 7 4" xfId="7895"/>
    <cellStyle name="SAPBEXHLevel2 2 2 8" xfId="7896"/>
    <cellStyle name="SAPBEXHLevel2 2 2 8 2" xfId="7897"/>
    <cellStyle name="SAPBEXHLevel2 2 2 8 2 2" xfId="7898"/>
    <cellStyle name="SAPBEXHLevel2 2 2 8 3" xfId="7899"/>
    <cellStyle name="SAPBEXHLevel2 2 2 9" xfId="7900"/>
    <cellStyle name="SAPBEXHLevel2 2 2 9 2" xfId="7901"/>
    <cellStyle name="SAPBEXHLevel2 2 3" xfId="7902"/>
    <cellStyle name="SAPBEXHLevel2 2 3 2" xfId="7903"/>
    <cellStyle name="SAPBEXHLevel2 2 3 2 2" xfId="7904"/>
    <cellStyle name="SAPBEXHLevel2 2 3 2 2 2" xfId="7905"/>
    <cellStyle name="SAPBEXHLevel2 2 3 2 2 2 2" xfId="7906"/>
    <cellStyle name="SAPBEXHLevel2 2 3 2 2 3" xfId="7907"/>
    <cellStyle name="SAPBEXHLevel2 2 3 2 3" xfId="7908"/>
    <cellStyle name="SAPBEXHLevel2 2 3 2 3 2" xfId="7909"/>
    <cellStyle name="SAPBEXHLevel2 2 3 2 4" xfId="7910"/>
    <cellStyle name="SAPBEXHLevel2 2 3 3" xfId="7911"/>
    <cellStyle name="SAPBEXHLevel2 2 3 3 2" xfId="7912"/>
    <cellStyle name="SAPBEXHLevel2 2 3 3 2 2" xfId="7913"/>
    <cellStyle name="SAPBEXHLevel2 2 3 3 3" xfId="7914"/>
    <cellStyle name="SAPBEXHLevel2 2 3 4" xfId="7915"/>
    <cellStyle name="SAPBEXHLevel2 2 3 4 2" xfId="7916"/>
    <cellStyle name="SAPBEXHLevel2 2 3 5" xfId="7917"/>
    <cellStyle name="SAPBEXHLevel2 2 4" xfId="7918"/>
    <cellStyle name="SAPBEXHLevel2 2 4 2" xfId="7919"/>
    <cellStyle name="SAPBEXHLevel2 2 4 2 2" xfId="7920"/>
    <cellStyle name="SAPBEXHLevel2 2 4 2 2 2" xfId="7921"/>
    <cellStyle name="SAPBEXHLevel2 2 4 2 3" xfId="7922"/>
    <cellStyle name="SAPBEXHLevel2 2 4 3" xfId="7923"/>
    <cellStyle name="SAPBEXHLevel2 2 4 3 2" xfId="7924"/>
    <cellStyle name="SAPBEXHLevel2 2 4 4" xfId="7925"/>
    <cellStyle name="SAPBEXHLevel2 2 5" xfId="7926"/>
    <cellStyle name="SAPBEXHLevel2 2 5 2" xfId="7927"/>
    <cellStyle name="SAPBEXHLevel2 2 5 2 2" xfId="7928"/>
    <cellStyle name="SAPBEXHLevel2 2 5 2 2 2" xfId="7929"/>
    <cellStyle name="SAPBEXHLevel2 2 5 2 2 2 2" xfId="7930"/>
    <cellStyle name="SAPBEXHLevel2 2 5 2 2 3" xfId="7931"/>
    <cellStyle name="SAPBEXHLevel2 2 5 2 3" xfId="7932"/>
    <cellStyle name="SAPBEXHLevel2 2 5 2 3 2" xfId="7933"/>
    <cellStyle name="SAPBEXHLevel2 2 5 2 4" xfId="7934"/>
    <cellStyle name="SAPBEXHLevel2 2 5 3" xfId="7935"/>
    <cellStyle name="SAPBEXHLevel2 2 5 3 2" xfId="7936"/>
    <cellStyle name="SAPBEXHLevel2 2 5 3 2 2" xfId="7937"/>
    <cellStyle name="SAPBEXHLevel2 2 5 3 3" xfId="7938"/>
    <cellStyle name="SAPBEXHLevel2 2 5 4" xfId="7939"/>
    <cellStyle name="SAPBEXHLevel2 2 5 4 2" xfId="7940"/>
    <cellStyle name="SAPBEXHLevel2 2 5 5" xfId="7941"/>
    <cellStyle name="SAPBEXHLevel2 2 6" xfId="7942"/>
    <cellStyle name="SAPBEXHLevel2 2 6 2" xfId="7943"/>
    <cellStyle name="SAPBEXHLevel2 2 6 2 2" xfId="7944"/>
    <cellStyle name="SAPBEXHLevel2 2 6 3" xfId="7945"/>
    <cellStyle name="SAPBEXHLevel2 2 7" xfId="7946"/>
    <cellStyle name="SAPBEXHLevel2 2 7 2" xfId="7947"/>
    <cellStyle name="SAPBEXHLevel2 2 8" xfId="7948"/>
    <cellStyle name="SAPBEXHLevel2 3" xfId="7949"/>
    <cellStyle name="SAPBEXHLevel2 3 2" xfId="7950"/>
    <cellStyle name="SAPBEXHLevel2 3 2 2" xfId="7951"/>
    <cellStyle name="SAPBEXHLevel2 3 2 2 2" xfId="7952"/>
    <cellStyle name="SAPBEXHLevel2 3 2 2 2 2" xfId="7953"/>
    <cellStyle name="SAPBEXHLevel2 3 2 2 2 2 2" xfId="7954"/>
    <cellStyle name="SAPBEXHLevel2 3 2 2 2 3" xfId="7955"/>
    <cellStyle name="SAPBEXHLevel2 3 2 2 3" xfId="7956"/>
    <cellStyle name="SAPBEXHLevel2 3 2 2 3 2" xfId="7957"/>
    <cellStyle name="SAPBEXHLevel2 3 2 2 4" xfId="7958"/>
    <cellStyle name="SAPBEXHLevel2 3 2 3" xfId="7959"/>
    <cellStyle name="SAPBEXHLevel2 3 2 3 2" xfId="7960"/>
    <cellStyle name="SAPBEXHLevel2 3 2 3 2 2" xfId="7961"/>
    <cellStyle name="SAPBEXHLevel2 3 2 3 2 2 2" xfId="7962"/>
    <cellStyle name="SAPBEXHLevel2 3 2 3 2 3" xfId="7963"/>
    <cellStyle name="SAPBEXHLevel2 3 2 3 3" xfId="7964"/>
    <cellStyle name="SAPBEXHLevel2 3 2 3 3 2" xfId="7965"/>
    <cellStyle name="SAPBEXHLevel2 3 2 3 4" xfId="7966"/>
    <cellStyle name="SAPBEXHLevel2 3 2 4" xfId="7967"/>
    <cellStyle name="SAPBEXHLevel2 3 2 4 2" xfId="7968"/>
    <cellStyle name="SAPBEXHLevel2 3 2 4 2 2" xfId="7969"/>
    <cellStyle name="SAPBEXHLevel2 3 2 4 3" xfId="7970"/>
    <cellStyle name="SAPBEXHLevel2 3 2 5" xfId="7971"/>
    <cellStyle name="SAPBEXHLevel2 3 2 5 2" xfId="7972"/>
    <cellStyle name="SAPBEXHLevel2 3 2 5 3" xfId="7973"/>
    <cellStyle name="SAPBEXHLevel2 3 2 6" xfId="7974"/>
    <cellStyle name="SAPBEXHLevel2 3 2 6 2" xfId="7975"/>
    <cellStyle name="SAPBEXHLevel2 3 2 7" xfId="7976"/>
    <cellStyle name="SAPBEXHLevel2 3 3" xfId="7977"/>
    <cellStyle name="SAPBEXHLevel2 3 3 2" xfId="7978"/>
    <cellStyle name="SAPBEXHLevel2 3 3 2 2" xfId="7979"/>
    <cellStyle name="SAPBEXHLevel2 3 3 2 2 2" xfId="7980"/>
    <cellStyle name="SAPBEXHLevel2 3 3 2 2 2 2" xfId="7981"/>
    <cellStyle name="SAPBEXHLevel2 3 3 2 2 3" xfId="7982"/>
    <cellStyle name="SAPBEXHLevel2 3 3 2 3" xfId="7983"/>
    <cellStyle name="SAPBEXHLevel2 3 3 2 3 2" xfId="7984"/>
    <cellStyle name="SAPBEXHLevel2 3 3 2 4" xfId="7985"/>
    <cellStyle name="SAPBEXHLevel2 3 3 3" xfId="7986"/>
    <cellStyle name="SAPBEXHLevel2 3 3 3 2" xfId="7987"/>
    <cellStyle name="SAPBEXHLevel2 3 3 3 2 2" xfId="7988"/>
    <cellStyle name="SAPBEXHLevel2 3 3 3 3" xfId="7989"/>
    <cellStyle name="SAPBEXHLevel2 3 3 4" xfId="7990"/>
    <cellStyle name="SAPBEXHLevel2 3 3 4 2" xfId="7991"/>
    <cellStyle name="SAPBEXHLevel2 3 3 5" xfId="7992"/>
    <cellStyle name="SAPBEXHLevel2 3 4" xfId="7993"/>
    <cellStyle name="SAPBEXHLevel2 3 4 2" xfId="7994"/>
    <cellStyle name="SAPBEXHLevel2 3 4 2 2" xfId="7995"/>
    <cellStyle name="SAPBEXHLevel2 3 4 2 2 2" xfId="7996"/>
    <cellStyle name="SAPBEXHLevel2 3 4 2 3" xfId="7997"/>
    <cellStyle name="SAPBEXHLevel2 3 4 3" xfId="7998"/>
    <cellStyle name="SAPBEXHLevel2 3 4 3 2" xfId="7999"/>
    <cellStyle name="SAPBEXHLevel2 3 4 4" xfId="8000"/>
    <cellStyle name="SAPBEXHLevel2 3 5" xfId="8001"/>
    <cellStyle name="SAPBEXHLevel2 3 5 2" xfId="8002"/>
    <cellStyle name="SAPBEXHLevel2 3 5 2 2" xfId="8003"/>
    <cellStyle name="SAPBEXHLevel2 3 5 2 2 2" xfId="8004"/>
    <cellStyle name="SAPBEXHLevel2 3 5 2 2 2 2" xfId="8005"/>
    <cellStyle name="SAPBEXHLevel2 3 5 2 2 3" xfId="8006"/>
    <cellStyle name="SAPBEXHLevel2 3 5 2 3" xfId="8007"/>
    <cellStyle name="SAPBEXHLevel2 3 5 2 3 2" xfId="8008"/>
    <cellStyle name="SAPBEXHLevel2 3 5 2 4" xfId="8009"/>
    <cellStyle name="SAPBEXHLevel2 3 5 3" xfId="8010"/>
    <cellStyle name="SAPBEXHLevel2 3 5 3 2" xfId="8011"/>
    <cellStyle name="SAPBEXHLevel2 3 5 3 2 2" xfId="8012"/>
    <cellStyle name="SAPBEXHLevel2 3 5 3 3" xfId="8013"/>
    <cellStyle name="SAPBEXHLevel2 3 5 4" xfId="8014"/>
    <cellStyle name="SAPBEXHLevel2 3 5 4 2" xfId="8015"/>
    <cellStyle name="SAPBEXHLevel2 3 5 5" xfId="8016"/>
    <cellStyle name="SAPBEXHLevel2 3 6" xfId="8017"/>
    <cellStyle name="SAPBEXHLevel2 3 6 2" xfId="8018"/>
    <cellStyle name="SAPBEXHLevel2 3 6 2 2" xfId="8019"/>
    <cellStyle name="SAPBEXHLevel2 3 6 2 2 2" xfId="8020"/>
    <cellStyle name="SAPBEXHLevel2 3 6 2 3" xfId="8021"/>
    <cellStyle name="SAPBEXHLevel2 3 6 3" xfId="8022"/>
    <cellStyle name="SAPBEXHLevel2 3 6 3 2" xfId="8023"/>
    <cellStyle name="SAPBEXHLevel2 3 6 4" xfId="8024"/>
    <cellStyle name="SAPBEXHLevel2 3 7" xfId="8025"/>
    <cellStyle name="SAPBEXHLevel2 3 7 2" xfId="8026"/>
    <cellStyle name="SAPBEXHLevel2 3 7 2 2" xfId="8027"/>
    <cellStyle name="SAPBEXHLevel2 3 7 3" xfId="8028"/>
    <cellStyle name="SAPBEXHLevel2 3 8" xfId="8029"/>
    <cellStyle name="SAPBEXHLevel2 3 8 2" xfId="8030"/>
    <cellStyle name="SAPBEXHLevel2 3 9" xfId="8031"/>
    <cellStyle name="SAPBEXHLevel2 4" xfId="8032"/>
    <cellStyle name="SAPBEXHLevel2 4 2" xfId="8033"/>
    <cellStyle name="SAPBEXHLevel2 4 2 2" xfId="8034"/>
    <cellStyle name="SAPBEXHLevel2 4 2 2 2" xfId="8035"/>
    <cellStyle name="SAPBEXHLevel2 4 2 2 2 2" xfId="8036"/>
    <cellStyle name="SAPBEXHLevel2 4 2 2 3" xfId="8037"/>
    <cellStyle name="SAPBEXHLevel2 4 2 3" xfId="8038"/>
    <cellStyle name="SAPBEXHLevel2 4 2 3 2" xfId="8039"/>
    <cellStyle name="SAPBEXHLevel2 4 2 4" xfId="8040"/>
    <cellStyle name="SAPBEXHLevel2 4 3" xfId="8041"/>
    <cellStyle name="SAPBEXHLevel2 4 3 2" xfId="8042"/>
    <cellStyle name="SAPBEXHLevel2 4 3 2 2" xfId="8043"/>
    <cellStyle name="SAPBEXHLevel2 4 3 2 2 2" xfId="8044"/>
    <cellStyle name="SAPBEXHLevel2 4 3 2 3" xfId="8045"/>
    <cellStyle name="SAPBEXHLevel2 4 3 3" xfId="8046"/>
    <cellStyle name="SAPBEXHLevel2 4 3 3 2" xfId="8047"/>
    <cellStyle name="SAPBEXHLevel2 4 3 4" xfId="8048"/>
    <cellStyle name="SAPBEXHLevel2 4 4" xfId="8049"/>
    <cellStyle name="SAPBEXHLevel2 4 4 2" xfId="8050"/>
    <cellStyle name="SAPBEXHLevel2 4 4 2 2" xfId="8051"/>
    <cellStyle name="SAPBEXHLevel2 4 4 3" xfId="8052"/>
    <cellStyle name="SAPBEXHLevel2 4 5" xfId="8053"/>
    <cellStyle name="SAPBEXHLevel2 4 5 2" xfId="8054"/>
    <cellStyle name="SAPBEXHLevel2 4 5 3" xfId="8055"/>
    <cellStyle name="SAPBEXHLevel2 4 6" xfId="8056"/>
    <cellStyle name="SAPBEXHLevel2 4 6 2" xfId="8057"/>
    <cellStyle name="SAPBEXHLevel2 4 7" xfId="8058"/>
    <cellStyle name="SAPBEXHLevel2 5" xfId="8059"/>
    <cellStyle name="SAPBEXHLevel2 5 2" xfId="8060"/>
    <cellStyle name="SAPBEXHLevel2 5 2 2" xfId="8061"/>
    <cellStyle name="SAPBEXHLevel2 5 2 2 2" xfId="8062"/>
    <cellStyle name="SAPBEXHLevel2 5 2 2 2 2" xfId="8063"/>
    <cellStyle name="SAPBEXHLevel2 5 2 2 3" xfId="8064"/>
    <cellStyle name="SAPBEXHLevel2 5 2 3" xfId="8065"/>
    <cellStyle name="SAPBEXHLevel2 5 2 3 2" xfId="8066"/>
    <cellStyle name="SAPBEXHLevel2 5 2 4" xfId="8067"/>
    <cellStyle name="SAPBEXHLevel2 5 3" xfId="8068"/>
    <cellStyle name="SAPBEXHLevel2 5 3 2" xfId="8069"/>
    <cellStyle name="SAPBEXHLevel2 5 3 2 2" xfId="8070"/>
    <cellStyle name="SAPBEXHLevel2 5 3 3" xfId="8071"/>
    <cellStyle name="SAPBEXHLevel2 5 4" xfId="8072"/>
    <cellStyle name="SAPBEXHLevel2 5 4 2" xfId="8073"/>
    <cellStyle name="SAPBEXHLevel2 5 5" xfId="8074"/>
    <cellStyle name="SAPBEXHLevel2 6" xfId="8075"/>
    <cellStyle name="SAPBEXHLevel2 6 2" xfId="8076"/>
    <cellStyle name="SAPBEXHLevel2 6 2 2" xfId="8077"/>
    <cellStyle name="SAPBEXHLevel2 6 2 2 2" xfId="8078"/>
    <cellStyle name="SAPBEXHLevel2 6 2 3" xfId="8079"/>
    <cellStyle name="SAPBEXHLevel2 6 3" xfId="8080"/>
    <cellStyle name="SAPBEXHLevel2 6 3 2" xfId="8081"/>
    <cellStyle name="SAPBEXHLevel2 6 4" xfId="8082"/>
    <cellStyle name="SAPBEXHLevel2 7" xfId="8083"/>
    <cellStyle name="SAPBEXHLevel2 7 2" xfId="8084"/>
    <cellStyle name="SAPBEXHLevel2 7 2 2" xfId="8085"/>
    <cellStyle name="SAPBEXHLevel2 7 2 2 2" xfId="8086"/>
    <cellStyle name="SAPBEXHLevel2 7 2 2 2 2" xfId="8087"/>
    <cellStyle name="SAPBEXHLevel2 7 2 2 3" xfId="8088"/>
    <cellStyle name="SAPBEXHLevel2 7 2 3" xfId="8089"/>
    <cellStyle name="SAPBEXHLevel2 7 2 3 2" xfId="8090"/>
    <cellStyle name="SAPBEXHLevel2 7 2 4" xfId="8091"/>
    <cellStyle name="SAPBEXHLevel2 7 3" xfId="8092"/>
    <cellStyle name="SAPBEXHLevel2 7 3 2" xfId="8093"/>
    <cellStyle name="SAPBEXHLevel2 7 3 2 2" xfId="8094"/>
    <cellStyle name="SAPBEXHLevel2 7 3 3" xfId="8095"/>
    <cellStyle name="SAPBEXHLevel2 7 4" xfId="8096"/>
    <cellStyle name="SAPBEXHLevel2 7 4 2" xfId="8097"/>
    <cellStyle name="SAPBEXHLevel2 7 5" xfId="8098"/>
    <cellStyle name="SAPBEXHLevel2 8" xfId="8099"/>
    <cellStyle name="SAPBEXHLevel2 8 2" xfId="8100"/>
    <cellStyle name="SAPBEXHLevel2 8 2 2" xfId="8101"/>
    <cellStyle name="SAPBEXHLevel2 8 3" xfId="8102"/>
    <cellStyle name="SAPBEXHLevel2 9" xfId="8103"/>
    <cellStyle name="SAPBEXHLevel2 9 2" xfId="8104"/>
    <cellStyle name="SAPBEXHLevel2X" xfId="8105"/>
    <cellStyle name="SAPBEXHLevel2X 2" xfId="8106"/>
    <cellStyle name="SAPBEXHLevel2X 2 2" xfId="8107"/>
    <cellStyle name="SAPBEXHLevel2X 2 2 2" xfId="8108"/>
    <cellStyle name="SAPBEXHLevel2X 2 2 2 2" xfId="8109"/>
    <cellStyle name="SAPBEXHLevel2X 2 2 2 2 2" xfId="8110"/>
    <cellStyle name="SAPBEXHLevel2X 2 2 2 3" xfId="8111"/>
    <cellStyle name="SAPBEXHLevel2X 2 2 3" xfId="8112"/>
    <cellStyle name="SAPBEXHLevel2X 2 2 3 2" xfId="8113"/>
    <cellStyle name="SAPBEXHLevel2X 2 2 4" xfId="8114"/>
    <cellStyle name="SAPBEXHLevel2X 2 3" xfId="8115"/>
    <cellStyle name="SAPBEXHLevel2X 2 3 2" xfId="8116"/>
    <cellStyle name="SAPBEXHLevel2X 2 3 2 2" xfId="8117"/>
    <cellStyle name="SAPBEXHLevel2X 2 3 2 2 2" xfId="8118"/>
    <cellStyle name="SAPBEXHLevel2X 2 3 2 3" xfId="8119"/>
    <cellStyle name="SAPBEXHLevel2X 2 3 3" xfId="8120"/>
    <cellStyle name="SAPBEXHLevel2X 2 3 3 2" xfId="8121"/>
    <cellStyle name="SAPBEXHLevel2X 2 3 4" xfId="8122"/>
    <cellStyle name="SAPBEXHLevel2X 2 4" xfId="8123"/>
    <cellStyle name="SAPBEXHLevel2X 2 4 2" xfId="8124"/>
    <cellStyle name="SAPBEXHLevel2X 2 4 2 2" xfId="8125"/>
    <cellStyle name="SAPBEXHLevel2X 2 4 3" xfId="8126"/>
    <cellStyle name="SAPBEXHLevel2X 2 5" xfId="8127"/>
    <cellStyle name="SAPBEXHLevel2X 2 5 2" xfId="8128"/>
    <cellStyle name="SAPBEXHLevel2X 2 5 3" xfId="8129"/>
    <cellStyle name="SAPBEXHLevel2X 2 6" xfId="8130"/>
    <cellStyle name="SAPBEXHLevel2X 2 6 2" xfId="8131"/>
    <cellStyle name="SAPBEXHLevel2X 2 7" xfId="8132"/>
    <cellStyle name="SAPBEXHLevel2X 3" xfId="8133"/>
    <cellStyle name="SAPBEXHLevel2X 3 2" xfId="8134"/>
    <cellStyle name="SAPBEXHLevel2X 3 2 2" xfId="8135"/>
    <cellStyle name="SAPBEXHLevel2X 3 2 2 2" xfId="8136"/>
    <cellStyle name="SAPBEXHLevel2X 3 2 2 2 2" xfId="8137"/>
    <cellStyle name="SAPBEXHLevel2X 3 2 2 3" xfId="8138"/>
    <cellStyle name="SAPBEXHLevel2X 3 2 3" xfId="8139"/>
    <cellStyle name="SAPBEXHLevel2X 3 2 3 2" xfId="8140"/>
    <cellStyle name="SAPBEXHLevel2X 3 2 4" xfId="8141"/>
    <cellStyle name="SAPBEXHLevel2X 3 3" xfId="8142"/>
    <cellStyle name="SAPBEXHLevel2X 3 3 2" xfId="8143"/>
    <cellStyle name="SAPBEXHLevel2X 3 3 2 2" xfId="8144"/>
    <cellStyle name="SAPBEXHLevel2X 3 3 3" xfId="8145"/>
    <cellStyle name="SAPBEXHLevel2X 3 4" xfId="8146"/>
    <cellStyle name="SAPBEXHLevel2X 3 4 2" xfId="8147"/>
    <cellStyle name="SAPBEXHLevel2X 3 5" xfId="8148"/>
    <cellStyle name="SAPBEXHLevel2X 4" xfId="8149"/>
    <cellStyle name="SAPBEXHLevel2X 4 2" xfId="8150"/>
    <cellStyle name="SAPBEXHLevel2X 4 2 2" xfId="8151"/>
    <cellStyle name="SAPBEXHLevel2X 4 2 2 2" xfId="8152"/>
    <cellStyle name="SAPBEXHLevel2X 4 2 3" xfId="8153"/>
    <cellStyle name="SAPBEXHLevel2X 4 3" xfId="8154"/>
    <cellStyle name="SAPBEXHLevel2X 4 3 2" xfId="8155"/>
    <cellStyle name="SAPBEXHLevel2X 4 4" xfId="8156"/>
    <cellStyle name="SAPBEXHLevel2X 5" xfId="8157"/>
    <cellStyle name="SAPBEXHLevel2X 5 2" xfId="8158"/>
    <cellStyle name="SAPBEXHLevel2X 5 2 2" xfId="8159"/>
    <cellStyle name="SAPBEXHLevel2X 5 2 2 2" xfId="8160"/>
    <cellStyle name="SAPBEXHLevel2X 5 2 2 2 2" xfId="8161"/>
    <cellStyle name="SAPBEXHLevel2X 5 2 2 3" xfId="8162"/>
    <cellStyle name="SAPBEXHLevel2X 5 2 3" xfId="8163"/>
    <cellStyle name="SAPBEXHLevel2X 5 2 3 2" xfId="8164"/>
    <cellStyle name="SAPBEXHLevel2X 5 2 4" xfId="8165"/>
    <cellStyle name="SAPBEXHLevel2X 5 3" xfId="8166"/>
    <cellStyle name="SAPBEXHLevel2X 5 3 2" xfId="8167"/>
    <cellStyle name="SAPBEXHLevel2X 5 3 2 2" xfId="8168"/>
    <cellStyle name="SAPBEXHLevel2X 5 3 3" xfId="8169"/>
    <cellStyle name="SAPBEXHLevel2X 5 4" xfId="8170"/>
    <cellStyle name="SAPBEXHLevel2X 5 4 2" xfId="8171"/>
    <cellStyle name="SAPBEXHLevel2X 5 5" xfId="8172"/>
    <cellStyle name="SAPBEXHLevel2X 6" xfId="8173"/>
    <cellStyle name="SAPBEXHLevel2X 6 2" xfId="8174"/>
    <cellStyle name="SAPBEXHLevel2X 6 2 2" xfId="8175"/>
    <cellStyle name="SAPBEXHLevel2X 6 2 2 2" xfId="8176"/>
    <cellStyle name="SAPBEXHLevel2X 6 2 3" xfId="8177"/>
    <cellStyle name="SAPBEXHLevel2X 6 3" xfId="8178"/>
    <cellStyle name="SAPBEXHLevel2X 6 3 2" xfId="8179"/>
    <cellStyle name="SAPBEXHLevel2X 6 4" xfId="8180"/>
    <cellStyle name="SAPBEXHLevel2X 7" xfId="8181"/>
    <cellStyle name="SAPBEXHLevel2X 7 2" xfId="8182"/>
    <cellStyle name="SAPBEXHLevel2X 7 2 2" xfId="8183"/>
    <cellStyle name="SAPBEXHLevel2X 7 3" xfId="8184"/>
    <cellStyle name="SAPBEXHLevel2X 8" xfId="8185"/>
    <cellStyle name="SAPBEXHLevel2X 8 2" xfId="8186"/>
    <cellStyle name="SAPBEXHLevel2X 9" xfId="8187"/>
    <cellStyle name="SAPBEXHLevel3" xfId="8188"/>
    <cellStyle name="SAPBEXHLevel3 10" xfId="8189"/>
    <cellStyle name="SAPBEXHLevel3 2" xfId="8190"/>
    <cellStyle name="SAPBEXHLevel3 2 2" xfId="8191"/>
    <cellStyle name="SAPBEXHLevel3 2 2 10" xfId="8192"/>
    <cellStyle name="SAPBEXHLevel3 2 2 10 2" xfId="8193"/>
    <cellStyle name="SAPBEXHLevel3 2 2 11" xfId="8194"/>
    <cellStyle name="SAPBEXHLevel3 2 2 2" xfId="8195"/>
    <cellStyle name="SAPBEXHLevel3 2 2 2 2" xfId="8196"/>
    <cellStyle name="SAPBEXHLevel3 2 2 2 2 2" xfId="8197"/>
    <cellStyle name="SAPBEXHLevel3 2 2 2 2 2 2" xfId="8198"/>
    <cellStyle name="SAPBEXHLevel3 2 2 2 2 2 2 2" xfId="8199"/>
    <cellStyle name="SAPBEXHLevel3 2 2 2 2 2 3" xfId="8200"/>
    <cellStyle name="SAPBEXHLevel3 2 2 2 2 3" xfId="8201"/>
    <cellStyle name="SAPBEXHLevel3 2 2 2 2 3 2" xfId="8202"/>
    <cellStyle name="SAPBEXHLevel3 2 2 2 2 4" xfId="8203"/>
    <cellStyle name="SAPBEXHLevel3 2 2 2 3" xfId="8204"/>
    <cellStyle name="SAPBEXHLevel3 2 2 2 3 2" xfId="8205"/>
    <cellStyle name="SAPBEXHLevel3 2 2 2 3 2 2" xfId="8206"/>
    <cellStyle name="SAPBEXHLevel3 2 2 2 3 3" xfId="8207"/>
    <cellStyle name="SAPBEXHLevel3 2 2 2 4" xfId="8208"/>
    <cellStyle name="SAPBEXHLevel3 2 2 2 4 2" xfId="8209"/>
    <cellStyle name="SAPBEXHLevel3 2 2 2 5" xfId="8210"/>
    <cellStyle name="SAPBEXHLevel3 2 2 3" xfId="8211"/>
    <cellStyle name="SAPBEXHLevel3 2 2 3 2" xfId="8212"/>
    <cellStyle name="SAPBEXHLevel3 2 2 3 2 2" xfId="8213"/>
    <cellStyle name="SAPBEXHLevel3 2 2 3 2 2 2" xfId="8214"/>
    <cellStyle name="SAPBEXHLevel3 2 2 3 2 2 2 2" xfId="8215"/>
    <cellStyle name="SAPBEXHLevel3 2 2 3 2 2 3" xfId="8216"/>
    <cellStyle name="SAPBEXHLevel3 2 2 3 2 3" xfId="8217"/>
    <cellStyle name="SAPBEXHLevel3 2 2 3 2 3 2" xfId="8218"/>
    <cellStyle name="SAPBEXHLevel3 2 2 3 2 4" xfId="8219"/>
    <cellStyle name="SAPBEXHLevel3 2 2 3 3" xfId="8220"/>
    <cellStyle name="SAPBEXHLevel3 2 2 3 3 2" xfId="8221"/>
    <cellStyle name="SAPBEXHLevel3 2 2 3 3 2 2" xfId="8222"/>
    <cellStyle name="SAPBEXHLevel3 2 2 3 3 3" xfId="8223"/>
    <cellStyle name="SAPBEXHLevel3 2 2 3 4" xfId="8224"/>
    <cellStyle name="SAPBEXHLevel3 2 2 3 4 2" xfId="8225"/>
    <cellStyle name="SAPBEXHLevel3 2 2 3 5" xfId="8226"/>
    <cellStyle name="SAPBEXHLevel3 2 2 4" xfId="8227"/>
    <cellStyle name="SAPBEXHLevel3 2 2 4 2" xfId="8228"/>
    <cellStyle name="SAPBEXHLevel3 2 2 4 2 2" xfId="8229"/>
    <cellStyle name="SAPBEXHLevel3 2 2 4 2 2 2" xfId="8230"/>
    <cellStyle name="SAPBEXHLevel3 2 2 4 2 3" xfId="8231"/>
    <cellStyle name="SAPBEXHLevel3 2 2 4 3" xfId="8232"/>
    <cellStyle name="SAPBEXHLevel3 2 2 4 3 2" xfId="8233"/>
    <cellStyle name="SAPBEXHLevel3 2 2 4 4" xfId="8234"/>
    <cellStyle name="SAPBEXHLevel3 2 2 5" xfId="8235"/>
    <cellStyle name="SAPBEXHLevel3 2 2 5 2" xfId="8236"/>
    <cellStyle name="SAPBEXHLevel3 2 2 5 2 2" xfId="8237"/>
    <cellStyle name="SAPBEXHLevel3 2 2 5 2 2 2" xfId="8238"/>
    <cellStyle name="SAPBEXHLevel3 2 2 5 2 2 2 2" xfId="8239"/>
    <cellStyle name="SAPBEXHLevel3 2 2 5 2 2 3" xfId="8240"/>
    <cellStyle name="SAPBEXHLevel3 2 2 5 2 3" xfId="8241"/>
    <cellStyle name="SAPBEXHLevel3 2 2 5 2 3 2" xfId="8242"/>
    <cellStyle name="SAPBEXHLevel3 2 2 5 2 4" xfId="8243"/>
    <cellStyle name="SAPBEXHLevel3 2 2 5 3" xfId="8244"/>
    <cellStyle name="SAPBEXHLevel3 2 2 5 3 2" xfId="8245"/>
    <cellStyle name="SAPBEXHLevel3 2 2 5 3 2 2" xfId="8246"/>
    <cellStyle name="SAPBEXHLevel3 2 2 5 3 3" xfId="8247"/>
    <cellStyle name="SAPBEXHLevel3 2 2 5 4" xfId="8248"/>
    <cellStyle name="SAPBEXHLevel3 2 2 5 4 2" xfId="8249"/>
    <cellStyle name="SAPBEXHLevel3 2 2 5 5" xfId="8250"/>
    <cellStyle name="SAPBEXHLevel3 2 2 6" xfId="8251"/>
    <cellStyle name="SAPBEXHLevel3 2 2 6 2" xfId="8252"/>
    <cellStyle name="SAPBEXHLevel3 2 2 6 2 2" xfId="8253"/>
    <cellStyle name="SAPBEXHLevel3 2 2 6 2 2 2" xfId="8254"/>
    <cellStyle name="SAPBEXHLevel3 2 2 6 2 3" xfId="8255"/>
    <cellStyle name="SAPBEXHLevel3 2 2 6 3" xfId="8256"/>
    <cellStyle name="SAPBEXHLevel3 2 2 6 3 2" xfId="8257"/>
    <cellStyle name="SAPBEXHLevel3 2 2 6 4" xfId="8258"/>
    <cellStyle name="SAPBEXHLevel3 2 2 7" xfId="8259"/>
    <cellStyle name="SAPBEXHLevel3 2 2 7 2" xfId="8260"/>
    <cellStyle name="SAPBEXHLevel3 2 2 7 2 2" xfId="8261"/>
    <cellStyle name="SAPBEXHLevel3 2 2 7 2 2 2" xfId="8262"/>
    <cellStyle name="SAPBEXHLevel3 2 2 7 2 3" xfId="8263"/>
    <cellStyle name="SAPBEXHLevel3 2 2 7 3" xfId="8264"/>
    <cellStyle name="SAPBEXHLevel3 2 2 7 3 2" xfId="8265"/>
    <cellStyle name="SAPBEXHLevel3 2 2 7 4" xfId="8266"/>
    <cellStyle name="SAPBEXHLevel3 2 2 8" xfId="8267"/>
    <cellStyle name="SAPBEXHLevel3 2 2 8 2" xfId="8268"/>
    <cellStyle name="SAPBEXHLevel3 2 2 8 2 2" xfId="8269"/>
    <cellStyle name="SAPBEXHLevel3 2 2 8 3" xfId="8270"/>
    <cellStyle name="SAPBEXHLevel3 2 2 9" xfId="8271"/>
    <cellStyle name="SAPBEXHLevel3 2 2 9 2" xfId="8272"/>
    <cellStyle name="SAPBEXHLevel3 2 3" xfId="8273"/>
    <cellStyle name="SAPBEXHLevel3 2 3 2" xfId="8274"/>
    <cellStyle name="SAPBEXHLevel3 2 3 2 2" xfId="8275"/>
    <cellStyle name="SAPBEXHLevel3 2 3 2 2 2" xfId="8276"/>
    <cellStyle name="SAPBEXHLevel3 2 3 2 2 2 2" xfId="8277"/>
    <cellStyle name="SAPBEXHLevel3 2 3 2 2 3" xfId="8278"/>
    <cellStyle name="SAPBEXHLevel3 2 3 2 3" xfId="8279"/>
    <cellStyle name="SAPBEXHLevel3 2 3 2 3 2" xfId="8280"/>
    <cellStyle name="SAPBEXHLevel3 2 3 2 4" xfId="8281"/>
    <cellStyle name="SAPBEXHLevel3 2 3 3" xfId="8282"/>
    <cellStyle name="SAPBEXHLevel3 2 3 3 2" xfId="8283"/>
    <cellStyle name="SAPBEXHLevel3 2 3 3 2 2" xfId="8284"/>
    <cellStyle name="SAPBEXHLevel3 2 3 3 3" xfId="8285"/>
    <cellStyle name="SAPBEXHLevel3 2 3 4" xfId="8286"/>
    <cellStyle name="SAPBEXHLevel3 2 3 4 2" xfId="8287"/>
    <cellStyle name="SAPBEXHLevel3 2 3 5" xfId="8288"/>
    <cellStyle name="SAPBEXHLevel3 2 4" xfId="8289"/>
    <cellStyle name="SAPBEXHLevel3 2 4 2" xfId="8290"/>
    <cellStyle name="SAPBEXHLevel3 2 4 2 2" xfId="8291"/>
    <cellStyle name="SAPBEXHLevel3 2 4 2 2 2" xfId="8292"/>
    <cellStyle name="SAPBEXHLevel3 2 4 2 3" xfId="8293"/>
    <cellStyle name="SAPBEXHLevel3 2 4 3" xfId="8294"/>
    <cellStyle name="SAPBEXHLevel3 2 4 3 2" xfId="8295"/>
    <cellStyle name="SAPBEXHLevel3 2 4 4" xfId="8296"/>
    <cellStyle name="SAPBEXHLevel3 2 5" xfId="8297"/>
    <cellStyle name="SAPBEXHLevel3 2 5 2" xfId="8298"/>
    <cellStyle name="SAPBEXHLevel3 2 5 2 2" xfId="8299"/>
    <cellStyle name="SAPBEXHLevel3 2 5 2 2 2" xfId="8300"/>
    <cellStyle name="SAPBEXHLevel3 2 5 2 2 2 2" xfId="8301"/>
    <cellStyle name="SAPBEXHLevel3 2 5 2 2 3" xfId="8302"/>
    <cellStyle name="SAPBEXHLevel3 2 5 2 3" xfId="8303"/>
    <cellStyle name="SAPBEXHLevel3 2 5 2 3 2" xfId="8304"/>
    <cellStyle name="SAPBEXHLevel3 2 5 2 4" xfId="8305"/>
    <cellStyle name="SAPBEXHLevel3 2 5 3" xfId="8306"/>
    <cellStyle name="SAPBEXHLevel3 2 5 3 2" xfId="8307"/>
    <cellStyle name="SAPBEXHLevel3 2 5 3 2 2" xfId="8308"/>
    <cellStyle name="SAPBEXHLevel3 2 5 3 3" xfId="8309"/>
    <cellStyle name="SAPBEXHLevel3 2 5 4" xfId="8310"/>
    <cellStyle name="SAPBEXHLevel3 2 5 4 2" xfId="8311"/>
    <cellStyle name="SAPBEXHLevel3 2 5 5" xfId="8312"/>
    <cellStyle name="SAPBEXHLevel3 2 6" xfId="8313"/>
    <cellStyle name="SAPBEXHLevel3 2 6 2" xfId="8314"/>
    <cellStyle name="SAPBEXHLevel3 2 6 2 2" xfId="8315"/>
    <cellStyle name="SAPBEXHLevel3 2 6 3" xfId="8316"/>
    <cellStyle name="SAPBEXHLevel3 2 7" xfId="8317"/>
    <cellStyle name="SAPBEXHLevel3 2 7 2" xfId="8318"/>
    <cellStyle name="SAPBEXHLevel3 2 8" xfId="8319"/>
    <cellStyle name="SAPBEXHLevel3 3" xfId="8320"/>
    <cellStyle name="SAPBEXHLevel3 3 2" xfId="8321"/>
    <cellStyle name="SAPBEXHLevel3 3 2 2" xfId="8322"/>
    <cellStyle name="SAPBEXHLevel3 3 2 2 2" xfId="8323"/>
    <cellStyle name="SAPBEXHLevel3 3 2 2 2 2" xfId="8324"/>
    <cellStyle name="SAPBEXHLevel3 3 2 2 2 2 2" xfId="8325"/>
    <cellStyle name="SAPBEXHLevel3 3 2 2 2 3" xfId="8326"/>
    <cellStyle name="SAPBEXHLevel3 3 2 2 3" xfId="8327"/>
    <cellStyle name="SAPBEXHLevel3 3 2 2 3 2" xfId="8328"/>
    <cellStyle name="SAPBEXHLevel3 3 2 2 4" xfId="8329"/>
    <cellStyle name="SAPBEXHLevel3 3 2 3" xfId="8330"/>
    <cellStyle name="SAPBEXHLevel3 3 2 3 2" xfId="8331"/>
    <cellStyle name="SAPBEXHLevel3 3 2 3 2 2" xfId="8332"/>
    <cellStyle name="SAPBEXHLevel3 3 2 3 2 2 2" xfId="8333"/>
    <cellStyle name="SAPBEXHLevel3 3 2 3 2 3" xfId="8334"/>
    <cellStyle name="SAPBEXHLevel3 3 2 3 3" xfId="8335"/>
    <cellStyle name="SAPBEXHLevel3 3 2 3 3 2" xfId="8336"/>
    <cellStyle name="SAPBEXHLevel3 3 2 3 4" xfId="8337"/>
    <cellStyle name="SAPBEXHLevel3 3 2 4" xfId="8338"/>
    <cellStyle name="SAPBEXHLevel3 3 2 4 2" xfId="8339"/>
    <cellStyle name="SAPBEXHLevel3 3 2 4 2 2" xfId="8340"/>
    <cellStyle name="SAPBEXHLevel3 3 2 4 3" xfId="8341"/>
    <cellStyle name="SAPBEXHLevel3 3 2 5" xfId="8342"/>
    <cellStyle name="SAPBEXHLevel3 3 2 5 2" xfId="8343"/>
    <cellStyle name="SAPBEXHLevel3 3 2 5 3" xfId="8344"/>
    <cellStyle name="SAPBEXHLevel3 3 2 6" xfId="8345"/>
    <cellStyle name="SAPBEXHLevel3 3 2 6 2" xfId="8346"/>
    <cellStyle name="SAPBEXHLevel3 3 2 7" xfId="8347"/>
    <cellStyle name="SAPBEXHLevel3 3 3" xfId="8348"/>
    <cellStyle name="SAPBEXHLevel3 3 3 2" xfId="8349"/>
    <cellStyle name="SAPBEXHLevel3 3 3 2 2" xfId="8350"/>
    <cellStyle name="SAPBEXHLevel3 3 3 2 2 2" xfId="8351"/>
    <cellStyle name="SAPBEXHLevel3 3 3 2 2 2 2" xfId="8352"/>
    <cellStyle name="SAPBEXHLevel3 3 3 2 2 3" xfId="8353"/>
    <cellStyle name="SAPBEXHLevel3 3 3 2 3" xfId="8354"/>
    <cellStyle name="SAPBEXHLevel3 3 3 2 3 2" xfId="8355"/>
    <cellStyle name="SAPBEXHLevel3 3 3 2 4" xfId="8356"/>
    <cellStyle name="SAPBEXHLevel3 3 3 3" xfId="8357"/>
    <cellStyle name="SAPBEXHLevel3 3 3 3 2" xfId="8358"/>
    <cellStyle name="SAPBEXHLevel3 3 3 3 2 2" xfId="8359"/>
    <cellStyle name="SAPBEXHLevel3 3 3 3 3" xfId="8360"/>
    <cellStyle name="SAPBEXHLevel3 3 3 4" xfId="8361"/>
    <cellStyle name="SAPBEXHLevel3 3 3 4 2" xfId="8362"/>
    <cellStyle name="SAPBEXHLevel3 3 3 5" xfId="8363"/>
    <cellStyle name="SAPBEXHLevel3 3 4" xfId="8364"/>
    <cellStyle name="SAPBEXHLevel3 3 4 2" xfId="8365"/>
    <cellStyle name="SAPBEXHLevel3 3 4 2 2" xfId="8366"/>
    <cellStyle name="SAPBEXHLevel3 3 4 2 2 2" xfId="8367"/>
    <cellStyle name="SAPBEXHLevel3 3 4 2 3" xfId="8368"/>
    <cellStyle name="SAPBEXHLevel3 3 4 3" xfId="8369"/>
    <cellStyle name="SAPBEXHLevel3 3 4 3 2" xfId="8370"/>
    <cellStyle name="SAPBEXHLevel3 3 4 4" xfId="8371"/>
    <cellStyle name="SAPBEXHLevel3 3 5" xfId="8372"/>
    <cellStyle name="SAPBEXHLevel3 3 5 2" xfId="8373"/>
    <cellStyle name="SAPBEXHLevel3 3 5 2 2" xfId="8374"/>
    <cellStyle name="SAPBEXHLevel3 3 5 2 2 2" xfId="8375"/>
    <cellStyle name="SAPBEXHLevel3 3 5 2 2 2 2" xfId="8376"/>
    <cellStyle name="SAPBEXHLevel3 3 5 2 2 3" xfId="8377"/>
    <cellStyle name="SAPBEXHLevel3 3 5 2 3" xfId="8378"/>
    <cellStyle name="SAPBEXHLevel3 3 5 2 3 2" xfId="8379"/>
    <cellStyle name="SAPBEXHLevel3 3 5 2 4" xfId="8380"/>
    <cellStyle name="SAPBEXHLevel3 3 5 3" xfId="8381"/>
    <cellStyle name="SAPBEXHLevel3 3 5 3 2" xfId="8382"/>
    <cellStyle name="SAPBEXHLevel3 3 5 3 2 2" xfId="8383"/>
    <cellStyle name="SAPBEXHLevel3 3 5 3 3" xfId="8384"/>
    <cellStyle name="SAPBEXHLevel3 3 5 4" xfId="8385"/>
    <cellStyle name="SAPBEXHLevel3 3 5 4 2" xfId="8386"/>
    <cellStyle name="SAPBEXHLevel3 3 5 5" xfId="8387"/>
    <cellStyle name="SAPBEXHLevel3 3 6" xfId="8388"/>
    <cellStyle name="SAPBEXHLevel3 3 6 2" xfId="8389"/>
    <cellStyle name="SAPBEXHLevel3 3 6 2 2" xfId="8390"/>
    <cellStyle name="SAPBEXHLevel3 3 6 2 2 2" xfId="8391"/>
    <cellStyle name="SAPBEXHLevel3 3 6 2 3" xfId="8392"/>
    <cellStyle name="SAPBEXHLevel3 3 6 3" xfId="8393"/>
    <cellStyle name="SAPBEXHLevel3 3 6 3 2" xfId="8394"/>
    <cellStyle name="SAPBEXHLevel3 3 6 4" xfId="8395"/>
    <cellStyle name="SAPBEXHLevel3 3 7" xfId="8396"/>
    <cellStyle name="SAPBEXHLevel3 3 7 2" xfId="8397"/>
    <cellStyle name="SAPBEXHLevel3 3 7 2 2" xfId="8398"/>
    <cellStyle name="SAPBEXHLevel3 3 7 3" xfId="8399"/>
    <cellStyle name="SAPBEXHLevel3 3 8" xfId="8400"/>
    <cellStyle name="SAPBEXHLevel3 3 8 2" xfId="8401"/>
    <cellStyle name="SAPBEXHLevel3 3 9" xfId="8402"/>
    <cellStyle name="SAPBEXHLevel3 4" xfId="8403"/>
    <cellStyle name="SAPBEXHLevel3 4 2" xfId="8404"/>
    <cellStyle name="SAPBEXHLevel3 4 2 2" xfId="8405"/>
    <cellStyle name="SAPBEXHLevel3 4 2 2 2" xfId="8406"/>
    <cellStyle name="SAPBEXHLevel3 4 2 2 2 2" xfId="8407"/>
    <cellStyle name="SAPBEXHLevel3 4 2 2 3" xfId="8408"/>
    <cellStyle name="SAPBEXHLevel3 4 2 3" xfId="8409"/>
    <cellStyle name="SAPBEXHLevel3 4 2 3 2" xfId="8410"/>
    <cellStyle name="SAPBEXHLevel3 4 2 4" xfId="8411"/>
    <cellStyle name="SAPBEXHLevel3 4 3" xfId="8412"/>
    <cellStyle name="SAPBEXHLevel3 4 3 2" xfId="8413"/>
    <cellStyle name="SAPBEXHLevel3 4 3 2 2" xfId="8414"/>
    <cellStyle name="SAPBEXHLevel3 4 3 2 2 2" xfId="8415"/>
    <cellStyle name="SAPBEXHLevel3 4 3 2 3" xfId="8416"/>
    <cellStyle name="SAPBEXHLevel3 4 3 3" xfId="8417"/>
    <cellStyle name="SAPBEXHLevel3 4 3 3 2" xfId="8418"/>
    <cellStyle name="SAPBEXHLevel3 4 3 4" xfId="8419"/>
    <cellStyle name="SAPBEXHLevel3 4 4" xfId="8420"/>
    <cellStyle name="SAPBEXHLevel3 4 4 2" xfId="8421"/>
    <cellStyle name="SAPBEXHLevel3 4 4 2 2" xfId="8422"/>
    <cellStyle name="SAPBEXHLevel3 4 4 3" xfId="8423"/>
    <cellStyle name="SAPBEXHLevel3 4 5" xfId="8424"/>
    <cellStyle name="SAPBEXHLevel3 4 5 2" xfId="8425"/>
    <cellStyle name="SAPBEXHLevel3 4 5 3" xfId="8426"/>
    <cellStyle name="SAPBEXHLevel3 4 6" xfId="8427"/>
    <cellStyle name="SAPBEXHLevel3 4 6 2" xfId="8428"/>
    <cellStyle name="SAPBEXHLevel3 4 7" xfId="8429"/>
    <cellStyle name="SAPBEXHLevel3 5" xfId="8430"/>
    <cellStyle name="SAPBEXHLevel3 5 2" xfId="8431"/>
    <cellStyle name="SAPBEXHLevel3 5 2 2" xfId="8432"/>
    <cellStyle name="SAPBEXHLevel3 5 2 2 2" xfId="8433"/>
    <cellStyle name="SAPBEXHLevel3 5 2 2 2 2" xfId="8434"/>
    <cellStyle name="SAPBEXHLevel3 5 2 2 3" xfId="8435"/>
    <cellStyle name="SAPBEXHLevel3 5 2 3" xfId="8436"/>
    <cellStyle name="SAPBEXHLevel3 5 2 3 2" xfId="8437"/>
    <cellStyle name="SAPBEXHLevel3 5 2 4" xfId="8438"/>
    <cellStyle name="SAPBEXHLevel3 5 3" xfId="8439"/>
    <cellStyle name="SAPBEXHLevel3 5 3 2" xfId="8440"/>
    <cellStyle name="SAPBEXHLevel3 5 3 2 2" xfId="8441"/>
    <cellStyle name="SAPBEXHLevel3 5 3 3" xfId="8442"/>
    <cellStyle name="SAPBEXHLevel3 5 4" xfId="8443"/>
    <cellStyle name="SAPBEXHLevel3 5 4 2" xfId="8444"/>
    <cellStyle name="SAPBEXHLevel3 5 5" xfId="8445"/>
    <cellStyle name="SAPBEXHLevel3 6" xfId="8446"/>
    <cellStyle name="SAPBEXHLevel3 6 2" xfId="8447"/>
    <cellStyle name="SAPBEXHLevel3 6 2 2" xfId="8448"/>
    <cellStyle name="SAPBEXHLevel3 6 2 2 2" xfId="8449"/>
    <cellStyle name="SAPBEXHLevel3 6 2 3" xfId="8450"/>
    <cellStyle name="SAPBEXHLevel3 6 3" xfId="8451"/>
    <cellStyle name="SAPBEXHLevel3 6 3 2" xfId="8452"/>
    <cellStyle name="SAPBEXHLevel3 6 4" xfId="8453"/>
    <cellStyle name="SAPBEXHLevel3 7" xfId="8454"/>
    <cellStyle name="SAPBEXHLevel3 7 2" xfId="8455"/>
    <cellStyle name="SAPBEXHLevel3 7 2 2" xfId="8456"/>
    <cellStyle name="SAPBEXHLevel3 7 2 2 2" xfId="8457"/>
    <cellStyle name="SAPBEXHLevel3 7 2 2 2 2" xfId="8458"/>
    <cellStyle name="SAPBEXHLevel3 7 2 2 3" xfId="8459"/>
    <cellStyle name="SAPBEXHLevel3 7 2 3" xfId="8460"/>
    <cellStyle name="SAPBEXHLevel3 7 2 3 2" xfId="8461"/>
    <cellStyle name="SAPBEXHLevel3 7 2 4" xfId="8462"/>
    <cellStyle name="SAPBEXHLevel3 7 3" xfId="8463"/>
    <cellStyle name="SAPBEXHLevel3 7 3 2" xfId="8464"/>
    <cellStyle name="SAPBEXHLevel3 7 3 2 2" xfId="8465"/>
    <cellStyle name="SAPBEXHLevel3 7 3 3" xfId="8466"/>
    <cellStyle name="SAPBEXHLevel3 7 4" xfId="8467"/>
    <cellStyle name="SAPBEXHLevel3 7 4 2" xfId="8468"/>
    <cellStyle name="SAPBEXHLevel3 7 5" xfId="8469"/>
    <cellStyle name="SAPBEXHLevel3 8" xfId="8470"/>
    <cellStyle name="SAPBEXHLevel3 8 2" xfId="8471"/>
    <cellStyle name="SAPBEXHLevel3 8 2 2" xfId="8472"/>
    <cellStyle name="SAPBEXHLevel3 8 3" xfId="8473"/>
    <cellStyle name="SAPBEXHLevel3 9" xfId="8474"/>
    <cellStyle name="SAPBEXHLevel3 9 2" xfId="8475"/>
    <cellStyle name="SAPBEXHLevel3X" xfId="8476"/>
    <cellStyle name="SAPBEXHLevel3X 2" xfId="8477"/>
    <cellStyle name="SAPBEXHLevel3X 2 2" xfId="8478"/>
    <cellStyle name="SAPBEXHLevel3X 2 2 2" xfId="8479"/>
    <cellStyle name="SAPBEXHLevel3X 2 2 2 2" xfId="8480"/>
    <cellStyle name="SAPBEXHLevel3X 2 2 2 2 2" xfId="8481"/>
    <cellStyle name="SAPBEXHLevel3X 2 2 2 3" xfId="8482"/>
    <cellStyle name="SAPBEXHLevel3X 2 2 3" xfId="8483"/>
    <cellStyle name="SAPBEXHLevel3X 2 2 3 2" xfId="8484"/>
    <cellStyle name="SAPBEXHLevel3X 2 2 4" xfId="8485"/>
    <cellStyle name="SAPBEXHLevel3X 2 3" xfId="8486"/>
    <cellStyle name="SAPBEXHLevel3X 2 3 2" xfId="8487"/>
    <cellStyle name="SAPBEXHLevel3X 2 3 2 2" xfId="8488"/>
    <cellStyle name="SAPBEXHLevel3X 2 3 2 2 2" xfId="8489"/>
    <cellStyle name="SAPBEXHLevel3X 2 3 2 3" xfId="8490"/>
    <cellStyle name="SAPBEXHLevel3X 2 3 3" xfId="8491"/>
    <cellStyle name="SAPBEXHLevel3X 2 3 3 2" xfId="8492"/>
    <cellStyle name="SAPBEXHLevel3X 2 3 4" xfId="8493"/>
    <cellStyle name="SAPBEXHLevel3X 2 4" xfId="8494"/>
    <cellStyle name="SAPBEXHLevel3X 2 4 2" xfId="8495"/>
    <cellStyle name="SAPBEXHLevel3X 2 4 2 2" xfId="8496"/>
    <cellStyle name="SAPBEXHLevel3X 2 4 3" xfId="8497"/>
    <cellStyle name="SAPBEXHLevel3X 2 5" xfId="8498"/>
    <cellStyle name="SAPBEXHLevel3X 2 5 2" xfId="8499"/>
    <cellStyle name="SAPBEXHLevel3X 2 5 3" xfId="8500"/>
    <cellStyle name="SAPBEXHLevel3X 2 6" xfId="8501"/>
    <cellStyle name="SAPBEXHLevel3X 2 6 2" xfId="8502"/>
    <cellStyle name="SAPBEXHLevel3X 2 7" xfId="8503"/>
    <cellStyle name="SAPBEXHLevel3X 3" xfId="8504"/>
    <cellStyle name="SAPBEXHLevel3X 3 2" xfId="8505"/>
    <cellStyle name="SAPBEXHLevel3X 3 2 2" xfId="8506"/>
    <cellStyle name="SAPBEXHLevel3X 3 2 2 2" xfId="8507"/>
    <cellStyle name="SAPBEXHLevel3X 3 2 2 2 2" xfId="8508"/>
    <cellStyle name="SAPBEXHLevel3X 3 2 2 3" xfId="8509"/>
    <cellStyle name="SAPBEXHLevel3X 3 2 3" xfId="8510"/>
    <cellStyle name="SAPBEXHLevel3X 3 2 3 2" xfId="8511"/>
    <cellStyle name="SAPBEXHLevel3X 3 2 4" xfId="8512"/>
    <cellStyle name="SAPBEXHLevel3X 3 3" xfId="8513"/>
    <cellStyle name="SAPBEXHLevel3X 3 3 2" xfId="8514"/>
    <cellStyle name="SAPBEXHLevel3X 3 3 2 2" xfId="8515"/>
    <cellStyle name="SAPBEXHLevel3X 3 3 3" xfId="8516"/>
    <cellStyle name="SAPBEXHLevel3X 3 4" xfId="8517"/>
    <cellStyle name="SAPBEXHLevel3X 3 4 2" xfId="8518"/>
    <cellStyle name="SAPBEXHLevel3X 3 5" xfId="8519"/>
    <cellStyle name="SAPBEXHLevel3X 4" xfId="8520"/>
    <cellStyle name="SAPBEXHLevel3X 4 2" xfId="8521"/>
    <cellStyle name="SAPBEXHLevel3X 4 2 2" xfId="8522"/>
    <cellStyle name="SAPBEXHLevel3X 4 2 2 2" xfId="8523"/>
    <cellStyle name="SAPBEXHLevel3X 4 2 3" xfId="8524"/>
    <cellStyle name="SAPBEXHLevel3X 4 3" xfId="8525"/>
    <cellStyle name="SAPBEXHLevel3X 4 3 2" xfId="8526"/>
    <cellStyle name="SAPBEXHLevel3X 4 4" xfId="8527"/>
    <cellStyle name="SAPBEXHLevel3X 5" xfId="8528"/>
    <cellStyle name="SAPBEXHLevel3X 5 2" xfId="8529"/>
    <cellStyle name="SAPBEXHLevel3X 5 2 2" xfId="8530"/>
    <cellStyle name="SAPBEXHLevel3X 5 2 2 2" xfId="8531"/>
    <cellStyle name="SAPBEXHLevel3X 5 2 2 2 2" xfId="8532"/>
    <cellStyle name="SAPBEXHLevel3X 5 2 2 3" xfId="8533"/>
    <cellStyle name="SAPBEXHLevel3X 5 2 3" xfId="8534"/>
    <cellStyle name="SAPBEXHLevel3X 5 2 3 2" xfId="8535"/>
    <cellStyle name="SAPBEXHLevel3X 5 2 4" xfId="8536"/>
    <cellStyle name="SAPBEXHLevel3X 5 3" xfId="8537"/>
    <cellStyle name="SAPBEXHLevel3X 5 3 2" xfId="8538"/>
    <cellStyle name="SAPBEXHLevel3X 5 3 2 2" xfId="8539"/>
    <cellStyle name="SAPBEXHLevel3X 5 3 3" xfId="8540"/>
    <cellStyle name="SAPBEXHLevel3X 5 4" xfId="8541"/>
    <cellStyle name="SAPBEXHLevel3X 5 4 2" xfId="8542"/>
    <cellStyle name="SAPBEXHLevel3X 5 5" xfId="8543"/>
    <cellStyle name="SAPBEXHLevel3X 6" xfId="8544"/>
    <cellStyle name="SAPBEXHLevel3X 6 2" xfId="8545"/>
    <cellStyle name="SAPBEXHLevel3X 6 2 2" xfId="8546"/>
    <cellStyle name="SAPBEXHLevel3X 6 2 2 2" xfId="8547"/>
    <cellStyle name="SAPBEXHLevel3X 6 2 3" xfId="8548"/>
    <cellStyle name="SAPBEXHLevel3X 6 3" xfId="8549"/>
    <cellStyle name="SAPBEXHLevel3X 6 3 2" xfId="8550"/>
    <cellStyle name="SAPBEXHLevel3X 6 4" xfId="8551"/>
    <cellStyle name="SAPBEXHLevel3X 7" xfId="8552"/>
    <cellStyle name="SAPBEXHLevel3X 7 2" xfId="8553"/>
    <cellStyle name="SAPBEXHLevel3X 7 2 2" xfId="8554"/>
    <cellStyle name="SAPBEXHLevel3X 7 3" xfId="8555"/>
    <cellStyle name="SAPBEXHLevel3X 8" xfId="8556"/>
    <cellStyle name="SAPBEXHLevel3X 8 2" xfId="8557"/>
    <cellStyle name="SAPBEXHLevel3X 9" xfId="8558"/>
    <cellStyle name="SAPBEXresData" xfId="8559"/>
    <cellStyle name="SAPBEXresData 2" xfId="8560"/>
    <cellStyle name="SAPBEXresData 2 2" xfId="8561"/>
    <cellStyle name="SAPBEXresData 2 2 2" xfId="8562"/>
    <cellStyle name="SAPBEXresData 2 2 2 2" xfId="8563"/>
    <cellStyle name="SAPBEXresData 2 2 2 2 2" xfId="8564"/>
    <cellStyle name="SAPBEXresData 2 2 2 3" xfId="8565"/>
    <cellStyle name="SAPBEXresData 2 2 3" xfId="8566"/>
    <cellStyle name="SAPBEXresData 2 2 3 2" xfId="8567"/>
    <cellStyle name="SAPBEXresData 2 2 4" xfId="8568"/>
    <cellStyle name="SAPBEXresData 2 3" xfId="8569"/>
    <cellStyle name="SAPBEXresData 2 3 2" xfId="8570"/>
    <cellStyle name="SAPBEXresData 2 3 2 2" xfId="8571"/>
    <cellStyle name="SAPBEXresData 2 3 2 2 2" xfId="8572"/>
    <cellStyle name="SAPBEXresData 2 3 2 3" xfId="8573"/>
    <cellStyle name="SAPBEXresData 2 3 3" xfId="8574"/>
    <cellStyle name="SAPBEXresData 2 3 3 2" xfId="8575"/>
    <cellStyle name="SAPBEXresData 2 3 4" xfId="8576"/>
    <cellStyle name="SAPBEXresData 2 4" xfId="8577"/>
    <cellStyle name="SAPBEXresData 2 4 2" xfId="8578"/>
    <cellStyle name="SAPBEXresData 2 4 2 2" xfId="8579"/>
    <cellStyle name="SAPBEXresData 2 4 3" xfId="8580"/>
    <cellStyle name="SAPBEXresData 2 5" xfId="8581"/>
    <cellStyle name="SAPBEXresData 2 5 2" xfId="8582"/>
    <cellStyle name="SAPBEXresData 2 5 3" xfId="8583"/>
    <cellStyle name="SAPBEXresData 2 6" xfId="8584"/>
    <cellStyle name="SAPBEXresData 2 6 2" xfId="8585"/>
    <cellStyle name="SAPBEXresData 2 7" xfId="8586"/>
    <cellStyle name="SAPBEXresData 3" xfId="8587"/>
    <cellStyle name="SAPBEXresData 3 2" xfId="8588"/>
    <cellStyle name="SAPBEXresData 3 2 2" xfId="8589"/>
    <cellStyle name="SAPBEXresData 3 2 2 2" xfId="8590"/>
    <cellStyle name="SAPBEXresData 3 2 2 2 2" xfId="8591"/>
    <cellStyle name="SAPBEXresData 3 2 2 3" xfId="8592"/>
    <cellStyle name="SAPBEXresData 3 2 3" xfId="8593"/>
    <cellStyle name="SAPBEXresData 3 2 3 2" xfId="8594"/>
    <cellStyle name="SAPBEXresData 3 2 4" xfId="8595"/>
    <cellStyle name="SAPBEXresData 3 3" xfId="8596"/>
    <cellStyle name="SAPBEXresData 3 3 2" xfId="8597"/>
    <cellStyle name="SAPBEXresData 3 3 2 2" xfId="8598"/>
    <cellStyle name="SAPBEXresData 3 3 3" xfId="8599"/>
    <cellStyle name="SAPBEXresData 3 4" xfId="8600"/>
    <cellStyle name="SAPBEXresData 3 4 2" xfId="8601"/>
    <cellStyle name="SAPBEXresData 3 5" xfId="8602"/>
    <cellStyle name="SAPBEXresData 4" xfId="8603"/>
    <cellStyle name="SAPBEXresData 4 2" xfId="8604"/>
    <cellStyle name="SAPBEXresData 4 2 2" xfId="8605"/>
    <cellStyle name="SAPBEXresData 4 2 2 2" xfId="8606"/>
    <cellStyle name="SAPBEXresData 4 2 3" xfId="8607"/>
    <cellStyle name="SAPBEXresData 4 3" xfId="8608"/>
    <cellStyle name="SAPBEXresData 4 3 2" xfId="8609"/>
    <cellStyle name="SAPBEXresData 4 4" xfId="8610"/>
    <cellStyle name="SAPBEXresData 5" xfId="8611"/>
    <cellStyle name="SAPBEXresData 5 2" xfId="8612"/>
    <cellStyle name="SAPBEXresData 5 2 2" xfId="8613"/>
    <cellStyle name="SAPBEXresData 5 2 2 2" xfId="8614"/>
    <cellStyle name="SAPBEXresData 5 2 2 2 2" xfId="8615"/>
    <cellStyle name="SAPBEXresData 5 2 2 3" xfId="8616"/>
    <cellStyle name="SAPBEXresData 5 2 3" xfId="8617"/>
    <cellStyle name="SAPBEXresData 5 2 3 2" xfId="8618"/>
    <cellStyle name="SAPBEXresData 5 2 4" xfId="8619"/>
    <cellStyle name="SAPBEXresData 5 3" xfId="8620"/>
    <cellStyle name="SAPBEXresData 5 3 2" xfId="8621"/>
    <cellStyle name="SAPBEXresData 5 3 2 2" xfId="8622"/>
    <cellStyle name="SAPBEXresData 5 3 3" xfId="8623"/>
    <cellStyle name="SAPBEXresData 5 4" xfId="8624"/>
    <cellStyle name="SAPBEXresData 5 4 2" xfId="8625"/>
    <cellStyle name="SAPBEXresData 5 5" xfId="8626"/>
    <cellStyle name="SAPBEXresData 6" xfId="8627"/>
    <cellStyle name="SAPBEXresData 6 2" xfId="8628"/>
    <cellStyle name="SAPBEXresData 6 2 2" xfId="8629"/>
    <cellStyle name="SAPBEXresData 6 2 2 2" xfId="8630"/>
    <cellStyle name="SAPBEXresData 6 2 3" xfId="8631"/>
    <cellStyle name="SAPBEXresData 6 3" xfId="8632"/>
    <cellStyle name="SAPBEXresData 6 3 2" xfId="8633"/>
    <cellStyle name="SAPBEXresData 6 4" xfId="8634"/>
    <cellStyle name="SAPBEXresData 7" xfId="8635"/>
    <cellStyle name="SAPBEXresData 7 2" xfId="8636"/>
    <cellStyle name="SAPBEXresData 7 2 2" xfId="8637"/>
    <cellStyle name="SAPBEXresData 7 3" xfId="8638"/>
    <cellStyle name="SAPBEXresData 8" xfId="8639"/>
    <cellStyle name="SAPBEXresData 8 2" xfId="8640"/>
    <cellStyle name="SAPBEXresData 9" xfId="8641"/>
    <cellStyle name="SAPBEXresDataEmph" xfId="8642"/>
    <cellStyle name="SAPBEXresDataEmph 2" xfId="8643"/>
    <cellStyle name="SAPBEXresDataEmph 2 2" xfId="8644"/>
    <cellStyle name="SAPBEXresDataEmph 2 2 2" xfId="8645"/>
    <cellStyle name="SAPBEXresDataEmph 2 2 2 2" xfId="8646"/>
    <cellStyle name="SAPBEXresDataEmph 2 2 2 2 2" xfId="8647"/>
    <cellStyle name="SAPBEXresDataEmph 2 2 2 3" xfId="8648"/>
    <cellStyle name="SAPBEXresDataEmph 2 2 3" xfId="8649"/>
    <cellStyle name="SAPBEXresDataEmph 2 2 3 2" xfId="8650"/>
    <cellStyle name="SAPBEXresDataEmph 2 2 4" xfId="8651"/>
    <cellStyle name="SAPBEXresDataEmph 2 3" xfId="8652"/>
    <cellStyle name="SAPBEXresDataEmph 2 3 2" xfId="8653"/>
    <cellStyle name="SAPBEXresDataEmph 2 3 2 2" xfId="8654"/>
    <cellStyle name="SAPBEXresDataEmph 2 3 2 2 2" xfId="8655"/>
    <cellStyle name="SAPBEXresDataEmph 2 3 2 3" xfId="8656"/>
    <cellStyle name="SAPBEXresDataEmph 2 3 3" xfId="8657"/>
    <cellStyle name="SAPBEXresDataEmph 2 3 3 2" xfId="8658"/>
    <cellStyle name="SAPBEXresDataEmph 2 3 4" xfId="8659"/>
    <cellStyle name="SAPBEXresDataEmph 2 4" xfId="8660"/>
    <cellStyle name="SAPBEXresDataEmph 2 4 2" xfId="8661"/>
    <cellStyle name="SAPBEXresDataEmph 2 4 2 2" xfId="8662"/>
    <cellStyle name="SAPBEXresDataEmph 2 4 3" xfId="8663"/>
    <cellStyle name="SAPBEXresDataEmph 2 5" xfId="8664"/>
    <cellStyle name="SAPBEXresDataEmph 2 5 2" xfId="8665"/>
    <cellStyle name="SAPBEXresDataEmph 2 5 3" xfId="8666"/>
    <cellStyle name="SAPBEXresDataEmph 2 6" xfId="8667"/>
    <cellStyle name="SAPBEXresDataEmph 2 6 2" xfId="8668"/>
    <cellStyle name="SAPBEXresDataEmph 2 7" xfId="8669"/>
    <cellStyle name="SAPBEXresDataEmph 3" xfId="8670"/>
    <cellStyle name="SAPBEXresDataEmph 3 2" xfId="8671"/>
    <cellStyle name="SAPBEXresDataEmph 3 2 2" xfId="8672"/>
    <cellStyle name="SAPBEXresDataEmph 3 2 2 2" xfId="8673"/>
    <cellStyle name="SAPBEXresDataEmph 3 2 2 2 2" xfId="8674"/>
    <cellStyle name="SAPBEXresDataEmph 3 2 2 3" xfId="8675"/>
    <cellStyle name="SAPBEXresDataEmph 3 2 3" xfId="8676"/>
    <cellStyle name="SAPBEXresDataEmph 3 2 3 2" xfId="8677"/>
    <cellStyle name="SAPBEXresDataEmph 3 2 4" xfId="8678"/>
    <cellStyle name="SAPBEXresDataEmph 3 3" xfId="8679"/>
    <cellStyle name="SAPBEXresDataEmph 3 3 2" xfId="8680"/>
    <cellStyle name="SAPBEXresDataEmph 3 3 2 2" xfId="8681"/>
    <cellStyle name="SAPBEXresDataEmph 3 3 3" xfId="8682"/>
    <cellStyle name="SAPBEXresDataEmph 3 4" xfId="8683"/>
    <cellStyle name="SAPBEXresDataEmph 3 4 2" xfId="8684"/>
    <cellStyle name="SAPBEXresDataEmph 3 5" xfId="8685"/>
    <cellStyle name="SAPBEXresDataEmph 4" xfId="8686"/>
    <cellStyle name="SAPBEXresDataEmph 4 2" xfId="8687"/>
    <cellStyle name="SAPBEXresDataEmph 4 2 2" xfId="8688"/>
    <cellStyle name="SAPBEXresDataEmph 4 2 2 2" xfId="8689"/>
    <cellStyle name="SAPBEXresDataEmph 4 2 3" xfId="8690"/>
    <cellStyle name="SAPBEXresDataEmph 4 3" xfId="8691"/>
    <cellStyle name="SAPBEXresDataEmph 4 3 2" xfId="8692"/>
    <cellStyle name="SAPBEXresDataEmph 4 4" xfId="8693"/>
    <cellStyle name="SAPBEXresDataEmph 5" xfId="8694"/>
    <cellStyle name="SAPBEXresDataEmph 5 2" xfId="8695"/>
    <cellStyle name="SAPBEXresDataEmph 5 2 2" xfId="8696"/>
    <cellStyle name="SAPBEXresDataEmph 5 2 2 2" xfId="8697"/>
    <cellStyle name="SAPBEXresDataEmph 5 2 2 2 2" xfId="8698"/>
    <cellStyle name="SAPBEXresDataEmph 5 2 2 3" xfId="8699"/>
    <cellStyle name="SAPBEXresDataEmph 5 2 3" xfId="8700"/>
    <cellStyle name="SAPBEXresDataEmph 5 2 3 2" xfId="8701"/>
    <cellStyle name="SAPBEXresDataEmph 5 2 4" xfId="8702"/>
    <cellStyle name="SAPBEXresDataEmph 5 3" xfId="8703"/>
    <cellStyle name="SAPBEXresDataEmph 5 3 2" xfId="8704"/>
    <cellStyle name="SAPBEXresDataEmph 5 3 2 2" xfId="8705"/>
    <cellStyle name="SAPBEXresDataEmph 5 3 3" xfId="8706"/>
    <cellStyle name="SAPBEXresDataEmph 5 4" xfId="8707"/>
    <cellStyle name="SAPBEXresDataEmph 5 4 2" xfId="8708"/>
    <cellStyle name="SAPBEXresDataEmph 5 5" xfId="8709"/>
    <cellStyle name="SAPBEXresDataEmph 6" xfId="8710"/>
    <cellStyle name="SAPBEXresDataEmph 6 2" xfId="8711"/>
    <cellStyle name="SAPBEXresDataEmph 6 2 2" xfId="8712"/>
    <cellStyle name="SAPBEXresDataEmph 6 2 2 2" xfId="8713"/>
    <cellStyle name="SAPBEXresDataEmph 6 2 3" xfId="8714"/>
    <cellStyle name="SAPBEXresDataEmph 6 3" xfId="8715"/>
    <cellStyle name="SAPBEXresDataEmph 6 3 2" xfId="8716"/>
    <cellStyle name="SAPBEXresDataEmph 6 4" xfId="8717"/>
    <cellStyle name="SAPBEXresDataEmph 7" xfId="8718"/>
    <cellStyle name="SAPBEXresDataEmph 7 2" xfId="8719"/>
    <cellStyle name="SAPBEXresDataEmph 7 2 2" xfId="8720"/>
    <cellStyle name="SAPBEXresDataEmph 7 3" xfId="8721"/>
    <cellStyle name="SAPBEXresDataEmph 8" xfId="8722"/>
    <cellStyle name="SAPBEXresDataEmph 8 2" xfId="8723"/>
    <cellStyle name="SAPBEXresDataEmph 9" xfId="8724"/>
    <cellStyle name="SAPBEXresItem" xfId="8725"/>
    <cellStyle name="SAPBEXresItem 2" xfId="8726"/>
    <cellStyle name="SAPBEXresItem 2 2" xfId="8727"/>
    <cellStyle name="SAPBEXresItem 2 2 2" xfId="8728"/>
    <cellStyle name="SAPBEXresItem 2 2 2 2" xfId="8729"/>
    <cellStyle name="SAPBEXresItem 2 2 2 2 2" xfId="8730"/>
    <cellStyle name="SAPBEXresItem 2 2 2 3" xfId="8731"/>
    <cellStyle name="SAPBEXresItem 2 2 3" xfId="8732"/>
    <cellStyle name="SAPBEXresItem 2 2 3 2" xfId="8733"/>
    <cellStyle name="SAPBEXresItem 2 2 4" xfId="8734"/>
    <cellStyle name="SAPBEXresItem 2 3" xfId="8735"/>
    <cellStyle name="SAPBEXresItem 2 3 2" xfId="8736"/>
    <cellStyle name="SAPBEXresItem 2 3 2 2" xfId="8737"/>
    <cellStyle name="SAPBEXresItem 2 3 2 2 2" xfId="8738"/>
    <cellStyle name="SAPBEXresItem 2 3 2 3" xfId="8739"/>
    <cellStyle name="SAPBEXresItem 2 3 3" xfId="8740"/>
    <cellStyle name="SAPBEXresItem 2 3 3 2" xfId="8741"/>
    <cellStyle name="SAPBEXresItem 2 3 4" xfId="8742"/>
    <cellStyle name="SAPBEXresItem 2 4" xfId="8743"/>
    <cellStyle name="SAPBEXresItem 2 4 2" xfId="8744"/>
    <cellStyle name="SAPBEXresItem 2 4 2 2" xfId="8745"/>
    <cellStyle name="SAPBEXresItem 2 4 3" xfId="8746"/>
    <cellStyle name="SAPBEXresItem 2 5" xfId="8747"/>
    <cellStyle name="SAPBEXresItem 2 5 2" xfId="8748"/>
    <cellStyle name="SAPBEXresItem 2 5 3" xfId="8749"/>
    <cellStyle name="SAPBEXresItem 2 6" xfId="8750"/>
    <cellStyle name="SAPBEXresItem 2 6 2" xfId="8751"/>
    <cellStyle name="SAPBEXresItem 2 7" xfId="8752"/>
    <cellStyle name="SAPBEXresItem 3" xfId="8753"/>
    <cellStyle name="SAPBEXresItem 3 2" xfId="8754"/>
    <cellStyle name="SAPBEXresItem 3 2 2" xfId="8755"/>
    <cellStyle name="SAPBEXresItem 3 2 2 2" xfId="8756"/>
    <cellStyle name="SAPBEXresItem 3 2 2 2 2" xfId="8757"/>
    <cellStyle name="SAPBEXresItem 3 2 2 3" xfId="8758"/>
    <cellStyle name="SAPBEXresItem 3 2 3" xfId="8759"/>
    <cellStyle name="SAPBEXresItem 3 2 3 2" xfId="8760"/>
    <cellStyle name="SAPBEXresItem 3 2 4" xfId="8761"/>
    <cellStyle name="SAPBEXresItem 3 3" xfId="8762"/>
    <cellStyle name="SAPBEXresItem 3 3 2" xfId="8763"/>
    <cellStyle name="SAPBEXresItem 3 3 2 2" xfId="8764"/>
    <cellStyle name="SAPBEXresItem 3 3 3" xfId="8765"/>
    <cellStyle name="SAPBEXresItem 3 4" xfId="8766"/>
    <cellStyle name="SAPBEXresItem 3 4 2" xfId="8767"/>
    <cellStyle name="SAPBEXresItem 3 5" xfId="8768"/>
    <cellStyle name="SAPBEXresItem 4" xfId="8769"/>
    <cellStyle name="SAPBEXresItem 4 2" xfId="8770"/>
    <cellStyle name="SAPBEXresItem 4 2 2" xfId="8771"/>
    <cellStyle name="SAPBEXresItem 4 2 2 2" xfId="8772"/>
    <cellStyle name="SAPBEXresItem 4 2 3" xfId="8773"/>
    <cellStyle name="SAPBEXresItem 4 3" xfId="8774"/>
    <cellStyle name="SAPBEXresItem 4 3 2" xfId="8775"/>
    <cellStyle name="SAPBEXresItem 4 4" xfId="8776"/>
    <cellStyle name="SAPBEXresItem 5" xfId="8777"/>
    <cellStyle name="SAPBEXresItem 5 2" xfId="8778"/>
    <cellStyle name="SAPBEXresItem 5 2 2" xfId="8779"/>
    <cellStyle name="SAPBEXresItem 5 2 2 2" xfId="8780"/>
    <cellStyle name="SAPBEXresItem 5 2 2 2 2" xfId="8781"/>
    <cellStyle name="SAPBEXresItem 5 2 2 3" xfId="8782"/>
    <cellStyle name="SAPBEXresItem 5 2 3" xfId="8783"/>
    <cellStyle name="SAPBEXresItem 5 2 3 2" xfId="8784"/>
    <cellStyle name="SAPBEXresItem 5 2 4" xfId="8785"/>
    <cellStyle name="SAPBEXresItem 5 3" xfId="8786"/>
    <cellStyle name="SAPBEXresItem 5 3 2" xfId="8787"/>
    <cellStyle name="SAPBEXresItem 5 3 2 2" xfId="8788"/>
    <cellStyle name="SAPBEXresItem 5 3 3" xfId="8789"/>
    <cellStyle name="SAPBEXresItem 5 4" xfId="8790"/>
    <cellStyle name="SAPBEXresItem 5 4 2" xfId="8791"/>
    <cellStyle name="SAPBEXresItem 5 5" xfId="8792"/>
    <cellStyle name="SAPBEXresItem 6" xfId="8793"/>
    <cellStyle name="SAPBEXresItem 6 2" xfId="8794"/>
    <cellStyle name="SAPBEXresItem 6 2 2" xfId="8795"/>
    <cellStyle name="SAPBEXresItem 6 2 2 2" xfId="8796"/>
    <cellStyle name="SAPBEXresItem 6 2 3" xfId="8797"/>
    <cellStyle name="SAPBEXresItem 6 3" xfId="8798"/>
    <cellStyle name="SAPBEXresItem 6 3 2" xfId="8799"/>
    <cellStyle name="SAPBEXresItem 6 4" xfId="8800"/>
    <cellStyle name="SAPBEXresItem 7" xfId="8801"/>
    <cellStyle name="SAPBEXresItem 7 2" xfId="8802"/>
    <cellStyle name="SAPBEXresItem 7 2 2" xfId="8803"/>
    <cellStyle name="SAPBEXresItem 7 3" xfId="8804"/>
    <cellStyle name="SAPBEXresItem 8" xfId="8805"/>
    <cellStyle name="SAPBEXresItem 8 2" xfId="8806"/>
    <cellStyle name="SAPBEXresItem 9" xfId="8807"/>
    <cellStyle name="SAPBEXresItemX" xfId="8808"/>
    <cellStyle name="SAPBEXresItemX 2" xfId="8809"/>
    <cellStyle name="SAPBEXresItemX 2 2" xfId="8810"/>
    <cellStyle name="SAPBEXresItemX 2 2 2" xfId="8811"/>
    <cellStyle name="SAPBEXresItemX 2 2 2 2" xfId="8812"/>
    <cellStyle name="SAPBEXresItemX 2 2 2 2 2" xfId="8813"/>
    <cellStyle name="SAPBEXresItemX 2 2 2 3" xfId="8814"/>
    <cellStyle name="SAPBEXresItemX 2 2 3" xfId="8815"/>
    <cellStyle name="SAPBEXresItemX 2 2 3 2" xfId="8816"/>
    <cellStyle name="SAPBEXresItemX 2 2 4" xfId="8817"/>
    <cellStyle name="SAPBEXresItemX 2 3" xfId="8818"/>
    <cellStyle name="SAPBEXresItemX 2 3 2" xfId="8819"/>
    <cellStyle name="SAPBEXresItemX 2 3 2 2" xfId="8820"/>
    <cellStyle name="SAPBEXresItemX 2 3 2 2 2" xfId="8821"/>
    <cellStyle name="SAPBEXresItemX 2 3 2 3" xfId="8822"/>
    <cellStyle name="SAPBEXresItemX 2 3 3" xfId="8823"/>
    <cellStyle name="SAPBEXresItemX 2 3 3 2" xfId="8824"/>
    <cellStyle name="SAPBEXresItemX 2 3 4" xfId="8825"/>
    <cellStyle name="SAPBEXresItemX 2 4" xfId="8826"/>
    <cellStyle name="SAPBEXresItemX 2 4 2" xfId="8827"/>
    <cellStyle name="SAPBEXresItemX 2 4 2 2" xfId="8828"/>
    <cellStyle name="SAPBEXresItemX 2 4 3" xfId="8829"/>
    <cellStyle name="SAPBEXresItemX 2 5" xfId="8830"/>
    <cellStyle name="SAPBEXresItemX 2 5 2" xfId="8831"/>
    <cellStyle name="SAPBEXresItemX 2 5 3" xfId="8832"/>
    <cellStyle name="SAPBEXresItemX 2 6" xfId="8833"/>
    <cellStyle name="SAPBEXresItemX 2 6 2" xfId="8834"/>
    <cellStyle name="SAPBEXresItemX 2 7" xfId="8835"/>
    <cellStyle name="SAPBEXresItemX 3" xfId="8836"/>
    <cellStyle name="SAPBEXresItemX 3 2" xfId="8837"/>
    <cellStyle name="SAPBEXresItemX 3 2 2" xfId="8838"/>
    <cellStyle name="SAPBEXresItemX 3 2 2 2" xfId="8839"/>
    <cellStyle name="SAPBEXresItemX 3 2 2 2 2" xfId="8840"/>
    <cellStyle name="SAPBEXresItemX 3 2 2 3" xfId="8841"/>
    <cellStyle name="SAPBEXresItemX 3 2 3" xfId="8842"/>
    <cellStyle name="SAPBEXresItemX 3 2 3 2" xfId="8843"/>
    <cellStyle name="SAPBEXresItemX 3 2 4" xfId="8844"/>
    <cellStyle name="SAPBEXresItemX 3 3" xfId="8845"/>
    <cellStyle name="SAPBEXresItemX 3 3 2" xfId="8846"/>
    <cellStyle name="SAPBEXresItemX 3 3 2 2" xfId="8847"/>
    <cellStyle name="SAPBEXresItemX 3 3 3" xfId="8848"/>
    <cellStyle name="SAPBEXresItemX 3 4" xfId="8849"/>
    <cellStyle name="SAPBEXresItemX 3 4 2" xfId="8850"/>
    <cellStyle name="SAPBEXresItemX 3 5" xfId="8851"/>
    <cellStyle name="SAPBEXresItemX 4" xfId="8852"/>
    <cellStyle name="SAPBEXresItemX 4 2" xfId="8853"/>
    <cellStyle name="SAPBEXresItemX 4 2 2" xfId="8854"/>
    <cellStyle name="SAPBEXresItemX 4 2 2 2" xfId="8855"/>
    <cellStyle name="SAPBEXresItemX 4 2 3" xfId="8856"/>
    <cellStyle name="SAPBEXresItemX 4 3" xfId="8857"/>
    <cellStyle name="SAPBEXresItemX 4 3 2" xfId="8858"/>
    <cellStyle name="SAPBEXresItemX 4 4" xfId="8859"/>
    <cellStyle name="SAPBEXresItemX 5" xfId="8860"/>
    <cellStyle name="SAPBEXresItemX 5 2" xfId="8861"/>
    <cellStyle name="SAPBEXresItemX 5 2 2" xfId="8862"/>
    <cellStyle name="SAPBEXresItemX 5 2 2 2" xfId="8863"/>
    <cellStyle name="SAPBEXresItemX 5 2 2 2 2" xfId="8864"/>
    <cellStyle name="SAPBEXresItemX 5 2 2 3" xfId="8865"/>
    <cellStyle name="SAPBEXresItemX 5 2 3" xfId="8866"/>
    <cellStyle name="SAPBEXresItemX 5 2 3 2" xfId="8867"/>
    <cellStyle name="SAPBEXresItemX 5 2 4" xfId="8868"/>
    <cellStyle name="SAPBEXresItemX 5 3" xfId="8869"/>
    <cellStyle name="SAPBEXresItemX 5 3 2" xfId="8870"/>
    <cellStyle name="SAPBEXresItemX 5 3 2 2" xfId="8871"/>
    <cellStyle name="SAPBEXresItemX 5 3 3" xfId="8872"/>
    <cellStyle name="SAPBEXresItemX 5 4" xfId="8873"/>
    <cellStyle name="SAPBEXresItemX 5 4 2" xfId="8874"/>
    <cellStyle name="SAPBEXresItemX 5 5" xfId="8875"/>
    <cellStyle name="SAPBEXresItemX 6" xfId="8876"/>
    <cellStyle name="SAPBEXresItemX 6 2" xfId="8877"/>
    <cellStyle name="SAPBEXresItemX 6 2 2" xfId="8878"/>
    <cellStyle name="SAPBEXresItemX 6 2 2 2" xfId="8879"/>
    <cellStyle name="SAPBEXresItemX 6 2 3" xfId="8880"/>
    <cellStyle name="SAPBEXresItemX 6 3" xfId="8881"/>
    <cellStyle name="SAPBEXresItemX 6 3 2" xfId="8882"/>
    <cellStyle name="SAPBEXresItemX 6 4" xfId="8883"/>
    <cellStyle name="SAPBEXresItemX 7" xfId="8884"/>
    <cellStyle name="SAPBEXresItemX 7 2" xfId="8885"/>
    <cellStyle name="SAPBEXresItemX 7 2 2" xfId="8886"/>
    <cellStyle name="SAPBEXresItemX 7 3" xfId="8887"/>
    <cellStyle name="SAPBEXresItemX 8" xfId="8888"/>
    <cellStyle name="SAPBEXresItemX 8 2" xfId="8889"/>
    <cellStyle name="SAPBEXresItemX 9" xfId="8890"/>
    <cellStyle name="SAPBEXstdData" xfId="8891"/>
    <cellStyle name="SAPBEXstdData 2" xfId="8892"/>
    <cellStyle name="SAPBEXstdData 2 2" xfId="8893"/>
    <cellStyle name="SAPBEXstdData 2 2 2" xfId="8894"/>
    <cellStyle name="SAPBEXstdData 2 2 2 2" xfId="8895"/>
    <cellStyle name="SAPBEXstdData 2 2 2 2 2" xfId="8896"/>
    <cellStyle name="SAPBEXstdData 2 2 2 3" xfId="8897"/>
    <cellStyle name="SAPBEXstdData 2 2 3" xfId="8898"/>
    <cellStyle name="SAPBEXstdData 2 2 3 2" xfId="8899"/>
    <cellStyle name="SAPBEXstdData 2 2 4" xfId="8900"/>
    <cellStyle name="SAPBEXstdData 2 3" xfId="8901"/>
    <cellStyle name="SAPBEXstdData 2 3 2" xfId="8902"/>
    <cellStyle name="SAPBEXstdData 2 3 2 2" xfId="8903"/>
    <cellStyle name="SAPBEXstdData 2 3 2 2 2" xfId="8904"/>
    <cellStyle name="SAPBEXstdData 2 3 2 3" xfId="8905"/>
    <cellStyle name="SAPBEXstdData 2 3 3" xfId="8906"/>
    <cellStyle name="SAPBEXstdData 2 3 3 2" xfId="8907"/>
    <cellStyle name="SAPBEXstdData 2 3 4" xfId="8908"/>
    <cellStyle name="SAPBEXstdData 2 4" xfId="8909"/>
    <cellStyle name="SAPBEXstdData 2 4 2" xfId="8910"/>
    <cellStyle name="SAPBEXstdData 2 4 2 2" xfId="8911"/>
    <cellStyle name="SAPBEXstdData 2 4 3" xfId="8912"/>
    <cellStyle name="SAPBEXstdData 2 5" xfId="8913"/>
    <cellStyle name="SAPBEXstdData 2 5 2" xfId="8914"/>
    <cellStyle name="SAPBEXstdData 2 5 3" xfId="8915"/>
    <cellStyle name="SAPBEXstdData 2 6" xfId="8916"/>
    <cellStyle name="SAPBEXstdData 2 6 2" xfId="8917"/>
    <cellStyle name="SAPBEXstdData 2 7" xfId="8918"/>
    <cellStyle name="SAPBEXstdData 3" xfId="8919"/>
    <cellStyle name="SAPBEXstdData 3 2" xfId="8920"/>
    <cellStyle name="SAPBEXstdData 3 2 2" xfId="8921"/>
    <cellStyle name="SAPBEXstdData 3 2 2 2" xfId="8922"/>
    <cellStyle name="SAPBEXstdData 3 2 2 2 2" xfId="8923"/>
    <cellStyle name="SAPBEXstdData 3 2 2 3" xfId="8924"/>
    <cellStyle name="SAPBEXstdData 3 2 3" xfId="8925"/>
    <cellStyle name="SAPBEXstdData 3 2 3 2" xfId="8926"/>
    <cellStyle name="SAPBEXstdData 3 2 4" xfId="8927"/>
    <cellStyle name="SAPBEXstdData 3 3" xfId="8928"/>
    <cellStyle name="SAPBEXstdData 3 3 2" xfId="8929"/>
    <cellStyle name="SAPBEXstdData 3 3 2 2" xfId="8930"/>
    <cellStyle name="SAPBEXstdData 3 3 3" xfId="8931"/>
    <cellStyle name="SAPBEXstdData 3 4" xfId="8932"/>
    <cellStyle name="SAPBEXstdData 3 4 2" xfId="8933"/>
    <cellStyle name="SAPBEXstdData 3 5" xfId="8934"/>
    <cellStyle name="SAPBEXstdData 4" xfId="8935"/>
    <cellStyle name="SAPBEXstdData 4 2" xfId="8936"/>
    <cellStyle name="SAPBEXstdData 4 2 2" xfId="8937"/>
    <cellStyle name="SAPBEXstdData 4 2 2 2" xfId="8938"/>
    <cellStyle name="SAPBEXstdData 4 2 3" xfId="8939"/>
    <cellStyle name="SAPBEXstdData 4 3" xfId="8940"/>
    <cellStyle name="SAPBEXstdData 4 3 2" xfId="8941"/>
    <cellStyle name="SAPBEXstdData 4 4" xfId="8942"/>
    <cellStyle name="SAPBEXstdData 5" xfId="8943"/>
    <cellStyle name="SAPBEXstdData 5 2" xfId="8944"/>
    <cellStyle name="SAPBEXstdData 5 2 2" xfId="8945"/>
    <cellStyle name="SAPBEXstdData 5 2 2 2" xfId="8946"/>
    <cellStyle name="SAPBEXstdData 5 2 2 2 2" xfId="8947"/>
    <cellStyle name="SAPBEXstdData 5 2 2 3" xfId="8948"/>
    <cellStyle name="SAPBEXstdData 5 2 3" xfId="8949"/>
    <cellStyle name="SAPBEXstdData 5 2 3 2" xfId="8950"/>
    <cellStyle name="SAPBEXstdData 5 2 4" xfId="8951"/>
    <cellStyle name="SAPBEXstdData 5 3" xfId="8952"/>
    <cellStyle name="SAPBEXstdData 5 3 2" xfId="8953"/>
    <cellStyle name="SAPBEXstdData 5 3 2 2" xfId="8954"/>
    <cellStyle name="SAPBEXstdData 5 3 3" xfId="8955"/>
    <cellStyle name="SAPBEXstdData 5 4" xfId="8956"/>
    <cellStyle name="SAPBEXstdData 5 4 2" xfId="8957"/>
    <cellStyle name="SAPBEXstdData 5 5" xfId="8958"/>
    <cellStyle name="SAPBEXstdData 6" xfId="8959"/>
    <cellStyle name="SAPBEXstdData 6 2" xfId="8960"/>
    <cellStyle name="SAPBEXstdData 6 2 2" xfId="8961"/>
    <cellStyle name="SAPBEXstdData 6 2 2 2" xfId="8962"/>
    <cellStyle name="SAPBEXstdData 6 2 3" xfId="8963"/>
    <cellStyle name="SAPBEXstdData 6 3" xfId="8964"/>
    <cellStyle name="SAPBEXstdData 6 3 2" xfId="8965"/>
    <cellStyle name="SAPBEXstdData 6 4" xfId="8966"/>
    <cellStyle name="SAPBEXstdData 7" xfId="8967"/>
    <cellStyle name="SAPBEXstdData 7 2" xfId="8968"/>
    <cellStyle name="SAPBEXstdData 7 2 2" xfId="8969"/>
    <cellStyle name="SAPBEXstdData 7 3" xfId="8970"/>
    <cellStyle name="SAPBEXstdData 8" xfId="8971"/>
    <cellStyle name="SAPBEXstdData 8 2" xfId="8972"/>
    <cellStyle name="SAPBEXstdData 9" xfId="8973"/>
    <cellStyle name="SAPBEXstdDataEmph" xfId="8974"/>
    <cellStyle name="SAPBEXstdDataEmph 2" xfId="8975"/>
    <cellStyle name="SAPBEXstdDataEmph 2 2" xfId="8976"/>
    <cellStyle name="SAPBEXstdDataEmph 2 2 2" xfId="8977"/>
    <cellStyle name="SAPBEXstdDataEmph 2 2 2 2" xfId="8978"/>
    <cellStyle name="SAPBEXstdDataEmph 2 2 2 2 2" xfId="8979"/>
    <cellStyle name="SAPBEXstdDataEmph 2 2 2 3" xfId="8980"/>
    <cellStyle name="SAPBEXstdDataEmph 2 2 3" xfId="8981"/>
    <cellStyle name="SAPBEXstdDataEmph 2 2 3 2" xfId="8982"/>
    <cellStyle name="SAPBEXstdDataEmph 2 2 4" xfId="8983"/>
    <cellStyle name="SAPBEXstdDataEmph 2 3" xfId="8984"/>
    <cellStyle name="SAPBEXstdDataEmph 2 3 2" xfId="8985"/>
    <cellStyle name="SAPBEXstdDataEmph 2 3 2 2" xfId="8986"/>
    <cellStyle name="SAPBEXstdDataEmph 2 3 2 2 2" xfId="8987"/>
    <cellStyle name="SAPBEXstdDataEmph 2 3 2 3" xfId="8988"/>
    <cellStyle name="SAPBEXstdDataEmph 2 3 3" xfId="8989"/>
    <cellStyle name="SAPBEXstdDataEmph 2 3 3 2" xfId="8990"/>
    <cellStyle name="SAPBEXstdDataEmph 2 3 4" xfId="8991"/>
    <cellStyle name="SAPBEXstdDataEmph 2 4" xfId="8992"/>
    <cellStyle name="SAPBEXstdDataEmph 2 4 2" xfId="8993"/>
    <cellStyle name="SAPBEXstdDataEmph 2 4 2 2" xfId="8994"/>
    <cellStyle name="SAPBEXstdDataEmph 2 4 3" xfId="8995"/>
    <cellStyle name="SAPBEXstdDataEmph 2 5" xfId="8996"/>
    <cellStyle name="SAPBEXstdDataEmph 2 5 2" xfId="8997"/>
    <cellStyle name="SAPBEXstdDataEmph 2 5 3" xfId="8998"/>
    <cellStyle name="SAPBEXstdDataEmph 2 6" xfId="8999"/>
    <cellStyle name="SAPBEXstdDataEmph 2 6 2" xfId="9000"/>
    <cellStyle name="SAPBEXstdDataEmph 2 7" xfId="9001"/>
    <cellStyle name="SAPBEXstdDataEmph 3" xfId="9002"/>
    <cellStyle name="SAPBEXstdDataEmph 3 2" xfId="9003"/>
    <cellStyle name="SAPBEXstdDataEmph 3 2 2" xfId="9004"/>
    <cellStyle name="SAPBEXstdDataEmph 3 2 2 2" xfId="9005"/>
    <cellStyle name="SAPBEXstdDataEmph 3 2 2 2 2" xfId="9006"/>
    <cellStyle name="SAPBEXstdDataEmph 3 2 2 3" xfId="9007"/>
    <cellStyle name="SAPBEXstdDataEmph 3 2 3" xfId="9008"/>
    <cellStyle name="SAPBEXstdDataEmph 3 2 3 2" xfId="9009"/>
    <cellStyle name="SAPBEXstdDataEmph 3 2 4" xfId="9010"/>
    <cellStyle name="SAPBEXstdDataEmph 3 3" xfId="9011"/>
    <cellStyle name="SAPBEXstdDataEmph 3 3 2" xfId="9012"/>
    <cellStyle name="SAPBEXstdDataEmph 3 3 2 2" xfId="9013"/>
    <cellStyle name="SAPBEXstdDataEmph 3 3 3" xfId="9014"/>
    <cellStyle name="SAPBEXstdDataEmph 3 4" xfId="9015"/>
    <cellStyle name="SAPBEXstdDataEmph 3 4 2" xfId="9016"/>
    <cellStyle name="SAPBEXstdDataEmph 3 5" xfId="9017"/>
    <cellStyle name="SAPBEXstdDataEmph 4" xfId="9018"/>
    <cellStyle name="SAPBEXstdDataEmph 4 2" xfId="9019"/>
    <cellStyle name="SAPBEXstdDataEmph 4 2 2" xfId="9020"/>
    <cellStyle name="SAPBEXstdDataEmph 4 2 2 2" xfId="9021"/>
    <cellStyle name="SAPBEXstdDataEmph 4 2 3" xfId="9022"/>
    <cellStyle name="SAPBEXstdDataEmph 4 3" xfId="9023"/>
    <cellStyle name="SAPBEXstdDataEmph 4 3 2" xfId="9024"/>
    <cellStyle name="SAPBEXstdDataEmph 4 4" xfId="9025"/>
    <cellStyle name="SAPBEXstdDataEmph 5" xfId="9026"/>
    <cellStyle name="SAPBEXstdDataEmph 5 2" xfId="9027"/>
    <cellStyle name="SAPBEXstdDataEmph 5 2 2" xfId="9028"/>
    <cellStyle name="SAPBEXstdDataEmph 5 2 2 2" xfId="9029"/>
    <cellStyle name="SAPBEXstdDataEmph 5 2 2 2 2" xfId="9030"/>
    <cellStyle name="SAPBEXstdDataEmph 5 2 2 3" xfId="9031"/>
    <cellStyle name="SAPBEXstdDataEmph 5 2 3" xfId="9032"/>
    <cellStyle name="SAPBEXstdDataEmph 5 2 3 2" xfId="9033"/>
    <cellStyle name="SAPBEXstdDataEmph 5 2 4" xfId="9034"/>
    <cellStyle name="SAPBEXstdDataEmph 5 3" xfId="9035"/>
    <cellStyle name="SAPBEXstdDataEmph 5 3 2" xfId="9036"/>
    <cellStyle name="SAPBEXstdDataEmph 5 3 2 2" xfId="9037"/>
    <cellStyle name="SAPBEXstdDataEmph 5 3 3" xfId="9038"/>
    <cellStyle name="SAPBEXstdDataEmph 5 4" xfId="9039"/>
    <cellStyle name="SAPBEXstdDataEmph 5 4 2" xfId="9040"/>
    <cellStyle name="SAPBEXstdDataEmph 5 5" xfId="9041"/>
    <cellStyle name="SAPBEXstdDataEmph 6" xfId="9042"/>
    <cellStyle name="SAPBEXstdDataEmph 6 2" xfId="9043"/>
    <cellStyle name="SAPBEXstdDataEmph 6 2 2" xfId="9044"/>
    <cellStyle name="SAPBEXstdDataEmph 6 2 2 2" xfId="9045"/>
    <cellStyle name="SAPBEXstdDataEmph 6 2 3" xfId="9046"/>
    <cellStyle name="SAPBEXstdDataEmph 6 3" xfId="9047"/>
    <cellStyle name="SAPBEXstdDataEmph 6 3 2" xfId="9048"/>
    <cellStyle name="SAPBEXstdDataEmph 6 4" xfId="9049"/>
    <cellStyle name="SAPBEXstdDataEmph 7" xfId="9050"/>
    <cellStyle name="SAPBEXstdDataEmph 7 2" xfId="9051"/>
    <cellStyle name="SAPBEXstdDataEmph 7 2 2" xfId="9052"/>
    <cellStyle name="SAPBEXstdDataEmph 7 3" xfId="9053"/>
    <cellStyle name="SAPBEXstdDataEmph 8" xfId="9054"/>
    <cellStyle name="SAPBEXstdDataEmph 8 2" xfId="9055"/>
    <cellStyle name="SAPBEXstdDataEmph 9" xfId="9056"/>
    <cellStyle name="SAPBEXstdItem" xfId="9057"/>
    <cellStyle name="SAPBEXstdItem 2" xfId="9058"/>
    <cellStyle name="SAPBEXstdItem 2 2" xfId="9059"/>
    <cellStyle name="SAPBEXstdItem 2 2 2" xfId="9060"/>
    <cellStyle name="SAPBEXstdItem 2 2 2 2" xfId="9061"/>
    <cellStyle name="SAPBEXstdItem 2 2 2 2 2" xfId="9062"/>
    <cellStyle name="SAPBEXstdItem 2 2 2 3" xfId="9063"/>
    <cellStyle name="SAPBEXstdItem 2 2 3" xfId="9064"/>
    <cellStyle name="SAPBEXstdItem 2 2 3 2" xfId="9065"/>
    <cellStyle name="SAPBEXstdItem 2 2 4" xfId="9066"/>
    <cellStyle name="SAPBEXstdItem 2 3" xfId="9067"/>
    <cellStyle name="SAPBEXstdItem 2 3 2" xfId="9068"/>
    <cellStyle name="SAPBEXstdItem 2 3 2 2" xfId="9069"/>
    <cellStyle name="SAPBEXstdItem 2 3 2 2 2" xfId="9070"/>
    <cellStyle name="SAPBEXstdItem 2 3 2 3" xfId="9071"/>
    <cellStyle name="SAPBEXstdItem 2 3 3" xfId="9072"/>
    <cellStyle name="SAPBEXstdItem 2 3 3 2" xfId="9073"/>
    <cellStyle name="SAPBEXstdItem 2 3 4" xfId="9074"/>
    <cellStyle name="SAPBEXstdItem 2 4" xfId="9075"/>
    <cellStyle name="SAPBEXstdItem 2 4 2" xfId="9076"/>
    <cellStyle name="SAPBEXstdItem 2 4 2 2" xfId="9077"/>
    <cellStyle name="SAPBEXstdItem 2 4 3" xfId="9078"/>
    <cellStyle name="SAPBEXstdItem 2 5" xfId="9079"/>
    <cellStyle name="SAPBEXstdItem 2 5 2" xfId="9080"/>
    <cellStyle name="SAPBEXstdItem 2 5 3" xfId="9081"/>
    <cellStyle name="SAPBEXstdItem 2 6" xfId="9082"/>
    <cellStyle name="SAPBEXstdItem 2 6 2" xfId="9083"/>
    <cellStyle name="SAPBEXstdItem 2 7" xfId="9084"/>
    <cellStyle name="SAPBEXstdItem 3" xfId="9085"/>
    <cellStyle name="SAPBEXstdItem 3 2" xfId="9086"/>
    <cellStyle name="SAPBEXstdItem 3 2 2" xfId="9087"/>
    <cellStyle name="SAPBEXstdItem 3 2 2 2" xfId="9088"/>
    <cellStyle name="SAPBEXstdItem 3 2 2 2 2" xfId="9089"/>
    <cellStyle name="SAPBEXstdItem 3 2 2 3" xfId="9090"/>
    <cellStyle name="SAPBEXstdItem 3 2 3" xfId="9091"/>
    <cellStyle name="SAPBEXstdItem 3 2 3 2" xfId="9092"/>
    <cellStyle name="SAPBEXstdItem 3 2 4" xfId="9093"/>
    <cellStyle name="SAPBEXstdItem 3 3" xfId="9094"/>
    <cellStyle name="SAPBEXstdItem 3 3 2" xfId="9095"/>
    <cellStyle name="SAPBEXstdItem 3 3 2 2" xfId="9096"/>
    <cellStyle name="SAPBEXstdItem 3 3 3" xfId="9097"/>
    <cellStyle name="SAPBEXstdItem 3 4" xfId="9098"/>
    <cellStyle name="SAPBEXstdItem 3 4 2" xfId="9099"/>
    <cellStyle name="SAPBEXstdItem 3 5" xfId="9100"/>
    <cellStyle name="SAPBEXstdItem 4" xfId="9101"/>
    <cellStyle name="SAPBEXstdItem 4 2" xfId="9102"/>
    <cellStyle name="SAPBEXstdItem 4 2 2" xfId="9103"/>
    <cellStyle name="SAPBEXstdItem 4 2 2 2" xfId="9104"/>
    <cellStyle name="SAPBEXstdItem 4 2 3" xfId="9105"/>
    <cellStyle name="SAPBEXstdItem 4 3" xfId="9106"/>
    <cellStyle name="SAPBEXstdItem 4 3 2" xfId="9107"/>
    <cellStyle name="SAPBEXstdItem 4 4" xfId="9108"/>
    <cellStyle name="SAPBEXstdItem 5" xfId="9109"/>
    <cellStyle name="SAPBEXstdItem 5 2" xfId="9110"/>
    <cellStyle name="SAPBEXstdItem 5 2 2" xfId="9111"/>
    <cellStyle name="SAPBEXstdItem 5 2 2 2" xfId="9112"/>
    <cellStyle name="SAPBEXstdItem 5 2 2 2 2" xfId="9113"/>
    <cellStyle name="SAPBEXstdItem 5 2 2 3" xfId="9114"/>
    <cellStyle name="SAPBEXstdItem 5 2 3" xfId="9115"/>
    <cellStyle name="SAPBEXstdItem 5 2 3 2" xfId="9116"/>
    <cellStyle name="SAPBEXstdItem 5 2 4" xfId="9117"/>
    <cellStyle name="SAPBEXstdItem 5 3" xfId="9118"/>
    <cellStyle name="SAPBEXstdItem 5 3 2" xfId="9119"/>
    <cellStyle name="SAPBEXstdItem 5 3 2 2" xfId="9120"/>
    <cellStyle name="SAPBEXstdItem 5 3 3" xfId="9121"/>
    <cellStyle name="SAPBEXstdItem 5 4" xfId="9122"/>
    <cellStyle name="SAPBEXstdItem 5 4 2" xfId="9123"/>
    <cellStyle name="SAPBEXstdItem 5 5" xfId="9124"/>
    <cellStyle name="SAPBEXstdItem 6" xfId="9125"/>
    <cellStyle name="SAPBEXstdItem 6 2" xfId="9126"/>
    <cellStyle name="SAPBEXstdItem 6 2 2" xfId="9127"/>
    <cellStyle name="SAPBEXstdItem 6 2 2 2" xfId="9128"/>
    <cellStyle name="SAPBEXstdItem 6 2 3" xfId="9129"/>
    <cellStyle name="SAPBEXstdItem 6 3" xfId="9130"/>
    <cellStyle name="SAPBEXstdItem 6 3 2" xfId="9131"/>
    <cellStyle name="SAPBEXstdItem 6 4" xfId="9132"/>
    <cellStyle name="SAPBEXstdItem 7" xfId="9133"/>
    <cellStyle name="SAPBEXstdItem 7 2" xfId="9134"/>
    <cellStyle name="SAPBEXstdItem 7 2 2" xfId="9135"/>
    <cellStyle name="SAPBEXstdItem 7 3" xfId="9136"/>
    <cellStyle name="SAPBEXstdItem 8" xfId="9137"/>
    <cellStyle name="SAPBEXstdItem 8 2" xfId="9138"/>
    <cellStyle name="SAPBEXstdItem 9" xfId="9139"/>
    <cellStyle name="SAPBEXstdItemX" xfId="9140"/>
    <cellStyle name="SAPBEXstdItemX 2" xfId="9141"/>
    <cellStyle name="SAPBEXstdItemX 2 2" xfId="9142"/>
    <cellStyle name="SAPBEXstdItemX 2 2 2" xfId="9143"/>
    <cellStyle name="SAPBEXstdItemX 2 2 2 2" xfId="9144"/>
    <cellStyle name="SAPBEXstdItemX 2 2 2 2 2" xfId="9145"/>
    <cellStyle name="SAPBEXstdItemX 2 2 2 3" xfId="9146"/>
    <cellStyle name="SAPBEXstdItemX 2 2 3" xfId="9147"/>
    <cellStyle name="SAPBEXstdItemX 2 2 3 2" xfId="9148"/>
    <cellStyle name="SAPBEXstdItemX 2 2 4" xfId="9149"/>
    <cellStyle name="SAPBEXstdItemX 2 3" xfId="9150"/>
    <cellStyle name="SAPBEXstdItemX 2 3 2" xfId="9151"/>
    <cellStyle name="SAPBEXstdItemX 2 3 2 2" xfId="9152"/>
    <cellStyle name="SAPBEXstdItemX 2 3 2 2 2" xfId="9153"/>
    <cellStyle name="SAPBEXstdItemX 2 3 2 3" xfId="9154"/>
    <cellStyle name="SAPBEXstdItemX 2 3 3" xfId="9155"/>
    <cellStyle name="SAPBEXstdItemX 2 3 3 2" xfId="9156"/>
    <cellStyle name="SAPBEXstdItemX 2 3 4" xfId="9157"/>
    <cellStyle name="SAPBEXstdItemX 2 4" xfId="9158"/>
    <cellStyle name="SAPBEXstdItemX 2 4 2" xfId="9159"/>
    <cellStyle name="SAPBEXstdItemX 2 4 2 2" xfId="9160"/>
    <cellStyle name="SAPBEXstdItemX 2 4 3" xfId="9161"/>
    <cellStyle name="SAPBEXstdItemX 2 5" xfId="9162"/>
    <cellStyle name="SAPBEXstdItemX 2 5 2" xfId="9163"/>
    <cellStyle name="SAPBEXstdItemX 2 5 3" xfId="9164"/>
    <cellStyle name="SAPBEXstdItemX 2 6" xfId="9165"/>
    <cellStyle name="SAPBEXstdItemX 2 6 2" xfId="9166"/>
    <cellStyle name="SAPBEXstdItemX 2 7" xfId="9167"/>
    <cellStyle name="SAPBEXstdItemX 3" xfId="9168"/>
    <cellStyle name="SAPBEXstdItemX 3 2" xfId="9169"/>
    <cellStyle name="SAPBEXstdItemX 3 2 2" xfId="9170"/>
    <cellStyle name="SAPBEXstdItemX 3 2 2 2" xfId="9171"/>
    <cellStyle name="SAPBEXstdItemX 3 2 2 2 2" xfId="9172"/>
    <cellStyle name="SAPBEXstdItemX 3 2 2 3" xfId="9173"/>
    <cellStyle name="SAPBEXstdItemX 3 2 3" xfId="9174"/>
    <cellStyle name="SAPBEXstdItemX 3 2 3 2" xfId="9175"/>
    <cellStyle name="SAPBEXstdItemX 3 2 4" xfId="9176"/>
    <cellStyle name="SAPBEXstdItemX 3 3" xfId="9177"/>
    <cellStyle name="SAPBEXstdItemX 3 3 2" xfId="9178"/>
    <cellStyle name="SAPBEXstdItemX 3 3 2 2" xfId="9179"/>
    <cellStyle name="SAPBEXstdItemX 3 3 3" xfId="9180"/>
    <cellStyle name="SAPBEXstdItemX 3 4" xfId="9181"/>
    <cellStyle name="SAPBEXstdItemX 3 4 2" xfId="9182"/>
    <cellStyle name="SAPBEXstdItemX 3 5" xfId="9183"/>
    <cellStyle name="SAPBEXstdItemX 4" xfId="9184"/>
    <cellStyle name="SAPBEXstdItemX 4 2" xfId="9185"/>
    <cellStyle name="SAPBEXstdItemX 4 2 2" xfId="9186"/>
    <cellStyle name="SAPBEXstdItemX 4 2 2 2" xfId="9187"/>
    <cellStyle name="SAPBEXstdItemX 4 2 3" xfId="9188"/>
    <cellStyle name="SAPBEXstdItemX 4 3" xfId="9189"/>
    <cellStyle name="SAPBEXstdItemX 4 3 2" xfId="9190"/>
    <cellStyle name="SAPBEXstdItemX 4 4" xfId="9191"/>
    <cellStyle name="SAPBEXstdItemX 5" xfId="9192"/>
    <cellStyle name="SAPBEXstdItemX 5 2" xfId="9193"/>
    <cellStyle name="SAPBEXstdItemX 5 2 2" xfId="9194"/>
    <cellStyle name="SAPBEXstdItemX 5 2 2 2" xfId="9195"/>
    <cellStyle name="SAPBEXstdItemX 5 2 2 2 2" xfId="9196"/>
    <cellStyle name="SAPBEXstdItemX 5 2 2 3" xfId="9197"/>
    <cellStyle name="SAPBEXstdItemX 5 2 3" xfId="9198"/>
    <cellStyle name="SAPBEXstdItemX 5 2 3 2" xfId="9199"/>
    <cellStyle name="SAPBEXstdItemX 5 2 4" xfId="9200"/>
    <cellStyle name="SAPBEXstdItemX 5 3" xfId="9201"/>
    <cellStyle name="SAPBEXstdItemX 5 3 2" xfId="9202"/>
    <cellStyle name="SAPBEXstdItemX 5 3 2 2" xfId="9203"/>
    <cellStyle name="SAPBEXstdItemX 5 3 3" xfId="9204"/>
    <cellStyle name="SAPBEXstdItemX 5 4" xfId="9205"/>
    <cellStyle name="SAPBEXstdItemX 5 4 2" xfId="9206"/>
    <cellStyle name="SAPBEXstdItemX 5 5" xfId="9207"/>
    <cellStyle name="SAPBEXstdItemX 6" xfId="9208"/>
    <cellStyle name="SAPBEXstdItemX 6 2" xfId="9209"/>
    <cellStyle name="SAPBEXstdItemX 6 2 2" xfId="9210"/>
    <cellStyle name="SAPBEXstdItemX 6 2 2 2" xfId="9211"/>
    <cellStyle name="SAPBEXstdItemX 6 2 3" xfId="9212"/>
    <cellStyle name="SAPBEXstdItemX 6 3" xfId="9213"/>
    <cellStyle name="SAPBEXstdItemX 6 3 2" xfId="9214"/>
    <cellStyle name="SAPBEXstdItemX 6 4" xfId="9215"/>
    <cellStyle name="SAPBEXstdItemX 7" xfId="9216"/>
    <cellStyle name="SAPBEXstdItemX 7 2" xfId="9217"/>
    <cellStyle name="SAPBEXstdItemX 7 2 2" xfId="9218"/>
    <cellStyle name="SAPBEXstdItemX 7 3" xfId="9219"/>
    <cellStyle name="SAPBEXstdItemX 8" xfId="9220"/>
    <cellStyle name="SAPBEXstdItemX 8 2" xfId="9221"/>
    <cellStyle name="SAPBEXstdItemX 9" xfId="9222"/>
    <cellStyle name="SAPBEXtitle" xfId="9223"/>
    <cellStyle name="SAPBEXtitle 2" xfId="9224"/>
    <cellStyle name="SAPBEXtitle 3" xfId="9225"/>
    <cellStyle name="SAPBEXundefined" xfId="9226"/>
    <cellStyle name="SAPBEXundefined 2" xfId="9227"/>
    <cellStyle name="SAPBEXundefined 2 2" xfId="9228"/>
    <cellStyle name="SAPBEXundefined 2 2 2" xfId="9229"/>
    <cellStyle name="SAPBEXundefined 2 2 2 2" xfId="9230"/>
    <cellStyle name="SAPBEXundefined 2 2 2 2 2" xfId="9231"/>
    <cellStyle name="SAPBEXundefined 2 2 2 3" xfId="9232"/>
    <cellStyle name="SAPBEXundefined 2 2 3" xfId="9233"/>
    <cellStyle name="SAPBEXundefined 2 2 3 2" xfId="9234"/>
    <cellStyle name="SAPBEXundefined 2 2 4" xfId="9235"/>
    <cellStyle name="SAPBEXundefined 2 3" xfId="9236"/>
    <cellStyle name="SAPBEXundefined 2 3 2" xfId="9237"/>
    <cellStyle name="SAPBEXundefined 2 3 2 2" xfId="9238"/>
    <cellStyle name="SAPBEXundefined 2 3 2 2 2" xfId="9239"/>
    <cellStyle name="SAPBEXundefined 2 3 2 3" xfId="9240"/>
    <cellStyle name="SAPBEXundefined 2 3 3" xfId="9241"/>
    <cellStyle name="SAPBEXundefined 2 3 3 2" xfId="9242"/>
    <cellStyle name="SAPBEXundefined 2 3 4" xfId="9243"/>
    <cellStyle name="SAPBEXundefined 2 4" xfId="9244"/>
    <cellStyle name="SAPBEXundefined 2 4 2" xfId="9245"/>
    <cellStyle name="SAPBEXundefined 2 4 2 2" xfId="9246"/>
    <cellStyle name="SAPBEXundefined 2 4 3" xfId="9247"/>
    <cellStyle name="SAPBEXundefined 2 5" xfId="9248"/>
    <cellStyle name="SAPBEXundefined 2 5 2" xfId="9249"/>
    <cellStyle name="SAPBEXundefined 2 5 3" xfId="9250"/>
    <cellStyle name="SAPBEXundefined 2 6" xfId="9251"/>
    <cellStyle name="SAPBEXundefined 2 6 2" xfId="9252"/>
    <cellStyle name="SAPBEXundefined 2 7" xfId="9253"/>
    <cellStyle name="SAPBEXundefined 3" xfId="9254"/>
    <cellStyle name="SAPBEXundefined 3 2" xfId="9255"/>
    <cellStyle name="SAPBEXundefined 3 2 2" xfId="9256"/>
    <cellStyle name="SAPBEXundefined 3 2 2 2" xfId="9257"/>
    <cellStyle name="SAPBEXundefined 3 2 2 2 2" xfId="9258"/>
    <cellStyle name="SAPBEXundefined 3 2 2 3" xfId="9259"/>
    <cellStyle name="SAPBEXundefined 3 2 3" xfId="9260"/>
    <cellStyle name="SAPBEXundefined 3 2 3 2" xfId="9261"/>
    <cellStyle name="SAPBEXundefined 3 2 4" xfId="9262"/>
    <cellStyle name="SAPBEXundefined 3 3" xfId="9263"/>
    <cellStyle name="SAPBEXundefined 3 3 2" xfId="9264"/>
    <cellStyle name="SAPBEXundefined 3 3 2 2" xfId="9265"/>
    <cellStyle name="SAPBEXundefined 3 3 3" xfId="9266"/>
    <cellStyle name="SAPBEXundefined 3 4" xfId="9267"/>
    <cellStyle name="SAPBEXundefined 3 4 2" xfId="9268"/>
    <cellStyle name="SAPBEXundefined 3 5" xfId="9269"/>
    <cellStyle name="SAPBEXundefined 4" xfId="9270"/>
    <cellStyle name="SAPBEXundefined 4 2" xfId="9271"/>
    <cellStyle name="SAPBEXundefined 4 2 2" xfId="9272"/>
    <cellStyle name="SAPBEXundefined 4 2 2 2" xfId="9273"/>
    <cellStyle name="SAPBEXundefined 4 2 3" xfId="9274"/>
    <cellStyle name="SAPBEXundefined 4 3" xfId="9275"/>
    <cellStyle name="SAPBEXundefined 4 3 2" xfId="9276"/>
    <cellStyle name="SAPBEXundefined 4 4" xfId="9277"/>
    <cellStyle name="SAPBEXundefined 5" xfId="9278"/>
    <cellStyle name="SAPBEXundefined 5 2" xfId="9279"/>
    <cellStyle name="SAPBEXundefined 5 2 2" xfId="9280"/>
    <cellStyle name="SAPBEXundefined 5 2 2 2" xfId="9281"/>
    <cellStyle name="SAPBEXundefined 5 2 2 2 2" xfId="9282"/>
    <cellStyle name="SAPBEXundefined 5 2 2 3" xfId="9283"/>
    <cellStyle name="SAPBEXundefined 5 2 3" xfId="9284"/>
    <cellStyle name="SAPBEXundefined 5 2 3 2" xfId="9285"/>
    <cellStyle name="SAPBEXundefined 5 2 4" xfId="9286"/>
    <cellStyle name="SAPBEXundefined 5 3" xfId="9287"/>
    <cellStyle name="SAPBEXundefined 5 3 2" xfId="9288"/>
    <cellStyle name="SAPBEXundefined 5 3 2 2" xfId="9289"/>
    <cellStyle name="SAPBEXundefined 5 3 3" xfId="9290"/>
    <cellStyle name="SAPBEXundefined 5 4" xfId="9291"/>
    <cellStyle name="SAPBEXundefined 5 4 2" xfId="9292"/>
    <cellStyle name="SAPBEXundefined 5 5" xfId="9293"/>
    <cellStyle name="SAPBEXundefined 6" xfId="9294"/>
    <cellStyle name="SAPBEXundefined 6 2" xfId="9295"/>
    <cellStyle name="SAPBEXundefined 6 2 2" xfId="9296"/>
    <cellStyle name="SAPBEXundefined 6 2 2 2" xfId="9297"/>
    <cellStyle name="SAPBEXundefined 6 2 3" xfId="9298"/>
    <cellStyle name="SAPBEXundefined 6 3" xfId="9299"/>
    <cellStyle name="SAPBEXundefined 6 3 2" xfId="9300"/>
    <cellStyle name="SAPBEXundefined 6 4" xfId="9301"/>
    <cellStyle name="SAPBEXundefined 7" xfId="9302"/>
    <cellStyle name="SAPBEXundefined 7 2" xfId="9303"/>
    <cellStyle name="SAPBEXundefined 7 2 2" xfId="9304"/>
    <cellStyle name="SAPBEXundefined 7 3" xfId="9305"/>
    <cellStyle name="SAPBEXundefined 8" xfId="9306"/>
    <cellStyle name="SAPBEXundefined 8 2" xfId="9307"/>
    <cellStyle name="SAPBEXundefined 9" xfId="9308"/>
    <cellStyle name="SEEntry" xfId="9309"/>
    <cellStyle name="Sep. milhar [0]" xfId="9310"/>
    <cellStyle name="Separador de milhares [0]_COF" xfId="9311"/>
    <cellStyle name="Separador de milhares_COF" xfId="9312"/>
    <cellStyle name="Separator" xfId="9313"/>
    <cellStyle name="Separator2" xfId="9314"/>
    <cellStyle name="Shaded" xfId="9315"/>
    <cellStyle name="small" xfId="9316"/>
    <cellStyle name="small 2" xfId="9317"/>
    <cellStyle name="stand_bord" xfId="9318"/>
    <cellStyle name="Standaard_laroux" xfId="9319"/>
    <cellStyle name="Standard_20020617_Modell_PUFA_neu_v9" xfId="9320"/>
    <cellStyle name="STYL1 - Style1" xfId="9321"/>
    <cellStyle name="Style 1" xfId="9322"/>
    <cellStyle name="Style 1 10" xfId="9323"/>
    <cellStyle name="Style 1 10 2" xfId="9324"/>
    <cellStyle name="Style 1 11" xfId="9325"/>
    <cellStyle name="Style 1 12" xfId="9326"/>
    <cellStyle name="Style 1 13" xfId="9327"/>
    <cellStyle name="Style 1 2" xfId="9328"/>
    <cellStyle name="Style 1 2 2" xfId="9329"/>
    <cellStyle name="Style 1 2 2 2" xfId="9330"/>
    <cellStyle name="Style 1 2 2 3" xfId="9331"/>
    <cellStyle name="Style 1 2 2 4" xfId="9332"/>
    <cellStyle name="Style 1 2 2 5" xfId="9333"/>
    <cellStyle name="Style 1 2 2 6" xfId="9334"/>
    <cellStyle name="Style 1 2 3" xfId="9335"/>
    <cellStyle name="Style 1 2 4" xfId="9336"/>
    <cellStyle name="Style 1 2 5" xfId="9337"/>
    <cellStyle name="Style 1 2 6" xfId="9338"/>
    <cellStyle name="Style 1 2 7" xfId="9339"/>
    <cellStyle name="Style 1 2 8" xfId="9340"/>
    <cellStyle name="Style 1 3" xfId="9341"/>
    <cellStyle name="Style 1 3 2" xfId="9342"/>
    <cellStyle name="Style 1 4" xfId="9343"/>
    <cellStyle name="Style 1 5" xfId="9344"/>
    <cellStyle name="Style 1 6" xfId="9345"/>
    <cellStyle name="Style 1 7" xfId="9346"/>
    <cellStyle name="Style 1 8" xfId="9347"/>
    <cellStyle name="Style 1 9" xfId="9348"/>
    <cellStyle name="Style 10" xfId="9349"/>
    <cellStyle name="Style 10 10" xfId="9350"/>
    <cellStyle name="Style 10 11" xfId="9351"/>
    <cellStyle name="Style 10 2" xfId="9352"/>
    <cellStyle name="Style 10 3" xfId="9353"/>
    <cellStyle name="Style 10 4" xfId="9354"/>
    <cellStyle name="Style 10 5" xfId="9355"/>
    <cellStyle name="Style 10 6" xfId="9356"/>
    <cellStyle name="Style 10 7" xfId="9357"/>
    <cellStyle name="Style 10 8" xfId="9358"/>
    <cellStyle name="Style 10 9" xfId="9359"/>
    <cellStyle name="Style 11" xfId="9360"/>
    <cellStyle name="Style 11 10" xfId="9361"/>
    <cellStyle name="Style 11 11" xfId="9362"/>
    <cellStyle name="Style 11 2" xfId="9363"/>
    <cellStyle name="Style 11 3" xfId="9364"/>
    <cellStyle name="Style 11 4" xfId="9365"/>
    <cellStyle name="Style 11 5" xfId="9366"/>
    <cellStyle name="Style 11 6" xfId="9367"/>
    <cellStyle name="Style 11 7" xfId="9368"/>
    <cellStyle name="Style 11 8" xfId="9369"/>
    <cellStyle name="Style 11 9" xfId="9370"/>
    <cellStyle name="Style 12" xfId="9371"/>
    <cellStyle name="Style 12 10" xfId="9372"/>
    <cellStyle name="Style 12 11" xfId="9373"/>
    <cellStyle name="Style 12 2" xfId="9374"/>
    <cellStyle name="Style 12 3" xfId="9375"/>
    <cellStyle name="Style 12 4" xfId="9376"/>
    <cellStyle name="Style 12 5" xfId="9377"/>
    <cellStyle name="Style 12 6" xfId="9378"/>
    <cellStyle name="Style 12 7" xfId="9379"/>
    <cellStyle name="Style 12 8" xfId="9380"/>
    <cellStyle name="Style 12 9" xfId="9381"/>
    <cellStyle name="Style 13" xfId="9382"/>
    <cellStyle name="Style 13 10" xfId="9383"/>
    <cellStyle name="Style 13 11" xfId="9384"/>
    <cellStyle name="Style 13 2" xfId="9385"/>
    <cellStyle name="Style 13 3" xfId="9386"/>
    <cellStyle name="Style 13 4" xfId="9387"/>
    <cellStyle name="Style 13 5" xfId="9388"/>
    <cellStyle name="Style 13 6" xfId="9389"/>
    <cellStyle name="Style 13 7" xfId="9390"/>
    <cellStyle name="Style 13 8" xfId="9391"/>
    <cellStyle name="Style 13 9" xfId="9392"/>
    <cellStyle name="Style 14" xfId="9393"/>
    <cellStyle name="Style 14 10" xfId="9394"/>
    <cellStyle name="Style 14 11" xfId="9395"/>
    <cellStyle name="Style 14 2" xfId="9396"/>
    <cellStyle name="Style 14 3" xfId="9397"/>
    <cellStyle name="Style 14 4" xfId="9398"/>
    <cellStyle name="Style 14 5" xfId="9399"/>
    <cellStyle name="Style 14 6" xfId="9400"/>
    <cellStyle name="Style 14 7" xfId="9401"/>
    <cellStyle name="Style 14 8" xfId="9402"/>
    <cellStyle name="Style 14 9" xfId="9403"/>
    <cellStyle name="Style 15" xfId="9404"/>
    <cellStyle name="Style 15 10" xfId="9405"/>
    <cellStyle name="Style 15 11" xfId="9406"/>
    <cellStyle name="Style 15 2" xfId="9407"/>
    <cellStyle name="Style 15 3" xfId="9408"/>
    <cellStyle name="Style 15 4" xfId="9409"/>
    <cellStyle name="Style 15 5" xfId="9410"/>
    <cellStyle name="Style 15 6" xfId="9411"/>
    <cellStyle name="Style 15 7" xfId="9412"/>
    <cellStyle name="Style 15 8" xfId="9413"/>
    <cellStyle name="Style 15 9" xfId="9414"/>
    <cellStyle name="Style 16" xfId="9415"/>
    <cellStyle name="Style 17" xfId="9416"/>
    <cellStyle name="Style 18" xfId="9417"/>
    <cellStyle name="Style 18 10" xfId="9418"/>
    <cellStyle name="Style 18 11" xfId="9419"/>
    <cellStyle name="Style 18 2" xfId="9420"/>
    <cellStyle name="Style 18 3" xfId="9421"/>
    <cellStyle name="Style 18 4" xfId="9422"/>
    <cellStyle name="Style 18 5" xfId="9423"/>
    <cellStyle name="Style 18 6" xfId="9424"/>
    <cellStyle name="Style 18 7" xfId="9425"/>
    <cellStyle name="Style 18 8" xfId="9426"/>
    <cellStyle name="Style 18 9" xfId="9427"/>
    <cellStyle name="Style 19" xfId="9428"/>
    <cellStyle name="Style 19 10" xfId="9429"/>
    <cellStyle name="Style 19 11" xfId="9430"/>
    <cellStyle name="Style 19 2" xfId="9431"/>
    <cellStyle name="Style 19 3" xfId="9432"/>
    <cellStyle name="Style 19 4" xfId="9433"/>
    <cellStyle name="Style 19 5" xfId="9434"/>
    <cellStyle name="Style 19 6" xfId="9435"/>
    <cellStyle name="Style 19 7" xfId="9436"/>
    <cellStyle name="Style 19 8" xfId="9437"/>
    <cellStyle name="Style 19 9" xfId="9438"/>
    <cellStyle name="Style 2" xfId="9439"/>
    <cellStyle name="Style 2 2" xfId="9440"/>
    <cellStyle name="Style 2 3" xfId="9441"/>
    <cellStyle name="Style 2 4" xfId="9442"/>
    <cellStyle name="Style 20" xfId="9443"/>
    <cellStyle name="Style 21" xfId="9444"/>
    <cellStyle name="Style 22" xfId="9445"/>
    <cellStyle name="Style 23" xfId="9446"/>
    <cellStyle name="Style 23 10" xfId="9447"/>
    <cellStyle name="Style 23 11" xfId="9448"/>
    <cellStyle name="Style 23 2" xfId="9449"/>
    <cellStyle name="Style 23 3" xfId="9450"/>
    <cellStyle name="Style 23 4" xfId="9451"/>
    <cellStyle name="Style 23 5" xfId="9452"/>
    <cellStyle name="Style 23 6" xfId="9453"/>
    <cellStyle name="Style 23 7" xfId="9454"/>
    <cellStyle name="Style 23 8" xfId="9455"/>
    <cellStyle name="Style 23 9" xfId="9456"/>
    <cellStyle name="Style 24" xfId="9457"/>
    <cellStyle name="Style 25" xfId="9458"/>
    <cellStyle name="Style 26" xfId="9459"/>
    <cellStyle name="Style 26 10" xfId="9460"/>
    <cellStyle name="Style 26 11" xfId="9461"/>
    <cellStyle name="Style 26 2" xfId="9462"/>
    <cellStyle name="Style 26 3" xfId="9463"/>
    <cellStyle name="Style 26 4" xfId="9464"/>
    <cellStyle name="Style 26 5" xfId="9465"/>
    <cellStyle name="Style 26 6" xfId="9466"/>
    <cellStyle name="Style 26 7" xfId="9467"/>
    <cellStyle name="Style 26 8" xfId="9468"/>
    <cellStyle name="Style 26 9" xfId="9469"/>
    <cellStyle name="Style 27" xfId="9470"/>
    <cellStyle name="Style 28" xfId="9471"/>
    <cellStyle name="Style 29" xfId="9472"/>
    <cellStyle name="Style 29 10" xfId="9473"/>
    <cellStyle name="Style 29 11" xfId="9474"/>
    <cellStyle name="Style 29 2" xfId="9475"/>
    <cellStyle name="Style 29 3" xfId="9476"/>
    <cellStyle name="Style 29 4" xfId="9477"/>
    <cellStyle name="Style 29 5" xfId="9478"/>
    <cellStyle name="Style 29 6" xfId="9479"/>
    <cellStyle name="Style 29 7" xfId="9480"/>
    <cellStyle name="Style 29 8" xfId="9481"/>
    <cellStyle name="Style 29 9" xfId="9482"/>
    <cellStyle name="Style 3" xfId="9483"/>
    <cellStyle name="Style 3 2" xfId="9484"/>
    <cellStyle name="Style 3 3" xfId="9485"/>
    <cellStyle name="Style 30" xfId="9486"/>
    <cellStyle name="Style 30 10" xfId="9487"/>
    <cellStyle name="Style 30 11" xfId="9488"/>
    <cellStyle name="Style 30 2" xfId="9489"/>
    <cellStyle name="Style 30 3" xfId="9490"/>
    <cellStyle name="Style 30 4" xfId="9491"/>
    <cellStyle name="Style 30 5" xfId="9492"/>
    <cellStyle name="Style 30 6" xfId="9493"/>
    <cellStyle name="Style 30 7" xfId="9494"/>
    <cellStyle name="Style 30 8" xfId="9495"/>
    <cellStyle name="Style 30 9" xfId="9496"/>
    <cellStyle name="Style 31" xfId="9497"/>
    <cellStyle name="Style 31 10" xfId="9498"/>
    <cellStyle name="Style 31 11" xfId="9499"/>
    <cellStyle name="Style 31 2" xfId="9500"/>
    <cellStyle name="Style 31 3" xfId="9501"/>
    <cellStyle name="Style 31 4" xfId="9502"/>
    <cellStyle name="Style 31 5" xfId="9503"/>
    <cellStyle name="Style 31 6" xfId="9504"/>
    <cellStyle name="Style 31 7" xfId="9505"/>
    <cellStyle name="Style 31 8" xfId="9506"/>
    <cellStyle name="Style 31 9" xfId="9507"/>
    <cellStyle name="Style 32" xfId="9508"/>
    <cellStyle name="Style 32 10" xfId="9509"/>
    <cellStyle name="Style 32 11" xfId="9510"/>
    <cellStyle name="Style 32 2" xfId="9511"/>
    <cellStyle name="Style 32 3" xfId="9512"/>
    <cellStyle name="Style 32 4" xfId="9513"/>
    <cellStyle name="Style 32 5" xfId="9514"/>
    <cellStyle name="Style 32 6" xfId="9515"/>
    <cellStyle name="Style 32 7" xfId="9516"/>
    <cellStyle name="Style 32 8" xfId="9517"/>
    <cellStyle name="Style 32 9" xfId="9518"/>
    <cellStyle name="Style 33" xfId="9519"/>
    <cellStyle name="Style 33 10" xfId="9520"/>
    <cellStyle name="Style 33 11" xfId="9521"/>
    <cellStyle name="Style 33 2" xfId="9522"/>
    <cellStyle name="Style 33 3" xfId="9523"/>
    <cellStyle name="Style 33 4" xfId="9524"/>
    <cellStyle name="Style 33 5" xfId="9525"/>
    <cellStyle name="Style 33 6" xfId="9526"/>
    <cellStyle name="Style 33 7" xfId="9527"/>
    <cellStyle name="Style 33 8" xfId="9528"/>
    <cellStyle name="Style 33 9" xfId="9529"/>
    <cellStyle name="Style 34" xfId="9530"/>
    <cellStyle name="Style 34 10" xfId="9531"/>
    <cellStyle name="Style 34 10 2" xfId="9532"/>
    <cellStyle name="Style 34 11" xfId="9533"/>
    <cellStyle name="Style 34 11 2" xfId="9534"/>
    <cellStyle name="Style 34 2" xfId="9535"/>
    <cellStyle name="Style 34 2 2" xfId="9536"/>
    <cellStyle name="Style 34 3" xfId="9537"/>
    <cellStyle name="Style 34 3 2" xfId="9538"/>
    <cellStyle name="Style 34 4" xfId="9539"/>
    <cellStyle name="Style 34 4 2" xfId="9540"/>
    <cellStyle name="Style 34 5" xfId="9541"/>
    <cellStyle name="Style 34 5 2" xfId="9542"/>
    <cellStyle name="Style 34 6" xfId="9543"/>
    <cellStyle name="Style 34 6 2" xfId="9544"/>
    <cellStyle name="Style 34 7" xfId="9545"/>
    <cellStyle name="Style 34 7 2" xfId="9546"/>
    <cellStyle name="Style 34 8" xfId="9547"/>
    <cellStyle name="Style 34 8 2" xfId="9548"/>
    <cellStyle name="Style 34 9" xfId="9549"/>
    <cellStyle name="Style 34 9 2" xfId="9550"/>
    <cellStyle name="Style 35" xfId="9551"/>
    <cellStyle name="Style 35 10" xfId="9552"/>
    <cellStyle name="Style 35 10 2" xfId="9553"/>
    <cellStyle name="Style 35 11" xfId="9554"/>
    <cellStyle name="Style 35 11 2" xfId="9555"/>
    <cellStyle name="Style 35 2" xfId="9556"/>
    <cellStyle name="Style 35 2 2" xfId="9557"/>
    <cellStyle name="Style 35 3" xfId="9558"/>
    <cellStyle name="Style 35 3 2" xfId="9559"/>
    <cellStyle name="Style 35 4" xfId="9560"/>
    <cellStyle name="Style 35 4 2" xfId="9561"/>
    <cellStyle name="Style 35 5" xfId="9562"/>
    <cellStyle name="Style 35 5 2" xfId="9563"/>
    <cellStyle name="Style 35 6" xfId="9564"/>
    <cellStyle name="Style 35 6 2" xfId="9565"/>
    <cellStyle name="Style 35 7" xfId="9566"/>
    <cellStyle name="Style 35 7 2" xfId="9567"/>
    <cellStyle name="Style 35 8" xfId="9568"/>
    <cellStyle name="Style 35 8 2" xfId="9569"/>
    <cellStyle name="Style 35 9" xfId="9570"/>
    <cellStyle name="Style 35 9 2" xfId="9571"/>
    <cellStyle name="Style 36" xfId="9572"/>
    <cellStyle name="Style 36 10" xfId="9573"/>
    <cellStyle name="Style 36 11" xfId="9574"/>
    <cellStyle name="Style 36 12" xfId="9575"/>
    <cellStyle name="Style 36 2" xfId="9576"/>
    <cellStyle name="Style 36 3" xfId="9577"/>
    <cellStyle name="Style 36 4" xfId="9578"/>
    <cellStyle name="Style 36 5" xfId="9579"/>
    <cellStyle name="Style 36 6" xfId="9580"/>
    <cellStyle name="Style 36 7" xfId="9581"/>
    <cellStyle name="Style 36 8" xfId="9582"/>
    <cellStyle name="Style 36 9" xfId="9583"/>
    <cellStyle name="Style 37" xfId="9584"/>
    <cellStyle name="Style 37 10" xfId="9585"/>
    <cellStyle name="Style 37 11" xfId="9586"/>
    <cellStyle name="Style 37 2" xfId="9587"/>
    <cellStyle name="Style 37 3" xfId="9588"/>
    <cellStyle name="Style 37 4" xfId="9589"/>
    <cellStyle name="Style 37 5" xfId="9590"/>
    <cellStyle name="Style 37 6" xfId="9591"/>
    <cellStyle name="Style 37 7" xfId="9592"/>
    <cellStyle name="Style 37 8" xfId="9593"/>
    <cellStyle name="Style 37 9" xfId="9594"/>
    <cellStyle name="Style 38" xfId="9595"/>
    <cellStyle name="Style 39" xfId="9596"/>
    <cellStyle name="Style 4" xfId="9597"/>
    <cellStyle name="Style 4 10" xfId="9598"/>
    <cellStyle name="Style 4 11" xfId="9599"/>
    <cellStyle name="Style 4 12" xfId="9600"/>
    <cellStyle name="Style 4 13" xfId="9601"/>
    <cellStyle name="Style 4 14" xfId="9602"/>
    <cellStyle name="Style 4 15" xfId="9603"/>
    <cellStyle name="Style 4 16" xfId="9604"/>
    <cellStyle name="Style 4 2" xfId="9605"/>
    <cellStyle name="Style 4 3" xfId="9606"/>
    <cellStyle name="Style 4 4" xfId="9607"/>
    <cellStyle name="Style 4 5" xfId="9608"/>
    <cellStyle name="Style 4 6" xfId="9609"/>
    <cellStyle name="Style 4 7" xfId="9610"/>
    <cellStyle name="Style 4 8" xfId="9611"/>
    <cellStyle name="Style 4 9" xfId="9612"/>
    <cellStyle name="Style 40" xfId="9613"/>
    <cellStyle name="Style 41" xfId="9614"/>
    <cellStyle name="Style 42" xfId="9615"/>
    <cellStyle name="Style 43" xfId="9616"/>
    <cellStyle name="Style 44" xfId="9617"/>
    <cellStyle name="Style 44 2" xfId="9618"/>
    <cellStyle name="Style 45" xfId="9619"/>
    <cellStyle name="Style 45 2" xfId="9620"/>
    <cellStyle name="Style 46" xfId="9621"/>
    <cellStyle name="Style 47" xfId="9622"/>
    <cellStyle name="Style 5" xfId="9623"/>
    <cellStyle name="Style 5 10" xfId="9624"/>
    <cellStyle name="Style 5 11" xfId="9625"/>
    <cellStyle name="Style 5 12" xfId="9626"/>
    <cellStyle name="Style 5 13" xfId="9627"/>
    <cellStyle name="Style 5 14" xfId="9628"/>
    <cellStyle name="Style 5 15" xfId="9629"/>
    <cellStyle name="Style 5 16" xfId="9630"/>
    <cellStyle name="Style 5 2" xfId="9631"/>
    <cellStyle name="Style 5 3" xfId="9632"/>
    <cellStyle name="Style 5 4" xfId="9633"/>
    <cellStyle name="Style 5 5" xfId="9634"/>
    <cellStyle name="Style 5 6" xfId="9635"/>
    <cellStyle name="Style 5 7" xfId="9636"/>
    <cellStyle name="Style 5 8" xfId="9637"/>
    <cellStyle name="Style 5 9" xfId="9638"/>
    <cellStyle name="Style 6" xfId="9639"/>
    <cellStyle name="Style 6 10" xfId="9640"/>
    <cellStyle name="Style 6 10 2" xfId="9641"/>
    <cellStyle name="Style 6 11" xfId="9642"/>
    <cellStyle name="Style 6 12" xfId="9643"/>
    <cellStyle name="Style 6 2" xfId="9644"/>
    <cellStyle name="Style 6 2 2" xfId="9645"/>
    <cellStyle name="Style 6 3" xfId="9646"/>
    <cellStyle name="Style 6 3 2" xfId="9647"/>
    <cellStyle name="Style 6 4" xfId="9648"/>
    <cellStyle name="Style 6 4 2" xfId="9649"/>
    <cellStyle name="Style 6 5" xfId="9650"/>
    <cellStyle name="Style 6 5 2" xfId="9651"/>
    <cellStyle name="Style 6 6" xfId="9652"/>
    <cellStyle name="Style 6 6 2" xfId="9653"/>
    <cellStyle name="Style 6 7" xfId="9654"/>
    <cellStyle name="Style 6 7 2" xfId="9655"/>
    <cellStyle name="Style 6 8" xfId="9656"/>
    <cellStyle name="Style 6 8 2" xfId="9657"/>
    <cellStyle name="Style 6 9" xfId="9658"/>
    <cellStyle name="Style 6 9 2" xfId="9659"/>
    <cellStyle name="Style 7" xfId="9660"/>
    <cellStyle name="Style 7 10" xfId="9661"/>
    <cellStyle name="Style 7 11" xfId="9662"/>
    <cellStyle name="Style 7 2" xfId="9663"/>
    <cellStyle name="Style 7 3" xfId="9664"/>
    <cellStyle name="Style 7 4" xfId="9665"/>
    <cellStyle name="Style 7 5" xfId="9666"/>
    <cellStyle name="Style 7 6" xfId="9667"/>
    <cellStyle name="Style 7 7" xfId="9668"/>
    <cellStyle name="Style 7 8" xfId="9669"/>
    <cellStyle name="Style 7 9" xfId="9670"/>
    <cellStyle name="Style 8" xfId="9671"/>
    <cellStyle name="Style 8 10" xfId="9672"/>
    <cellStyle name="Style 8 11" xfId="9673"/>
    <cellStyle name="Style 8 2" xfId="9674"/>
    <cellStyle name="Style 8 3" xfId="9675"/>
    <cellStyle name="Style 8 4" xfId="9676"/>
    <cellStyle name="Style 8 5" xfId="9677"/>
    <cellStyle name="Style 8 6" xfId="9678"/>
    <cellStyle name="Style 8 7" xfId="9679"/>
    <cellStyle name="Style 8 8" xfId="9680"/>
    <cellStyle name="Style 8 9" xfId="9681"/>
    <cellStyle name="Style 9" xfId="9682"/>
    <cellStyle name="Style 9 10" xfId="9683"/>
    <cellStyle name="Style 9 11" xfId="9684"/>
    <cellStyle name="Style 9 2" xfId="9685"/>
    <cellStyle name="Style 9 3" xfId="9686"/>
    <cellStyle name="Style 9 4" xfId="9687"/>
    <cellStyle name="Style 9 5" xfId="9688"/>
    <cellStyle name="Style 9 6" xfId="9689"/>
    <cellStyle name="Style 9 7" xfId="9690"/>
    <cellStyle name="Style 9 8" xfId="9691"/>
    <cellStyle name="Style 9 9" xfId="9692"/>
    <cellStyle name="SubHeading 1" xfId="9693"/>
    <cellStyle name="SubHeading 2" xfId="9694"/>
    <cellStyle name="Subtotal" xfId="9695"/>
    <cellStyle name="Sum" xfId="9696"/>
    <cellStyle name="Sum %of HV" xfId="9697"/>
    <cellStyle name="summation" xfId="9698"/>
    <cellStyle name="Table Col Head" xfId="9699"/>
    <cellStyle name="Table Sub Head" xfId="9700"/>
    <cellStyle name="Table Title" xfId="9701"/>
    <cellStyle name="Table Units" xfId="9702"/>
    <cellStyle name="Temp1" xfId="9703"/>
    <cellStyle name="Text" xfId="9704"/>
    <cellStyle name="Text 2" xfId="9705"/>
    <cellStyle name="Text Indent A" xfId="9706"/>
    <cellStyle name="Text Indent B" xfId="9707"/>
    <cellStyle name="Text Indent B 10" xfId="9708"/>
    <cellStyle name="Text Indent B 10 2" xfId="9709"/>
    <cellStyle name="Text Indent B 11" xfId="9710"/>
    <cellStyle name="Text Indent B 11 2" xfId="9711"/>
    <cellStyle name="Text Indent B 12" xfId="9712"/>
    <cellStyle name="Text Indent B 12 2" xfId="9713"/>
    <cellStyle name="Text Indent B 13" xfId="9714"/>
    <cellStyle name="Text Indent B 14" xfId="9715"/>
    <cellStyle name="Text Indent B 15" xfId="9716"/>
    <cellStyle name="Text Indent B 16" xfId="9717"/>
    <cellStyle name="Text Indent B 17" xfId="9718"/>
    <cellStyle name="Text Indent B 18" xfId="9719"/>
    <cellStyle name="Text Indent B 19" xfId="9720"/>
    <cellStyle name="Text Indent B 2" xfId="9721"/>
    <cellStyle name="Text Indent B 2 2" xfId="9722"/>
    <cellStyle name="Text Indent B 2 3" xfId="9723"/>
    <cellStyle name="Text Indent B 3" xfId="9724"/>
    <cellStyle name="Text Indent B 3 2" xfId="9725"/>
    <cellStyle name="Text Indent B 4" xfId="9726"/>
    <cellStyle name="Text Indent B 4 2" xfId="9727"/>
    <cellStyle name="Text Indent B 5" xfId="9728"/>
    <cellStyle name="Text Indent B 5 2" xfId="9729"/>
    <cellStyle name="Text Indent B 6" xfId="9730"/>
    <cellStyle name="Text Indent B 6 2" xfId="9731"/>
    <cellStyle name="Text Indent B 7" xfId="9732"/>
    <cellStyle name="Text Indent B 7 2" xfId="9733"/>
    <cellStyle name="Text Indent B 8" xfId="9734"/>
    <cellStyle name="Text Indent B 8 2" xfId="9735"/>
    <cellStyle name="Text Indent B 9" xfId="9736"/>
    <cellStyle name="Text Indent B 9 2" xfId="9737"/>
    <cellStyle name="Text Indent C" xfId="9738"/>
    <cellStyle name="Text Indent C 10" xfId="9739"/>
    <cellStyle name="Text Indent C 10 2" xfId="9740"/>
    <cellStyle name="Text Indent C 11" xfId="9741"/>
    <cellStyle name="Text Indent C 11 2" xfId="9742"/>
    <cellStyle name="Text Indent C 12" xfId="9743"/>
    <cellStyle name="Text Indent C 12 2" xfId="9744"/>
    <cellStyle name="Text Indent C 13" xfId="9745"/>
    <cellStyle name="Text Indent C 14" xfId="9746"/>
    <cellStyle name="Text Indent C 15" xfId="9747"/>
    <cellStyle name="Text Indent C 16" xfId="9748"/>
    <cellStyle name="Text Indent C 17" xfId="9749"/>
    <cellStyle name="Text Indent C 18" xfId="9750"/>
    <cellStyle name="Text Indent C 19" xfId="9751"/>
    <cellStyle name="Text Indent C 2" xfId="9752"/>
    <cellStyle name="Text Indent C 2 2" xfId="9753"/>
    <cellStyle name="Text Indent C 2 3" xfId="9754"/>
    <cellStyle name="Text Indent C 3" xfId="9755"/>
    <cellStyle name="Text Indent C 3 2" xfId="9756"/>
    <cellStyle name="Text Indent C 4" xfId="9757"/>
    <cellStyle name="Text Indent C 4 2" xfId="9758"/>
    <cellStyle name="Text Indent C 5" xfId="9759"/>
    <cellStyle name="Text Indent C 5 2" xfId="9760"/>
    <cellStyle name="Text Indent C 6" xfId="9761"/>
    <cellStyle name="Text Indent C 6 2" xfId="9762"/>
    <cellStyle name="Text Indent C 7" xfId="9763"/>
    <cellStyle name="Text Indent C 7 2" xfId="9764"/>
    <cellStyle name="Text Indent C 8" xfId="9765"/>
    <cellStyle name="Text Indent C 8 2" xfId="9766"/>
    <cellStyle name="Text Indent C 9" xfId="9767"/>
    <cellStyle name="Text Indent C 9 2" xfId="9768"/>
    <cellStyle name="Thousands (0)" xfId="9769"/>
    <cellStyle name="Thousands (1)" xfId="9770"/>
    <cellStyle name="Tickmark" xfId="9771"/>
    <cellStyle name="Tickmark 2" xfId="9772"/>
    <cellStyle name="Tickmark 3" xfId="9773"/>
    <cellStyle name="Tickmark 4" xfId="9774"/>
    <cellStyle name="time" xfId="9775"/>
    <cellStyle name="TimeLine" xfId="9776"/>
    <cellStyle name="TimeLine 2" xfId="9777"/>
    <cellStyle name="TimeLine 2 2" xfId="9778"/>
    <cellStyle name="TimeLine 2 2 2" xfId="9779"/>
    <cellStyle name="TimeLine 2 2 3" xfId="9780"/>
    <cellStyle name="TimeLine 2 3" xfId="9781"/>
    <cellStyle name="TimeLine 2 4" xfId="9782"/>
    <cellStyle name="TimeLine 3" xfId="9783"/>
    <cellStyle name="TimeLine 4" xfId="9784"/>
    <cellStyle name="timeperiod" xfId="9785"/>
    <cellStyle name="Times New Roman" xfId="9786"/>
    <cellStyle name="Title 1.0" xfId="9787"/>
    <cellStyle name="Title 1.1" xfId="9788"/>
    <cellStyle name="Title 1.1.1" xfId="9789"/>
    <cellStyle name="Title 1.1_2006 Projections (Oct.9.2006)" xfId="9790"/>
    <cellStyle name="Title Creation" xfId="9791"/>
    <cellStyle name="Title Creation 2" xfId="9792"/>
    <cellStyle name="Title Creation 2 2" xfId="9793"/>
    <cellStyle name="Title Creation 2 2 2" xfId="9794"/>
    <cellStyle name="Title Creation 2 3" xfId="9795"/>
    <cellStyle name="Title Creation 3" xfId="9796"/>
    <cellStyle name="Title Creation 3 2" xfId="9797"/>
    <cellStyle name="Title Creation 3 2 2" xfId="9798"/>
    <cellStyle name="Title Creation 3 3" xfId="9799"/>
    <cellStyle name="Title Creation 4" xfId="9800"/>
    <cellStyle name="Title Creation 4 2" xfId="9801"/>
    <cellStyle name="Title Creation 4 3" xfId="9802"/>
    <cellStyle name="Title Creation 5" xfId="9803"/>
    <cellStyle name="Title Creation 6" xfId="9804"/>
    <cellStyle name="Title1" xfId="9805"/>
    <cellStyle name="Titles" xfId="9806"/>
    <cellStyle name="Total" xfId="9807"/>
    <cellStyle name="Total 10" xfId="9808"/>
    <cellStyle name="Total 11" xfId="9809"/>
    <cellStyle name="Total 12" xfId="9810"/>
    <cellStyle name="Total 13" xfId="9811"/>
    <cellStyle name="Total 14" xfId="9812"/>
    <cellStyle name="Total 15" xfId="9813"/>
    <cellStyle name="Total 16" xfId="9814"/>
    <cellStyle name="Total 17" xfId="9815"/>
    <cellStyle name="Total 18" xfId="9816"/>
    <cellStyle name="Total 19" xfId="9817"/>
    <cellStyle name="Total 2" xfId="9818"/>
    <cellStyle name="Total 2 10" xfId="9819"/>
    <cellStyle name="Total 2 11" xfId="9820"/>
    <cellStyle name="Total 2 12" xfId="9821"/>
    <cellStyle name="Total 2 2" xfId="9822"/>
    <cellStyle name="Total 2 2 2" xfId="9823"/>
    <cellStyle name="Total 2 3" xfId="9824"/>
    <cellStyle name="Total 2 4" xfId="9825"/>
    <cellStyle name="Total 2 5" xfId="9826"/>
    <cellStyle name="Total 2 6" xfId="9827"/>
    <cellStyle name="Total 2 7" xfId="9828"/>
    <cellStyle name="Total 2 8" xfId="9829"/>
    <cellStyle name="Total 2 9" xfId="9830"/>
    <cellStyle name="Total 20" xfId="9831"/>
    <cellStyle name="Total 21" xfId="9832"/>
    <cellStyle name="Total 3" xfId="9833"/>
    <cellStyle name="Total 3 10" xfId="9834"/>
    <cellStyle name="Total 3 11" xfId="9835"/>
    <cellStyle name="Total 3 12" xfId="9836"/>
    <cellStyle name="Total 3 2" xfId="9837"/>
    <cellStyle name="Total 3 3" xfId="9838"/>
    <cellStyle name="Total 3 4" xfId="9839"/>
    <cellStyle name="Total 3 5" xfId="9840"/>
    <cellStyle name="Total 3 6" xfId="9841"/>
    <cellStyle name="Total 3 7" xfId="9842"/>
    <cellStyle name="Total 3 8" xfId="9843"/>
    <cellStyle name="Total 3 9" xfId="9844"/>
    <cellStyle name="Total 4" xfId="9845"/>
    <cellStyle name="Total 4 10" xfId="9846"/>
    <cellStyle name="Total 4 11" xfId="9847"/>
    <cellStyle name="Total 4 12" xfId="9848"/>
    <cellStyle name="Total 4 2" xfId="9849"/>
    <cellStyle name="Total 4 3" xfId="9850"/>
    <cellStyle name="Total 4 4" xfId="9851"/>
    <cellStyle name="Total 4 5" xfId="9852"/>
    <cellStyle name="Total 4 6" xfId="9853"/>
    <cellStyle name="Total 4 7" xfId="9854"/>
    <cellStyle name="Total 4 8" xfId="9855"/>
    <cellStyle name="Total 4 9" xfId="9856"/>
    <cellStyle name="Total 5" xfId="9857"/>
    <cellStyle name="Total 5 10" xfId="9858"/>
    <cellStyle name="Total 5 11" xfId="9859"/>
    <cellStyle name="Total 5 12" xfId="9860"/>
    <cellStyle name="Total 5 2" xfId="9861"/>
    <cellStyle name="Total 5 3" xfId="9862"/>
    <cellStyle name="Total 5 4" xfId="9863"/>
    <cellStyle name="Total 5 5" xfId="9864"/>
    <cellStyle name="Total 5 6" xfId="9865"/>
    <cellStyle name="Total 5 7" xfId="9866"/>
    <cellStyle name="Total 5 8" xfId="9867"/>
    <cellStyle name="Total 5 9" xfId="9868"/>
    <cellStyle name="Total 6" xfId="9869"/>
    <cellStyle name="Total 7" xfId="9870"/>
    <cellStyle name="Total 8" xfId="9871"/>
    <cellStyle name="Total 9" xfId="9872"/>
    <cellStyle name="Total1" xfId="9873"/>
    <cellStyle name="Total1 2" xfId="9874"/>
    <cellStyle name="Total1 3" xfId="9875"/>
    <cellStyle name="Total1 4" xfId="9876"/>
    <cellStyle name="Total1 5" xfId="9877"/>
    <cellStyle name="Total2" xfId="9878"/>
    <cellStyle name="Total2 2" xfId="9879"/>
    <cellStyle name="Total2 2 2" xfId="9880"/>
    <cellStyle name="Total2 2 2 2" xfId="9881"/>
    <cellStyle name="Total2 2 2 2 2" xfId="9882"/>
    <cellStyle name="Total2 2 2 2 2 2" xfId="9883"/>
    <cellStyle name="Total2 2 2 2 3" xfId="9884"/>
    <cellStyle name="Total2 2 2 3" xfId="9885"/>
    <cellStyle name="Total2 2 2 3 2" xfId="9886"/>
    <cellStyle name="Total2 2 2 4" xfId="9887"/>
    <cellStyle name="Total2 2 3" xfId="9888"/>
    <cellStyle name="Total2 2 3 2" xfId="9889"/>
    <cellStyle name="Total2 2 3 2 2" xfId="9890"/>
    <cellStyle name="Total2 2 3 3" xfId="9891"/>
    <cellStyle name="Total2 2 4" xfId="9892"/>
    <cellStyle name="Total2 2 4 2" xfId="9893"/>
    <cellStyle name="Total2 2 5" xfId="9894"/>
    <cellStyle name="Total2 3" xfId="9895"/>
    <cellStyle name="Total2 3 2" xfId="9896"/>
    <cellStyle name="Total2 3 2 2" xfId="9897"/>
    <cellStyle name="Total2 3 2 2 2" xfId="9898"/>
    <cellStyle name="Total2 3 2 2 2 2" xfId="9899"/>
    <cellStyle name="Total2 3 2 2 3" xfId="9900"/>
    <cellStyle name="Total2 3 2 3" xfId="9901"/>
    <cellStyle name="Total2 3 2 3 2" xfId="9902"/>
    <cellStyle name="Total2 3 2 4" xfId="9903"/>
    <cellStyle name="Total2 3 3" xfId="9904"/>
    <cellStyle name="Total2 3 3 2" xfId="9905"/>
    <cellStyle name="Total2 3 3 2 2" xfId="9906"/>
    <cellStyle name="Total2 3 3 3" xfId="9907"/>
    <cellStyle name="Total2 3 4" xfId="9908"/>
    <cellStyle name="Total2 3 4 2" xfId="9909"/>
    <cellStyle name="Total2 3 5" xfId="9910"/>
    <cellStyle name="Total2 4" xfId="9911"/>
    <cellStyle name="Total2 4 2" xfId="9912"/>
    <cellStyle name="Total2 4 2 2" xfId="9913"/>
    <cellStyle name="Total2 4 2 2 2" xfId="9914"/>
    <cellStyle name="Total2 4 2 2 2 2" xfId="9915"/>
    <cellStyle name="Total2 4 2 2 3" xfId="9916"/>
    <cellStyle name="Total2 4 2 3" xfId="9917"/>
    <cellStyle name="Total2 4 2 3 2" xfId="9918"/>
    <cellStyle name="Total2 4 2 4" xfId="9919"/>
    <cellStyle name="Total2 4 3" xfId="9920"/>
    <cellStyle name="Total2 4 3 2" xfId="9921"/>
    <cellStyle name="Total2 4 3 2 2" xfId="9922"/>
    <cellStyle name="Total2 4 3 3" xfId="9923"/>
    <cellStyle name="Total2 4 4" xfId="9924"/>
    <cellStyle name="Total2 4 4 2" xfId="9925"/>
    <cellStyle name="Total2 4 4 2 2" xfId="9926"/>
    <cellStyle name="Total2 4 4 3" xfId="9927"/>
    <cellStyle name="Total2 4 5" xfId="9928"/>
    <cellStyle name="Total2 4 5 2" xfId="9929"/>
    <cellStyle name="Total2 4 6" xfId="9930"/>
    <cellStyle name="Total2 5" xfId="9931"/>
    <cellStyle name="Total2 6" xfId="9932"/>
    <cellStyle name="Total2 6 2" xfId="9933"/>
    <cellStyle name="Total2 6 2 2" xfId="9934"/>
    <cellStyle name="Total2 6 2 2 2" xfId="9935"/>
    <cellStyle name="Total2 6 2 3" xfId="9936"/>
    <cellStyle name="Total2 6 3" xfId="9937"/>
    <cellStyle name="Total2 6 3 2" xfId="9938"/>
    <cellStyle name="Total2 6 4" xfId="9939"/>
    <cellStyle name="Total2 7" xfId="9940"/>
    <cellStyle name="Total2 7 2" xfId="9941"/>
    <cellStyle name="Total3" xfId="9942"/>
    <cellStyle name="Total3 2" xfId="9943"/>
    <cellStyle name="Total3 2 2" xfId="9944"/>
    <cellStyle name="Total3 2 2 2" xfId="9945"/>
    <cellStyle name="Total3 2 2 3" xfId="9946"/>
    <cellStyle name="Total3 2 3" xfId="9947"/>
    <cellStyle name="Total3 2 4" xfId="9948"/>
    <cellStyle name="Total3 3" xfId="9949"/>
    <cellStyle name="Total3 3 2" xfId="9950"/>
    <cellStyle name="Total3 4" xfId="9951"/>
    <cellStyle name="Total4" xfId="9952"/>
    <cellStyle name="Total5" xfId="9953"/>
    <cellStyle name="TotalPage" xfId="9954"/>
    <cellStyle name="TRL" xfId="9955"/>
    <cellStyle name="Tusental (0)_E3 short" xfId="9956"/>
    <cellStyle name="Tusental_E3 short" xfId="9957"/>
    <cellStyle name="ubordinated Debt" xfId="9958"/>
    <cellStyle name="Underline 2" xfId="9959"/>
    <cellStyle name="Unit" xfId="9960"/>
    <cellStyle name="Unprot" xfId="9961"/>
    <cellStyle name="Unprot$" xfId="9962"/>
    <cellStyle name="Unprot_dimon" xfId="9963"/>
    <cellStyle name="Unprotect" xfId="9964"/>
    <cellStyle name="USDInputValue" xfId="9965"/>
    <cellStyle name="Valiotsikko" xfId="9966"/>
    <cellStyle name="Valuta (0)" xfId="9967"/>
    <cellStyle name="Valuta (0) 2" xfId="9968"/>
    <cellStyle name="Valuta (0)_E3 short" xfId="9969"/>
    <cellStyle name="Valuta [0]_laroux" xfId="9970"/>
    <cellStyle name="Valuta_E3 short" xfId="9971"/>
    <cellStyle name="Virgul?_Macheta buget" xfId="9972"/>
    <cellStyle name="Virgül_BİLANÇO" xfId="9973"/>
    <cellStyle name="Virgulă_30-06-2003 lei-USDru" xfId="9974"/>
    <cellStyle name="Vдliotsikko" xfId="9975"/>
    <cellStyle name="Währung [0]_Bal sheet - Liab. IHSW" xfId="9976"/>
    <cellStyle name="Währung_Bal sheet - Liab. IHSW" xfId="9977"/>
    <cellStyle name="Walutowy [0]_GR (2)" xfId="9978"/>
    <cellStyle name="Walutowy_GR (2)" xfId="9979"/>
    <cellStyle name="Year" xfId="9980"/>
    <cellStyle name="Year 2" xfId="9981"/>
    <cellStyle name="Year 2 2" xfId="9982"/>
    <cellStyle name="Year 2 2 2" xfId="9983"/>
    <cellStyle name="Year 2 2 2 2" xfId="9984"/>
    <cellStyle name="Year 2 2 3" xfId="9985"/>
    <cellStyle name="Year 2 3" xfId="9986"/>
    <cellStyle name="Year 2 3 2" xfId="9987"/>
    <cellStyle name="Year 2 3 2 2" xfId="9988"/>
    <cellStyle name="Year 2 3 3" xfId="9989"/>
    <cellStyle name="Year 2 4" xfId="9990"/>
    <cellStyle name="Year 2 4 2" xfId="9991"/>
    <cellStyle name="Year 2 5" xfId="9992"/>
    <cellStyle name="Year 3" xfId="9993"/>
    <cellStyle name="Year 3 2" xfId="9994"/>
    <cellStyle name="Year 3 2 2" xfId="9995"/>
    <cellStyle name="Year 3 2 2 2" xfId="9996"/>
    <cellStyle name="Year 3 2 3" xfId="9997"/>
    <cellStyle name="Year 3 3" xfId="9998"/>
    <cellStyle name="Year 3 3 2" xfId="9999"/>
    <cellStyle name="Year 3 3 2 2" xfId="10000"/>
    <cellStyle name="Year 3 3 3" xfId="10001"/>
    <cellStyle name="Year 3 4" xfId="10002"/>
    <cellStyle name="Year 3 4 2" xfId="10003"/>
    <cellStyle name="Year 3 5" xfId="10004"/>
    <cellStyle name="Year 4" xfId="10005"/>
    <cellStyle name="Year 4 2" xfId="10006"/>
    <cellStyle name="Year 4 2 2" xfId="10007"/>
    <cellStyle name="Year 4 2 2 2" xfId="10008"/>
    <cellStyle name="Year 4 2 3" xfId="10009"/>
    <cellStyle name="Year 4 3" xfId="10010"/>
    <cellStyle name="Year 4 3 2" xfId="10011"/>
    <cellStyle name="Year 4 3 2 2" xfId="10012"/>
    <cellStyle name="Year 4 3 3" xfId="10013"/>
    <cellStyle name="Year 4 4" xfId="10014"/>
    <cellStyle name="Year 4 4 2" xfId="10015"/>
    <cellStyle name="Year 4 5" xfId="10016"/>
    <cellStyle name="Year 5" xfId="10017"/>
    <cellStyle name="Year 6" xfId="10018"/>
    <cellStyle name="Year 6 2" xfId="10019"/>
    <cellStyle name="Year 6 2 2" xfId="10020"/>
    <cellStyle name="Year 6 3" xfId="10021"/>
    <cellStyle name="Year 7" xfId="10022"/>
    <cellStyle name="Year 7 2" xfId="10023"/>
    <cellStyle name="Year 8" xfId="10024"/>
    <cellStyle name="Беззащитный" xfId="10025"/>
    <cellStyle name="Беззащитный 2" xfId="10026"/>
    <cellStyle name="Беззащитный 3" xfId="10027"/>
    <cellStyle name="Беззащитный 4" xfId="10028"/>
    <cellStyle name="Ввод  2" xfId="10029"/>
    <cellStyle name="Ввод  2 2" xfId="10030"/>
    <cellStyle name="Ввод  2 2 2" xfId="10031"/>
    <cellStyle name="Ввод  2 2 2 2" xfId="10032"/>
    <cellStyle name="Ввод  2 2 2 2 2" xfId="10033"/>
    <cellStyle name="Ввод  2 2 2 2 2 2" xfId="10034"/>
    <cellStyle name="Ввод  2 2 2 2 3" xfId="10035"/>
    <cellStyle name="Ввод  2 2 2 3" xfId="10036"/>
    <cellStyle name="Ввод  2 2 2 3 2" xfId="10037"/>
    <cellStyle name="Ввод  2 2 2 4" xfId="10038"/>
    <cellStyle name="Ввод  2 2 3" xfId="10039"/>
    <cellStyle name="Ввод  2 2 3 2" xfId="10040"/>
    <cellStyle name="Ввод  2 2 3 2 2" xfId="10041"/>
    <cellStyle name="Ввод  2 2 3 3" xfId="10042"/>
    <cellStyle name="Ввод  2 2 4" xfId="10043"/>
    <cellStyle name="Ввод  2 2 4 2" xfId="10044"/>
    <cellStyle name="Ввод  2 2 5" xfId="10045"/>
    <cellStyle name="Ввод  2 3" xfId="10046"/>
    <cellStyle name="Ввод  2 3 2" xfId="10047"/>
    <cellStyle name="Ввод  2 3 2 2" xfId="10048"/>
    <cellStyle name="Ввод  2 3 2 2 2" xfId="10049"/>
    <cellStyle name="Ввод  2 3 2 3" xfId="10050"/>
    <cellStyle name="Ввод  2 3 3" xfId="10051"/>
    <cellStyle name="Ввод  2 3 3 2" xfId="10052"/>
    <cellStyle name="Ввод  2 3 4" xfId="10053"/>
    <cellStyle name="Ввод  2 4" xfId="10054"/>
    <cellStyle name="Ввод  2 4 2" xfId="10055"/>
    <cellStyle name="Ввод  2 4 2 2" xfId="10056"/>
    <cellStyle name="Ввод  2 4 2 2 2" xfId="10057"/>
    <cellStyle name="Ввод  2 4 2 2 2 2" xfId="10058"/>
    <cellStyle name="Ввод  2 4 2 2 3" xfId="10059"/>
    <cellStyle name="Ввод  2 4 2 3" xfId="10060"/>
    <cellStyle name="Ввод  2 4 2 3 2" xfId="10061"/>
    <cellStyle name="Ввод  2 4 2 4" xfId="10062"/>
    <cellStyle name="Ввод  2 4 3" xfId="10063"/>
    <cellStyle name="Ввод  2 4 3 2" xfId="10064"/>
    <cellStyle name="Ввод  2 4 3 2 2" xfId="10065"/>
    <cellStyle name="Ввод  2 4 3 3" xfId="10066"/>
    <cellStyle name="Ввод  2 4 4" xfId="10067"/>
    <cellStyle name="Ввод  2 4 4 2" xfId="10068"/>
    <cellStyle name="Ввод  2 4 5" xfId="10069"/>
    <cellStyle name="Ввод  2 5" xfId="10070"/>
    <cellStyle name="Ввод  2 5 2" xfId="10071"/>
    <cellStyle name="Ввод  2 5 2 2" xfId="10072"/>
    <cellStyle name="Ввод  2 5 3" xfId="10073"/>
    <cellStyle name="Ввод  2 6" xfId="10074"/>
    <cellStyle name="Ввод  2 6 2" xfId="10075"/>
    <cellStyle name="Ввод  2 7" xfId="10076"/>
    <cellStyle name="Ввод  3" xfId="10077"/>
    <cellStyle name="Ввод  3 2" xfId="10078"/>
    <cellStyle name="Ввод  3 2 2" xfId="10079"/>
    <cellStyle name="Ввод  3 2 2 2" xfId="10080"/>
    <cellStyle name="Ввод  3 2 2 2 2" xfId="10081"/>
    <cellStyle name="Ввод  3 2 2 3" xfId="10082"/>
    <cellStyle name="Ввод  3 2 3" xfId="10083"/>
    <cellStyle name="Ввод  3 2 3 2" xfId="10084"/>
    <cellStyle name="Ввод  3 2 4" xfId="10085"/>
    <cellStyle name="Ввод  3 3" xfId="10086"/>
    <cellStyle name="Ввод  3 3 2" xfId="10087"/>
    <cellStyle name="Ввод  3 3 2 2" xfId="10088"/>
    <cellStyle name="Ввод  3 3 3" xfId="10089"/>
    <cellStyle name="Ввод  3 4" xfId="10090"/>
    <cellStyle name="Ввод  3 4 2" xfId="10091"/>
    <cellStyle name="Ввод  3 5" xfId="10092"/>
    <cellStyle name="Ввод  4" xfId="10093"/>
    <cellStyle name="Ввод  4 2" xfId="10094"/>
    <cellStyle name="Ввод  4 2 2" xfId="10095"/>
    <cellStyle name="Ввод  4 2 2 2" xfId="10096"/>
    <cellStyle name="Ввод  4 2 3" xfId="10097"/>
    <cellStyle name="Ввод  4 3" xfId="10098"/>
    <cellStyle name="Ввод  4 3 2" xfId="10099"/>
    <cellStyle name="Ввод  4 4" xfId="10100"/>
    <cellStyle name="Ввод  5" xfId="10101"/>
    <cellStyle name="Ввод  5 2" xfId="10102"/>
    <cellStyle name="Ввод  5 2 2" xfId="10103"/>
    <cellStyle name="Ввод  5 2 2 2" xfId="10104"/>
    <cellStyle name="Ввод  5 2 2 2 2" xfId="10105"/>
    <cellStyle name="Ввод  5 2 2 3" xfId="10106"/>
    <cellStyle name="Ввод  5 2 3" xfId="10107"/>
    <cellStyle name="Ввод  5 2 3 2" xfId="10108"/>
    <cellStyle name="Ввод  5 2 4" xfId="10109"/>
    <cellStyle name="Ввод  5 3" xfId="10110"/>
    <cellStyle name="Ввод  5 3 2" xfId="10111"/>
    <cellStyle name="Ввод  5 3 2 2" xfId="10112"/>
    <cellStyle name="Ввод  5 3 3" xfId="10113"/>
    <cellStyle name="Ввод  5 4" xfId="10114"/>
    <cellStyle name="Ввод  5 4 2" xfId="10115"/>
    <cellStyle name="Ввод  5 5" xfId="10116"/>
    <cellStyle name="Ввод  6" xfId="10117"/>
    <cellStyle name="Ввод  6 2" xfId="10118"/>
    <cellStyle name="Ввод  6 2 2" xfId="10119"/>
    <cellStyle name="Ввод  6 3" xfId="10120"/>
    <cellStyle name="Ввод  7" xfId="10121"/>
    <cellStyle name="Ввод  7 2" xfId="10122"/>
    <cellStyle name="Ввод  8" xfId="10123"/>
    <cellStyle name="Верт. заголовок" xfId="10124"/>
    <cellStyle name="Вес_продукта" xfId="10125"/>
    <cellStyle name="Вывод 2" xfId="10126"/>
    <cellStyle name="Вывод 2 2" xfId="10127"/>
    <cellStyle name="Вывод 2 2 2" xfId="10128"/>
    <cellStyle name="Вывод 2 2 2 2" xfId="10129"/>
    <cellStyle name="Вывод 2 2 2 2 2" xfId="10130"/>
    <cellStyle name="Вывод 2 2 2 2 2 2" xfId="10131"/>
    <cellStyle name="Вывод 2 2 2 2 3" xfId="10132"/>
    <cellStyle name="Вывод 2 2 2 3" xfId="10133"/>
    <cellStyle name="Вывод 2 2 2 3 2" xfId="10134"/>
    <cellStyle name="Вывод 2 2 2 4" xfId="10135"/>
    <cellStyle name="Вывод 2 2 3" xfId="10136"/>
    <cellStyle name="Вывод 2 2 3 2" xfId="10137"/>
    <cellStyle name="Вывод 2 2 3 2 2" xfId="10138"/>
    <cellStyle name="Вывод 2 2 3 3" xfId="10139"/>
    <cellStyle name="Вывод 2 2 4" xfId="10140"/>
    <cellStyle name="Вывод 2 2 4 2" xfId="10141"/>
    <cellStyle name="Вывод 2 2 5" xfId="10142"/>
    <cellStyle name="Вывод 2 3" xfId="10143"/>
    <cellStyle name="Вывод 2 3 2" xfId="10144"/>
    <cellStyle name="Вывод 2 3 2 2" xfId="10145"/>
    <cellStyle name="Вывод 2 3 2 2 2" xfId="10146"/>
    <cellStyle name="Вывод 2 3 2 3" xfId="10147"/>
    <cellStyle name="Вывод 2 3 3" xfId="10148"/>
    <cellStyle name="Вывод 2 3 3 2" xfId="10149"/>
    <cellStyle name="Вывод 2 3 4" xfId="10150"/>
    <cellStyle name="Вывод 2 4" xfId="10151"/>
    <cellStyle name="Вывод 2 4 2" xfId="10152"/>
    <cellStyle name="Вывод 2 4 2 2" xfId="10153"/>
    <cellStyle name="Вывод 2 4 2 2 2" xfId="10154"/>
    <cellStyle name="Вывод 2 4 2 2 2 2" xfId="10155"/>
    <cellStyle name="Вывод 2 4 2 2 3" xfId="10156"/>
    <cellStyle name="Вывод 2 4 2 3" xfId="10157"/>
    <cellStyle name="Вывод 2 4 2 3 2" xfId="10158"/>
    <cellStyle name="Вывод 2 4 2 4" xfId="10159"/>
    <cellStyle name="Вывод 2 4 3" xfId="10160"/>
    <cellStyle name="Вывод 2 4 3 2" xfId="10161"/>
    <cellStyle name="Вывод 2 4 3 2 2" xfId="10162"/>
    <cellStyle name="Вывод 2 4 3 3" xfId="10163"/>
    <cellStyle name="Вывод 2 4 4" xfId="10164"/>
    <cellStyle name="Вывод 2 4 4 2" xfId="10165"/>
    <cellStyle name="Вывод 2 4 5" xfId="10166"/>
    <cellStyle name="Вывод 2 5" xfId="10167"/>
    <cellStyle name="Вывод 2 5 2" xfId="10168"/>
    <cellStyle name="Вывод 2 5 2 2" xfId="10169"/>
    <cellStyle name="Вывод 2 5 3" xfId="10170"/>
    <cellStyle name="Вывод 2 6" xfId="10171"/>
    <cellStyle name="Вывод 2 7" xfId="10172"/>
    <cellStyle name="Вывод 3" xfId="10173"/>
    <cellStyle name="Вывод 3 2" xfId="10174"/>
    <cellStyle name="Вывод 3 2 2" xfId="10175"/>
    <cellStyle name="Вывод 3 2 2 2" xfId="10176"/>
    <cellStyle name="Вывод 3 2 2 2 2" xfId="10177"/>
    <cellStyle name="Вывод 3 2 2 3" xfId="10178"/>
    <cellStyle name="Вывод 3 2 3" xfId="10179"/>
    <cellStyle name="Вывод 3 2 3 2" xfId="10180"/>
    <cellStyle name="Вывод 3 2 4" xfId="10181"/>
    <cellStyle name="Вывод 3 3" xfId="10182"/>
    <cellStyle name="Вывод 3 3 2" xfId="10183"/>
    <cellStyle name="Вывод 3 3 2 2" xfId="10184"/>
    <cellStyle name="Вывод 3 3 3" xfId="10185"/>
    <cellStyle name="Вывод 3 4" xfId="10186"/>
    <cellStyle name="Вывод 3 4 2" xfId="10187"/>
    <cellStyle name="Вывод 3 5" xfId="10188"/>
    <cellStyle name="Вывод 4" xfId="10189"/>
    <cellStyle name="Вывод 4 2" xfId="10190"/>
    <cellStyle name="Вывод 4 2 2" xfId="10191"/>
    <cellStyle name="Вывод 4 2 2 2" xfId="10192"/>
    <cellStyle name="Вывод 4 2 3" xfId="10193"/>
    <cellStyle name="Вывод 4 3" xfId="10194"/>
    <cellStyle name="Вывод 4 3 2" xfId="10195"/>
    <cellStyle name="Вывод 4 4" xfId="10196"/>
    <cellStyle name="Вывод 5" xfId="10197"/>
    <cellStyle name="Вывод 5 2" xfId="10198"/>
    <cellStyle name="Вывод 5 2 2" xfId="10199"/>
    <cellStyle name="Вывод 5 2 2 2" xfId="10200"/>
    <cellStyle name="Вывод 5 2 2 2 2" xfId="10201"/>
    <cellStyle name="Вывод 5 2 2 3" xfId="10202"/>
    <cellStyle name="Вывод 5 2 3" xfId="10203"/>
    <cellStyle name="Вывод 5 2 3 2" xfId="10204"/>
    <cellStyle name="Вывод 5 2 4" xfId="10205"/>
    <cellStyle name="Вывод 5 3" xfId="10206"/>
    <cellStyle name="Вывод 5 3 2" xfId="10207"/>
    <cellStyle name="Вывод 5 3 2 2" xfId="10208"/>
    <cellStyle name="Вывод 5 3 3" xfId="10209"/>
    <cellStyle name="Вывод 5 4" xfId="10210"/>
    <cellStyle name="Вывод 5 4 2" xfId="10211"/>
    <cellStyle name="Вывод 5 5" xfId="10212"/>
    <cellStyle name="Вывод 6" xfId="10213"/>
    <cellStyle name="Вывод 6 2" xfId="10214"/>
    <cellStyle name="Вывод 6 2 2" xfId="10215"/>
    <cellStyle name="Вывод 6 3" xfId="10216"/>
    <cellStyle name="Вывод 7" xfId="10217"/>
    <cellStyle name="Вывод 7 2" xfId="10218"/>
    <cellStyle name="Вывод 8" xfId="10219"/>
    <cellStyle name="Вычисление 2" xfId="10220"/>
    <cellStyle name="Вычисление 2 2" xfId="10221"/>
    <cellStyle name="Вычисление 2 2 2" xfId="10222"/>
    <cellStyle name="Вычисление 2 2 2 2" xfId="10223"/>
    <cellStyle name="Вычисление 2 2 2 2 2" xfId="10224"/>
    <cellStyle name="Вычисление 2 2 2 2 2 2" xfId="10225"/>
    <cellStyle name="Вычисление 2 2 2 2 3" xfId="10226"/>
    <cellStyle name="Вычисление 2 2 2 3" xfId="10227"/>
    <cellStyle name="Вычисление 2 2 2 3 2" xfId="10228"/>
    <cellStyle name="Вычисление 2 2 2 4" xfId="10229"/>
    <cellStyle name="Вычисление 2 2 3" xfId="10230"/>
    <cellStyle name="Вычисление 2 2 3 2" xfId="10231"/>
    <cellStyle name="Вычисление 2 2 3 2 2" xfId="10232"/>
    <cellStyle name="Вычисление 2 2 3 3" xfId="10233"/>
    <cellStyle name="Вычисление 2 2 4" xfId="10234"/>
    <cellStyle name="Вычисление 2 2 4 2" xfId="10235"/>
    <cellStyle name="Вычисление 2 2 5" xfId="10236"/>
    <cellStyle name="Вычисление 2 3" xfId="10237"/>
    <cellStyle name="Вычисление 2 3 2" xfId="10238"/>
    <cellStyle name="Вычисление 2 3 2 2" xfId="10239"/>
    <cellStyle name="Вычисление 2 3 2 2 2" xfId="10240"/>
    <cellStyle name="Вычисление 2 3 2 3" xfId="10241"/>
    <cellStyle name="Вычисление 2 3 3" xfId="10242"/>
    <cellStyle name="Вычисление 2 3 3 2" xfId="10243"/>
    <cellStyle name="Вычисление 2 3 4" xfId="10244"/>
    <cellStyle name="Вычисление 2 4" xfId="10245"/>
    <cellStyle name="Вычисление 2 4 2" xfId="10246"/>
    <cellStyle name="Вычисление 2 4 2 2" xfId="10247"/>
    <cellStyle name="Вычисление 2 4 2 2 2" xfId="10248"/>
    <cellStyle name="Вычисление 2 4 2 2 2 2" xfId="10249"/>
    <cellStyle name="Вычисление 2 4 2 2 3" xfId="10250"/>
    <cellStyle name="Вычисление 2 4 2 3" xfId="10251"/>
    <cellStyle name="Вычисление 2 4 2 3 2" xfId="10252"/>
    <cellStyle name="Вычисление 2 4 2 4" xfId="10253"/>
    <cellStyle name="Вычисление 2 4 3" xfId="10254"/>
    <cellStyle name="Вычисление 2 4 3 2" xfId="10255"/>
    <cellStyle name="Вычисление 2 4 3 2 2" xfId="10256"/>
    <cellStyle name="Вычисление 2 4 3 3" xfId="10257"/>
    <cellStyle name="Вычисление 2 4 4" xfId="10258"/>
    <cellStyle name="Вычисление 2 4 4 2" xfId="10259"/>
    <cellStyle name="Вычисление 2 4 5" xfId="10260"/>
    <cellStyle name="Вычисление 2 5" xfId="10261"/>
    <cellStyle name="Вычисление 2 5 2" xfId="10262"/>
    <cellStyle name="Вычисление 2 5 2 2" xfId="10263"/>
    <cellStyle name="Вычисление 2 5 3" xfId="10264"/>
    <cellStyle name="Вычисление 2 6" xfId="10265"/>
    <cellStyle name="Вычисление 2 6 2" xfId="10266"/>
    <cellStyle name="Вычисление 2 7" xfId="10267"/>
    <cellStyle name="Вычисление 3" xfId="10268"/>
    <cellStyle name="Вычисление 3 2" xfId="10269"/>
    <cellStyle name="Вычисление 3 2 2" xfId="10270"/>
    <cellStyle name="Вычисление 3 2 2 2" xfId="10271"/>
    <cellStyle name="Вычисление 3 2 2 2 2" xfId="10272"/>
    <cellStyle name="Вычисление 3 2 2 3" xfId="10273"/>
    <cellStyle name="Вычисление 3 2 3" xfId="10274"/>
    <cellStyle name="Вычисление 3 2 3 2" xfId="10275"/>
    <cellStyle name="Вычисление 3 2 4" xfId="10276"/>
    <cellStyle name="Вычисление 3 3" xfId="10277"/>
    <cellStyle name="Вычисление 3 3 2" xfId="10278"/>
    <cellStyle name="Вычисление 3 3 2 2" xfId="10279"/>
    <cellStyle name="Вычисление 3 3 3" xfId="10280"/>
    <cellStyle name="Вычисление 3 4" xfId="10281"/>
    <cellStyle name="Вычисление 3 4 2" xfId="10282"/>
    <cellStyle name="Вычисление 3 5" xfId="10283"/>
    <cellStyle name="Вычисление 4" xfId="10284"/>
    <cellStyle name="Вычисление 4 2" xfId="10285"/>
    <cellStyle name="Вычисление 4 2 2" xfId="10286"/>
    <cellStyle name="Вычисление 4 2 2 2" xfId="10287"/>
    <cellStyle name="Вычисление 4 2 3" xfId="10288"/>
    <cellStyle name="Вычисление 4 3" xfId="10289"/>
    <cellStyle name="Вычисление 4 3 2" xfId="10290"/>
    <cellStyle name="Вычисление 4 4" xfId="10291"/>
    <cellStyle name="Вычисление 5" xfId="10292"/>
    <cellStyle name="Вычисление 5 2" xfId="10293"/>
    <cellStyle name="Вычисление 5 2 2" xfId="10294"/>
    <cellStyle name="Вычисление 5 2 2 2" xfId="10295"/>
    <cellStyle name="Вычисление 5 2 2 2 2" xfId="10296"/>
    <cellStyle name="Вычисление 5 2 2 3" xfId="10297"/>
    <cellStyle name="Вычисление 5 2 3" xfId="10298"/>
    <cellStyle name="Вычисление 5 2 3 2" xfId="10299"/>
    <cellStyle name="Вычисление 5 2 4" xfId="10300"/>
    <cellStyle name="Вычисление 5 3" xfId="10301"/>
    <cellStyle name="Вычисление 5 3 2" xfId="10302"/>
    <cellStyle name="Вычисление 5 3 2 2" xfId="10303"/>
    <cellStyle name="Вычисление 5 3 3" xfId="10304"/>
    <cellStyle name="Вычисление 5 4" xfId="10305"/>
    <cellStyle name="Вычисление 5 4 2" xfId="10306"/>
    <cellStyle name="Вычисление 5 5" xfId="10307"/>
    <cellStyle name="Вычисление 6" xfId="10308"/>
    <cellStyle name="Вычисление 6 2" xfId="10309"/>
    <cellStyle name="Вычисление 6 2 2" xfId="10310"/>
    <cellStyle name="Вычисление 6 3" xfId="10311"/>
    <cellStyle name="Вычисление 7" xfId="10312"/>
    <cellStyle name="Вычисление 7 2" xfId="10313"/>
    <cellStyle name="Вычисление 8" xfId="10314"/>
    <cellStyle name="Гиперссылка 2" xfId="10315"/>
    <cellStyle name="Группа" xfId="10316"/>
    <cellStyle name="Группа 0" xfId="10317"/>
    <cellStyle name="Группа 0 2" xfId="10318"/>
    <cellStyle name="Группа 0 2 2" xfId="10319"/>
    <cellStyle name="Группа 0 2 2 2" xfId="10320"/>
    <cellStyle name="Группа 0 2 2 3" xfId="10321"/>
    <cellStyle name="Группа 0 2 3" xfId="10322"/>
    <cellStyle name="Группа 0 2 4" xfId="10323"/>
    <cellStyle name="Группа 0 3" xfId="10324"/>
    <cellStyle name="Группа 0 4" xfId="10325"/>
    <cellStyle name="Группа 1" xfId="10326"/>
    <cellStyle name="Группа 1 2" xfId="10327"/>
    <cellStyle name="Группа 1 2 2" xfId="10328"/>
    <cellStyle name="Группа 1 2 2 2" xfId="10329"/>
    <cellStyle name="Группа 1 2 2 3" xfId="10330"/>
    <cellStyle name="Группа 1 2 3" xfId="10331"/>
    <cellStyle name="Группа 1 2 4" xfId="10332"/>
    <cellStyle name="Группа 1 3" xfId="10333"/>
    <cellStyle name="Группа 1 4" xfId="10334"/>
    <cellStyle name="Группа 2" xfId="10335"/>
    <cellStyle name="Группа 2 2" xfId="10336"/>
    <cellStyle name="Группа 2 2 2" xfId="10337"/>
    <cellStyle name="Группа 2 2 2 2" xfId="10338"/>
    <cellStyle name="Группа 2 2 2 3" xfId="10339"/>
    <cellStyle name="Группа 2 2 3" xfId="10340"/>
    <cellStyle name="Группа 2 2 4" xfId="10341"/>
    <cellStyle name="Группа 2 3" xfId="10342"/>
    <cellStyle name="Группа 2 4" xfId="10343"/>
    <cellStyle name="Группа 3" xfId="10344"/>
    <cellStyle name="Группа 3 2" xfId="10345"/>
    <cellStyle name="Группа 3 2 2" xfId="10346"/>
    <cellStyle name="Группа 3 2 2 2" xfId="10347"/>
    <cellStyle name="Группа 3 2 2 3" xfId="10348"/>
    <cellStyle name="Группа 3 2 3" xfId="10349"/>
    <cellStyle name="Группа 3 2 4" xfId="10350"/>
    <cellStyle name="Группа 3 3" xfId="10351"/>
    <cellStyle name="Группа 3 4" xfId="10352"/>
    <cellStyle name="Группа 4" xfId="10353"/>
    <cellStyle name="Группа 4 2" xfId="10354"/>
    <cellStyle name="Группа 4 2 2" xfId="10355"/>
    <cellStyle name="Группа 4 2 2 2" xfId="10356"/>
    <cellStyle name="Группа 4 2 2 3" xfId="10357"/>
    <cellStyle name="Группа 4 2 3" xfId="10358"/>
    <cellStyle name="Группа 4 2 4" xfId="10359"/>
    <cellStyle name="Группа 4 3" xfId="10360"/>
    <cellStyle name="Группа 4 4" xfId="10361"/>
    <cellStyle name="Группа_C.10" xfId="10362"/>
    <cellStyle name="Дата" xfId="10363"/>
    <cellStyle name="Заголовок" xfId="10364"/>
    <cellStyle name="Заголовок 3 2" xfId="10365"/>
    <cellStyle name="Защитный" xfId="10366"/>
    <cellStyle name="Защитный 2" xfId="10367"/>
    <cellStyle name="Защитный 3" xfId="10368"/>
    <cellStyle name="Защитный 4" xfId="10369"/>
    <cellStyle name="Звезды" xfId="10370"/>
    <cellStyle name="Звезды 10" xfId="10371"/>
    <cellStyle name="Звезды 10 2" xfId="10372"/>
    <cellStyle name="Звезды 10 2 2" xfId="10373"/>
    <cellStyle name="Звезды 10 2 2 2" xfId="10374"/>
    <cellStyle name="Звезды 10 2 2 3" xfId="10375"/>
    <cellStyle name="Звезды 10 2 3" xfId="10376"/>
    <cellStyle name="Звезды 10 2 4" xfId="10377"/>
    <cellStyle name="Звезды 10 3" xfId="10378"/>
    <cellStyle name="Звезды 10 4" xfId="10379"/>
    <cellStyle name="Звезды 11" xfId="10380"/>
    <cellStyle name="Звезды 11 2" xfId="10381"/>
    <cellStyle name="Звезды 11 2 2" xfId="10382"/>
    <cellStyle name="Звезды 11 2 3" xfId="10383"/>
    <cellStyle name="Звезды 11 3" xfId="10384"/>
    <cellStyle name="Звезды 11 4" xfId="10385"/>
    <cellStyle name="Звезды 12" xfId="10386"/>
    <cellStyle name="Звезды 13" xfId="10387"/>
    <cellStyle name="Звезды 2" xfId="10388"/>
    <cellStyle name="Звезды 2 2" xfId="10389"/>
    <cellStyle name="Звезды 2 2 2" xfId="10390"/>
    <cellStyle name="Звезды 2 2 2 2" xfId="10391"/>
    <cellStyle name="Звезды 2 2 2 3" xfId="10392"/>
    <cellStyle name="Звезды 2 2 3" xfId="10393"/>
    <cellStyle name="Звезды 2 2 4" xfId="10394"/>
    <cellStyle name="Звезды 2 3" xfId="10395"/>
    <cellStyle name="Звезды 2 4" xfId="10396"/>
    <cellStyle name="Звезды 3" xfId="10397"/>
    <cellStyle name="Звезды 3 2" xfId="10398"/>
    <cellStyle name="Звезды 3 2 2" xfId="10399"/>
    <cellStyle name="Звезды 3 2 2 2" xfId="10400"/>
    <cellStyle name="Звезды 3 2 2 3" xfId="10401"/>
    <cellStyle name="Звезды 3 2 3" xfId="10402"/>
    <cellStyle name="Звезды 3 2 4" xfId="10403"/>
    <cellStyle name="Звезды 3 3" xfId="10404"/>
    <cellStyle name="Звезды 3 4" xfId="10405"/>
    <cellStyle name="Звезды 4" xfId="10406"/>
    <cellStyle name="Звезды 4 2" xfId="10407"/>
    <cellStyle name="Звезды 4 2 2" xfId="10408"/>
    <cellStyle name="Звезды 4 2 2 2" xfId="10409"/>
    <cellStyle name="Звезды 4 2 2 3" xfId="10410"/>
    <cellStyle name="Звезды 4 2 3" xfId="10411"/>
    <cellStyle name="Звезды 4 2 4" xfId="10412"/>
    <cellStyle name="Звезды 4 3" xfId="10413"/>
    <cellStyle name="Звезды 4 4" xfId="10414"/>
    <cellStyle name="Звезды 5" xfId="10415"/>
    <cellStyle name="Звезды 5 2" xfId="10416"/>
    <cellStyle name="Звезды 5 2 2" xfId="10417"/>
    <cellStyle name="Звезды 5 2 2 2" xfId="10418"/>
    <cellStyle name="Звезды 5 2 2 3" xfId="10419"/>
    <cellStyle name="Звезды 5 2 3" xfId="10420"/>
    <cellStyle name="Звезды 5 2 4" xfId="10421"/>
    <cellStyle name="Звезды 5 3" xfId="10422"/>
    <cellStyle name="Звезды 5 4" xfId="10423"/>
    <cellStyle name="Звезды 6" xfId="10424"/>
    <cellStyle name="Звезды 6 2" xfId="10425"/>
    <cellStyle name="Звезды 6 2 2" xfId="10426"/>
    <cellStyle name="Звезды 6 2 2 2" xfId="10427"/>
    <cellStyle name="Звезды 6 2 2 3" xfId="10428"/>
    <cellStyle name="Звезды 6 2 3" xfId="10429"/>
    <cellStyle name="Звезды 6 2 4" xfId="10430"/>
    <cellStyle name="Звезды 6 3" xfId="10431"/>
    <cellStyle name="Звезды 6 4" xfId="10432"/>
    <cellStyle name="Звезды 7" xfId="10433"/>
    <cellStyle name="Звезды 7 2" xfId="10434"/>
    <cellStyle name="Звезды 7 2 2" xfId="10435"/>
    <cellStyle name="Звезды 7 2 2 2" xfId="10436"/>
    <cellStyle name="Звезды 7 2 2 3" xfId="10437"/>
    <cellStyle name="Звезды 7 2 3" xfId="10438"/>
    <cellStyle name="Звезды 7 2 4" xfId="10439"/>
    <cellStyle name="Звезды 7 3" xfId="10440"/>
    <cellStyle name="Звезды 7 4" xfId="10441"/>
    <cellStyle name="Звезды 8" xfId="10442"/>
    <cellStyle name="Звезды 8 2" xfId="10443"/>
    <cellStyle name="Звезды 8 2 2" xfId="10444"/>
    <cellStyle name="Звезды 8 2 2 2" xfId="10445"/>
    <cellStyle name="Звезды 8 2 2 3" xfId="10446"/>
    <cellStyle name="Звезды 8 2 3" xfId="10447"/>
    <cellStyle name="Звезды 8 2 4" xfId="10448"/>
    <cellStyle name="Звезды 8 3" xfId="10449"/>
    <cellStyle name="Звезды 8 4" xfId="10450"/>
    <cellStyle name="Звезды 9" xfId="10451"/>
    <cellStyle name="Звезды 9 2" xfId="10452"/>
    <cellStyle name="Звезды 9 2 2" xfId="10453"/>
    <cellStyle name="Звезды 9 2 2 2" xfId="10454"/>
    <cellStyle name="Звезды 9 2 2 3" xfId="10455"/>
    <cellStyle name="Звезды 9 2 3" xfId="10456"/>
    <cellStyle name="Звезды 9 2 4" xfId="10457"/>
    <cellStyle name="Звезды 9 3" xfId="10458"/>
    <cellStyle name="Звезды 9 4" xfId="10459"/>
    <cellStyle name="Звезды_1. Финансовая отчетность" xfId="10460"/>
    <cellStyle name="Итог 2" xfId="10461"/>
    <cellStyle name="Итог 2 2" xfId="10462"/>
    <cellStyle name="Итог 2 2 2" xfId="10463"/>
    <cellStyle name="Итог 2 2 2 2" xfId="10464"/>
    <cellStyle name="Итог 2 2 2 2 2" xfId="10465"/>
    <cellStyle name="Итог 2 2 2 2 2 2" xfId="10466"/>
    <cellStyle name="Итог 2 2 2 2 3" xfId="10467"/>
    <cellStyle name="Итог 2 2 2 3" xfId="10468"/>
    <cellStyle name="Итог 2 2 2 3 2" xfId="10469"/>
    <cellStyle name="Итог 2 2 2 4" xfId="10470"/>
    <cellStyle name="Итог 2 2 3" xfId="10471"/>
    <cellStyle name="Итог 2 2 3 2" xfId="10472"/>
    <cellStyle name="Итог 2 2 3 2 2" xfId="10473"/>
    <cellStyle name="Итог 2 2 3 3" xfId="10474"/>
    <cellStyle name="Итог 2 2 4" xfId="10475"/>
    <cellStyle name="Итог 2 2 4 2" xfId="10476"/>
    <cellStyle name="Итог 2 2 5" xfId="10477"/>
    <cellStyle name="Итог 2 3" xfId="10478"/>
    <cellStyle name="Итог 2 3 2" xfId="10479"/>
    <cellStyle name="Итог 2 3 2 2" xfId="10480"/>
    <cellStyle name="Итог 2 3 2 2 2" xfId="10481"/>
    <cellStyle name="Итог 2 3 2 3" xfId="10482"/>
    <cellStyle name="Итог 2 3 3" xfId="10483"/>
    <cellStyle name="Итог 2 3 3 2" xfId="10484"/>
    <cellStyle name="Итог 2 3 4" xfId="10485"/>
    <cellStyle name="Итог 2 4" xfId="10486"/>
    <cellStyle name="Итог 2 4 2" xfId="10487"/>
    <cellStyle name="Итог 2 4 2 2" xfId="10488"/>
    <cellStyle name="Итог 2 4 2 2 2" xfId="10489"/>
    <cellStyle name="Итог 2 4 2 2 2 2" xfId="10490"/>
    <cellStyle name="Итог 2 4 2 2 3" xfId="10491"/>
    <cellStyle name="Итог 2 4 2 3" xfId="10492"/>
    <cellStyle name="Итог 2 4 2 3 2" xfId="10493"/>
    <cellStyle name="Итог 2 4 2 4" xfId="10494"/>
    <cellStyle name="Итог 2 4 3" xfId="10495"/>
    <cellStyle name="Итог 2 4 3 2" xfId="10496"/>
    <cellStyle name="Итог 2 4 3 2 2" xfId="10497"/>
    <cellStyle name="Итог 2 4 3 3" xfId="10498"/>
    <cellStyle name="Итог 2 4 4" xfId="10499"/>
    <cellStyle name="Итог 2 4 4 2" xfId="10500"/>
    <cellStyle name="Итог 2 4 5" xfId="10501"/>
    <cellStyle name="Итог 2 5" xfId="10502"/>
    <cellStyle name="Итог 2 5 2" xfId="10503"/>
    <cellStyle name="Итог 2 5 2 2" xfId="10504"/>
    <cellStyle name="Итог 2 5 3" xfId="10505"/>
    <cellStyle name="Итог 2 6" xfId="10506"/>
    <cellStyle name="Итог 2 6 2" xfId="10507"/>
    <cellStyle name="Итог 2 7" xfId="10508"/>
    <cellStyle name="Итог 3" xfId="10509"/>
    <cellStyle name="Итог 3 2" xfId="10510"/>
    <cellStyle name="Итог 3 2 2" xfId="10511"/>
    <cellStyle name="Итог 3 2 2 2" xfId="10512"/>
    <cellStyle name="Итог 3 2 2 2 2" xfId="10513"/>
    <cellStyle name="Итог 3 2 2 3" xfId="10514"/>
    <cellStyle name="Итог 3 2 3" xfId="10515"/>
    <cellStyle name="Итог 3 2 3 2" xfId="10516"/>
    <cellStyle name="Итог 3 2 4" xfId="10517"/>
    <cellStyle name="Итог 3 3" xfId="10518"/>
    <cellStyle name="Итог 3 3 2" xfId="10519"/>
    <cellStyle name="Итог 3 3 2 2" xfId="10520"/>
    <cellStyle name="Итог 3 3 3" xfId="10521"/>
    <cellStyle name="Итог 3 4" xfId="10522"/>
    <cellStyle name="Итог 3 4 2" xfId="10523"/>
    <cellStyle name="Итог 3 5" xfId="10524"/>
    <cellStyle name="Итог 4" xfId="10525"/>
    <cellStyle name="Итог 4 2" xfId="10526"/>
    <cellStyle name="Итог 4 2 2" xfId="10527"/>
    <cellStyle name="Итог 4 2 2 2" xfId="10528"/>
    <cellStyle name="Итог 4 2 3" xfId="10529"/>
    <cellStyle name="Итог 4 3" xfId="10530"/>
    <cellStyle name="Итог 4 3 2" xfId="10531"/>
    <cellStyle name="Итог 4 4" xfId="10532"/>
    <cellStyle name="Итог 5" xfId="10533"/>
    <cellStyle name="Итог 5 2" xfId="10534"/>
    <cellStyle name="Итог 5 2 2" xfId="10535"/>
    <cellStyle name="Итог 5 2 2 2" xfId="10536"/>
    <cellStyle name="Итог 5 2 2 2 2" xfId="10537"/>
    <cellStyle name="Итог 5 2 2 3" xfId="10538"/>
    <cellStyle name="Итог 5 2 3" xfId="10539"/>
    <cellStyle name="Итог 5 2 3 2" xfId="10540"/>
    <cellStyle name="Итог 5 2 4" xfId="10541"/>
    <cellStyle name="Итог 5 3" xfId="10542"/>
    <cellStyle name="Итог 5 3 2" xfId="10543"/>
    <cellStyle name="Итог 5 3 2 2" xfId="10544"/>
    <cellStyle name="Итог 5 3 3" xfId="10545"/>
    <cellStyle name="Итог 5 4" xfId="10546"/>
    <cellStyle name="Итог 5 4 2" xfId="10547"/>
    <cellStyle name="Итог 5 5" xfId="10548"/>
    <cellStyle name="Итог 6" xfId="10549"/>
    <cellStyle name="Итог 6 2" xfId="10550"/>
    <cellStyle name="Итог 6 2 2" xfId="10551"/>
    <cellStyle name="Итог 6 3" xfId="10552"/>
    <cellStyle name="Итог 7" xfId="10553"/>
    <cellStyle name="Итог 7 2" xfId="10554"/>
    <cellStyle name="Итог 8" xfId="10555"/>
    <cellStyle name="Итого" xfId="10556"/>
    <cellStyle name="Итого 2" xfId="10557"/>
    <cellStyle name="Итого 2 2" xfId="10558"/>
    <cellStyle name="Итого 2 2 2" xfId="10559"/>
    <cellStyle name="Итого 2 2 3" xfId="10560"/>
    <cellStyle name="Итого 2 3" xfId="10561"/>
    <cellStyle name="Итого 2 4" xfId="10562"/>
    <cellStyle name="Итого 3" xfId="10563"/>
    <cellStyle name="Итого 4" xfId="10564"/>
    <cellStyle name="КАНДАГАЧ тел3-33-96" xfId="10565"/>
    <cellStyle name="КАНДАГАЧ тел3-33-96 10" xfId="10566"/>
    <cellStyle name="КАНДАГАЧ тел3-33-96 11" xfId="10567"/>
    <cellStyle name="КАНДАГАЧ тел3-33-96 12" xfId="10568"/>
    <cellStyle name="КАНДАГАЧ тел3-33-96 2" xfId="10569"/>
    <cellStyle name="КАНДАГАЧ тел3-33-96 3" xfId="10570"/>
    <cellStyle name="КАНДАГАЧ тел3-33-96 4" xfId="10571"/>
    <cellStyle name="КАНДАГАЧ тел3-33-96 5" xfId="10572"/>
    <cellStyle name="КАНДАГАЧ тел3-33-96 6" xfId="10573"/>
    <cellStyle name="КАНДАГАЧ тел3-33-96 7" xfId="10574"/>
    <cellStyle name="КАНДАГАЧ тел3-33-96 8" xfId="10575"/>
    <cellStyle name="КАНДАГАЧ тел3-33-96 9" xfId="10576"/>
    <cellStyle name="КАНДАГАЧ тел3-33-96_1. Финансовая отчетность" xfId="10577"/>
    <cellStyle name="Мбычный_Регламент 2000 проект1" xfId="10578"/>
    <cellStyle name="Мой" xfId="10579"/>
    <cellStyle name="Название 10" xfId="10580"/>
    <cellStyle name="Название 10 2" xfId="10581"/>
    <cellStyle name="Название 10 2 2" xfId="10582"/>
    <cellStyle name="Название 10 2 2 2" xfId="10583"/>
    <cellStyle name="Название 10 2 2 2 2" xfId="10584"/>
    <cellStyle name="Название 10 2 2 2 3" xfId="10585"/>
    <cellStyle name="Название 10 2 2 3" xfId="10586"/>
    <cellStyle name="Название 10 2 2 4" xfId="10587"/>
    <cellStyle name="Название 10 2 3" xfId="10588"/>
    <cellStyle name="Название 10 2 4" xfId="10589"/>
    <cellStyle name="Название 11" xfId="10590"/>
    <cellStyle name="Название 12" xfId="10591"/>
    <cellStyle name="Название 12 2" xfId="10592"/>
    <cellStyle name="Название 12 2 2" xfId="10593"/>
    <cellStyle name="Название 12 2 3" xfId="10594"/>
    <cellStyle name="Название 12 3" xfId="10595"/>
    <cellStyle name="Название 12 4" xfId="10596"/>
    <cellStyle name="Название 13" xfId="10597"/>
    <cellStyle name="Название 14" xfId="10598"/>
    <cellStyle name="Название 2" xfId="10599"/>
    <cellStyle name="Название 2 2" xfId="10600"/>
    <cellStyle name="Название 2 2 2" xfId="10601"/>
    <cellStyle name="Название 2 2 2 2" xfId="10602"/>
    <cellStyle name="Название 2 2 2 2 2" xfId="10603"/>
    <cellStyle name="Название 2 2 2 2 3" xfId="10604"/>
    <cellStyle name="Название 2 2 2 3" xfId="10605"/>
    <cellStyle name="Название 2 2 2 4" xfId="10606"/>
    <cellStyle name="Название 2 2 3" xfId="10607"/>
    <cellStyle name="Название 2 2 4" xfId="10608"/>
    <cellStyle name="Название 2 3" xfId="10609"/>
    <cellStyle name="Название 2 4" xfId="10610"/>
    <cellStyle name="Название 3" xfId="10611"/>
    <cellStyle name="Название 3 2" xfId="10612"/>
    <cellStyle name="Название 3 2 2" xfId="10613"/>
    <cellStyle name="Название 3 2 2 2" xfId="10614"/>
    <cellStyle name="Название 3 2 2 2 2" xfId="10615"/>
    <cellStyle name="Название 3 2 2 2 3" xfId="10616"/>
    <cellStyle name="Название 3 2 2 3" xfId="10617"/>
    <cellStyle name="Название 3 2 2 4" xfId="10618"/>
    <cellStyle name="Название 3 2 3" xfId="10619"/>
    <cellStyle name="Название 3 2 4" xfId="10620"/>
    <cellStyle name="Название 4" xfId="10621"/>
    <cellStyle name="Название 4 2" xfId="10622"/>
    <cellStyle name="Название 4 2 2" xfId="10623"/>
    <cellStyle name="Название 4 2 2 2" xfId="10624"/>
    <cellStyle name="Название 4 2 2 2 2" xfId="10625"/>
    <cellStyle name="Название 4 2 2 2 3" xfId="10626"/>
    <cellStyle name="Название 4 2 2 3" xfId="10627"/>
    <cellStyle name="Название 4 2 2 4" xfId="10628"/>
    <cellStyle name="Название 4 2 3" xfId="10629"/>
    <cellStyle name="Название 4 2 4" xfId="10630"/>
    <cellStyle name="Название 5" xfId="10631"/>
    <cellStyle name="Название 5 2" xfId="10632"/>
    <cellStyle name="Название 5 2 2" xfId="10633"/>
    <cellStyle name="Название 5 2 2 2" xfId="10634"/>
    <cellStyle name="Название 5 2 2 2 2" xfId="10635"/>
    <cellStyle name="Название 5 2 2 2 3" xfId="10636"/>
    <cellStyle name="Название 5 2 2 3" xfId="10637"/>
    <cellStyle name="Название 5 2 2 4" xfId="10638"/>
    <cellStyle name="Название 5 2 3" xfId="10639"/>
    <cellStyle name="Название 5 2 4" xfId="10640"/>
    <cellStyle name="Название 6" xfId="10641"/>
    <cellStyle name="Название 6 2" xfId="10642"/>
    <cellStyle name="Название 6 2 2" xfId="10643"/>
    <cellStyle name="Название 6 2 2 2" xfId="10644"/>
    <cellStyle name="Название 6 2 2 2 2" xfId="10645"/>
    <cellStyle name="Название 6 2 2 2 3" xfId="10646"/>
    <cellStyle name="Название 6 2 2 3" xfId="10647"/>
    <cellStyle name="Название 6 2 2 4" xfId="10648"/>
    <cellStyle name="Название 6 2 3" xfId="10649"/>
    <cellStyle name="Название 6 2 4" xfId="10650"/>
    <cellStyle name="Название 7" xfId="10651"/>
    <cellStyle name="Название 7 2" xfId="10652"/>
    <cellStyle name="Название 7 2 2" xfId="10653"/>
    <cellStyle name="Название 7 2 2 2" xfId="10654"/>
    <cellStyle name="Название 7 2 2 2 2" xfId="10655"/>
    <cellStyle name="Название 7 2 2 2 3" xfId="10656"/>
    <cellStyle name="Название 7 2 2 3" xfId="10657"/>
    <cellStyle name="Название 7 2 2 4" xfId="10658"/>
    <cellStyle name="Название 7 2 3" xfId="10659"/>
    <cellStyle name="Название 7 2 4" xfId="10660"/>
    <cellStyle name="Название 8" xfId="10661"/>
    <cellStyle name="Название 8 2" xfId="10662"/>
    <cellStyle name="Название 8 2 2" xfId="10663"/>
    <cellStyle name="Название 8 2 2 2" xfId="10664"/>
    <cellStyle name="Название 8 2 2 2 2" xfId="10665"/>
    <cellStyle name="Название 8 2 2 2 3" xfId="10666"/>
    <cellStyle name="Название 8 2 2 3" xfId="10667"/>
    <cellStyle name="Название 8 2 2 4" xfId="10668"/>
    <cellStyle name="Название 8 2 3" xfId="10669"/>
    <cellStyle name="Название 8 2 4" xfId="10670"/>
    <cellStyle name="Название 9" xfId="10671"/>
    <cellStyle name="Название 9 2" xfId="10672"/>
    <cellStyle name="Название 9 2 2" xfId="10673"/>
    <cellStyle name="Название 9 2 2 2" xfId="10674"/>
    <cellStyle name="Название 9 2 2 2 2" xfId="10675"/>
    <cellStyle name="Название 9 2 2 2 3" xfId="10676"/>
    <cellStyle name="Название 9 2 2 3" xfId="10677"/>
    <cellStyle name="Название 9 2 2 4" xfId="10678"/>
    <cellStyle name="Название 9 2 3" xfId="10679"/>
    <cellStyle name="Название 9 2 4" xfId="10680"/>
    <cellStyle name="Невидимый" xfId="10681"/>
    <cellStyle name="Низ1" xfId="10682"/>
    <cellStyle name="Низ1 2" xfId="10683"/>
    <cellStyle name="Низ1 2 2" xfId="10684"/>
    <cellStyle name="Низ1 2 2 2" xfId="10685"/>
    <cellStyle name="Низ1 2 2 3" xfId="10686"/>
    <cellStyle name="Низ1 2 3" xfId="10687"/>
    <cellStyle name="Низ1 2 4" xfId="10688"/>
    <cellStyle name="Низ1 3" xfId="10689"/>
    <cellStyle name="Низ1 4" xfId="10690"/>
    <cellStyle name="Низ2" xfId="10691"/>
    <cellStyle name="Обычный" xfId="0" builtinId="0"/>
    <cellStyle name="Обычный 10" xfId="10692"/>
    <cellStyle name="Обычный 11" xfId="10693"/>
    <cellStyle name="Обычный 12" xfId="10694"/>
    <cellStyle name="Обычный 13" xfId="10695"/>
    <cellStyle name="Обычный 14" xfId="10696"/>
    <cellStyle name="Обычный 15" xfId="10697"/>
    <cellStyle name="Обычный 16" xfId="10698"/>
    <cellStyle name="Обычный 17" xfId="10699"/>
    <cellStyle name="Обычный 18" xfId="10700"/>
    <cellStyle name="Обычный 19" xfId="10701"/>
    <cellStyle name="Обычный 2" xfId="10702"/>
    <cellStyle name="Обычный 2 10" xfId="10703"/>
    <cellStyle name="Обычный 2 11" xfId="10704"/>
    <cellStyle name="Обычный 2 12" xfId="10705"/>
    <cellStyle name="Обычный 2 13" xfId="10706"/>
    <cellStyle name="Обычный 2 14" xfId="10707"/>
    <cellStyle name="Обычный 2 15" xfId="10708"/>
    <cellStyle name="Обычный 2 16" xfId="10709"/>
    <cellStyle name="Обычный 2 17" xfId="10710"/>
    <cellStyle name="Обычный 2 18" xfId="10711"/>
    <cellStyle name="Обычный 2 19" xfId="10712"/>
    <cellStyle name="Обычный 2 2" xfId="10713"/>
    <cellStyle name="Обычный 2 2 2" xfId="10714"/>
    <cellStyle name="Обычный 2 2 3" xfId="10715"/>
    <cellStyle name="Обычный 2 2 4" xfId="10716"/>
    <cellStyle name="Обычный 2 2 5" xfId="10717"/>
    <cellStyle name="Обычный 2 2 6" xfId="10718"/>
    <cellStyle name="Обычный 2 20" xfId="10719"/>
    <cellStyle name="Обычный 2 21" xfId="10720"/>
    <cellStyle name="Обычный 2 22" xfId="10721"/>
    <cellStyle name="Обычный 2 23" xfId="10722"/>
    <cellStyle name="Обычный 2 24" xfId="10723"/>
    <cellStyle name="Обычный 2 25" xfId="10724"/>
    <cellStyle name="Обычный 2 26" xfId="10725"/>
    <cellStyle name="Обычный 2 27" xfId="10726"/>
    <cellStyle name="Обычный 2 28" xfId="10727"/>
    <cellStyle name="Обычный 2 29" xfId="10728"/>
    <cellStyle name="Обычный 2 3" xfId="10729"/>
    <cellStyle name="Обычный 2 30" xfId="10730"/>
    <cellStyle name="Обычный 2 31" xfId="10731"/>
    <cellStyle name="Обычный 2 32" xfId="10732"/>
    <cellStyle name="Обычный 2 33" xfId="10733"/>
    <cellStyle name="Обычный 2 34" xfId="10734"/>
    <cellStyle name="Обычный 2 35" xfId="10735"/>
    <cellStyle name="Обычный 2 36" xfId="10736"/>
    <cellStyle name="Обычный 2 37" xfId="10737"/>
    <cellStyle name="Обычный 2 38" xfId="10738"/>
    <cellStyle name="Обычный 2 39" xfId="10739"/>
    <cellStyle name="Обычный 2 4" xfId="10740"/>
    <cellStyle name="Обычный 2 40" xfId="10741"/>
    <cellStyle name="Обычный 2 41" xfId="10742"/>
    <cellStyle name="Обычный 2 42" xfId="10743"/>
    <cellStyle name="Обычный 2 43" xfId="10744"/>
    <cellStyle name="Обычный 2 44" xfId="10745"/>
    <cellStyle name="Обычный 2 45" xfId="10746"/>
    <cellStyle name="Обычный 2 46" xfId="10747"/>
    <cellStyle name="Обычный 2 47" xfId="10748"/>
    <cellStyle name="Обычный 2 48" xfId="10749"/>
    <cellStyle name="Обычный 2 49" xfId="10750"/>
    <cellStyle name="Обычный 2 5" xfId="10751"/>
    <cellStyle name="Обычный 2 50" xfId="10752"/>
    <cellStyle name="Обычный 2 51" xfId="10753"/>
    <cellStyle name="Обычный 2 52" xfId="10754"/>
    <cellStyle name="Обычный 2 53" xfId="10755"/>
    <cellStyle name="Обычный 2 54" xfId="10756"/>
    <cellStyle name="Обычный 2 55" xfId="10757"/>
    <cellStyle name="Обычный 2 56" xfId="10758"/>
    <cellStyle name="Обычный 2 57" xfId="10759"/>
    <cellStyle name="Обычный 2 58" xfId="10760"/>
    <cellStyle name="Обычный 2 59" xfId="10761"/>
    <cellStyle name="Обычный 2 6" xfId="10762"/>
    <cellStyle name="Обычный 2 60" xfId="10763"/>
    <cellStyle name="Обычный 2 61" xfId="10764"/>
    <cellStyle name="Обычный 2 62" xfId="10765"/>
    <cellStyle name="Обычный 2 63" xfId="10766"/>
    <cellStyle name="Обычный 2 64" xfId="10767"/>
    <cellStyle name="Обычный 2 65" xfId="10768"/>
    <cellStyle name="Обычный 2 7" xfId="10769"/>
    <cellStyle name="Обычный 2 8" xfId="10770"/>
    <cellStyle name="Обычный 2 9" xfId="10771"/>
    <cellStyle name="Обычный 20" xfId="10772"/>
    <cellStyle name="Обычный 21" xfId="10773"/>
    <cellStyle name="Обычный 22" xfId="10774"/>
    <cellStyle name="Обычный 23" xfId="10775"/>
    <cellStyle name="Обычный 24" xfId="10776"/>
    <cellStyle name="Обычный 25" xfId="10777"/>
    <cellStyle name="Обычный 26" xfId="10778"/>
    <cellStyle name="Обычный 27" xfId="10779"/>
    <cellStyle name="Обычный 28" xfId="10780"/>
    <cellStyle name="Обычный 29" xfId="10781"/>
    <cellStyle name="Обычный 3" xfId="10782"/>
    <cellStyle name="Обычный 3 2" xfId="10783"/>
    <cellStyle name="Обычный 30" xfId="10784"/>
    <cellStyle name="Обычный 31" xfId="10785"/>
    <cellStyle name="Обычный 32" xfId="10786"/>
    <cellStyle name="Обычный 33" xfId="10787"/>
    <cellStyle name="Обычный 34" xfId="10788"/>
    <cellStyle name="Обычный 35" xfId="10789"/>
    <cellStyle name="Обычный 36" xfId="11909"/>
    <cellStyle name="Обычный 38" xfId="10790"/>
    <cellStyle name="Обычный 4" xfId="10791"/>
    <cellStyle name="Обычный 4 2" xfId="10792"/>
    <cellStyle name="Обычный 4 3" xfId="10793"/>
    <cellStyle name="Обычный 47" xfId="10794"/>
    <cellStyle name="Обычный 49" xfId="10795"/>
    <cellStyle name="Обычный 5" xfId="10796"/>
    <cellStyle name="Обычный 5 2" xfId="10797"/>
    <cellStyle name="Обычный 5 2 2" xfId="10798"/>
    <cellStyle name="Обычный 50" xfId="10799"/>
    <cellStyle name="Обычный 51" xfId="10800"/>
    <cellStyle name="Обычный 52" xfId="10801"/>
    <cellStyle name="Обычный 53" xfId="10802"/>
    <cellStyle name="Обычный 54" xfId="10803"/>
    <cellStyle name="Обычный 55" xfId="10804"/>
    <cellStyle name="Обычный 6" xfId="10805"/>
    <cellStyle name="Обычный 7" xfId="10806"/>
    <cellStyle name="Обычный 8" xfId="10807"/>
    <cellStyle name="Обычный 9" xfId="10808"/>
    <cellStyle name="Обычный 9 2" xfId="10809"/>
    <cellStyle name="Обычный_CF" xfId="11912"/>
    <cellStyle name="Обычнын_Ф2.тыс.руб" xfId="10810"/>
    <cellStyle name="Открывавшаяся гиперссылка" xfId="10811"/>
    <cellStyle name="Подгруппа" xfId="10812"/>
    <cellStyle name="Подгруппа 2" xfId="10813"/>
    <cellStyle name="Подгруппа 2 2" xfId="10814"/>
    <cellStyle name="Подгруппа 2 2 2" xfId="10815"/>
    <cellStyle name="Подгруппа 2 2 3" xfId="10816"/>
    <cellStyle name="Подгруппа 2 3" xfId="10817"/>
    <cellStyle name="Подгруппа 2 4" xfId="10818"/>
    <cellStyle name="Подгруппа 3" xfId="10819"/>
    <cellStyle name="Подгруппа 4" xfId="10820"/>
    <cellStyle name="Примечание 10" xfId="10821"/>
    <cellStyle name="Примечание 10 2" xfId="10822"/>
    <cellStyle name="Примечание 10 3" xfId="10823"/>
    <cellStyle name="Примечание 11" xfId="10824"/>
    <cellStyle name="Примечание 11 2" xfId="10825"/>
    <cellStyle name="Примечание 12" xfId="10826"/>
    <cellStyle name="Примечание 2" xfId="10827"/>
    <cellStyle name="Примечание 2 2" xfId="10828"/>
    <cellStyle name="Примечание 2 2 2" xfId="10829"/>
    <cellStyle name="Примечание 2 2 2 2" xfId="10830"/>
    <cellStyle name="Примечание 2 2 2 2 2" xfId="10831"/>
    <cellStyle name="Примечание 2 2 2 2 2 2" xfId="10832"/>
    <cellStyle name="Примечание 2 2 2 2 3" xfId="10833"/>
    <cellStyle name="Примечание 2 2 2 3" xfId="10834"/>
    <cellStyle name="Примечание 2 2 2 3 2" xfId="10835"/>
    <cellStyle name="Примечание 2 2 2 4" xfId="10836"/>
    <cellStyle name="Примечание 2 2 3" xfId="10837"/>
    <cellStyle name="Примечание 2 2 3 2" xfId="10838"/>
    <cellStyle name="Примечание 2 2 3 2 2" xfId="10839"/>
    <cellStyle name="Примечание 2 2 3 3" xfId="10840"/>
    <cellStyle name="Примечание 2 2 4" xfId="10841"/>
    <cellStyle name="Примечание 2 2 4 2" xfId="10842"/>
    <cellStyle name="Примечание 2 2 5" xfId="10843"/>
    <cellStyle name="Примечание 2 3" xfId="10844"/>
    <cellStyle name="Примечание 2 3 2" xfId="10845"/>
    <cellStyle name="Примечание 2 3 2 2" xfId="10846"/>
    <cellStyle name="Примечание 2 3 2 2 2" xfId="10847"/>
    <cellStyle name="Примечание 2 3 2 3" xfId="10848"/>
    <cellStyle name="Примечание 2 3 3" xfId="10849"/>
    <cellStyle name="Примечание 2 3 3 2" xfId="10850"/>
    <cellStyle name="Примечание 2 3 4" xfId="10851"/>
    <cellStyle name="Примечание 2 4" xfId="10852"/>
    <cellStyle name="Примечание 2 4 2" xfId="10853"/>
    <cellStyle name="Примечание 2 4 2 2" xfId="10854"/>
    <cellStyle name="Примечание 2 4 2 2 2" xfId="10855"/>
    <cellStyle name="Примечание 2 4 2 2 2 2" xfId="10856"/>
    <cellStyle name="Примечание 2 4 2 2 3" xfId="10857"/>
    <cellStyle name="Примечание 2 4 2 3" xfId="10858"/>
    <cellStyle name="Примечание 2 4 2 3 2" xfId="10859"/>
    <cellStyle name="Примечание 2 4 2 4" xfId="10860"/>
    <cellStyle name="Примечание 2 4 3" xfId="10861"/>
    <cellStyle name="Примечание 2 4 3 2" xfId="10862"/>
    <cellStyle name="Примечание 2 4 3 2 2" xfId="10863"/>
    <cellStyle name="Примечание 2 4 3 3" xfId="10864"/>
    <cellStyle name="Примечание 2 4 4" xfId="10865"/>
    <cellStyle name="Примечание 2 4 4 2" xfId="10866"/>
    <cellStyle name="Примечание 2 4 5" xfId="10867"/>
    <cellStyle name="Примечание 2 5" xfId="10868"/>
    <cellStyle name="Примечание 2 5 2" xfId="10869"/>
    <cellStyle name="Примечание 2 5 2 2" xfId="10870"/>
    <cellStyle name="Примечание 2 5 3" xfId="10871"/>
    <cellStyle name="Примечание 2 6" xfId="10872"/>
    <cellStyle name="Примечание 2 6 2" xfId="10873"/>
    <cellStyle name="Примечание 2 7" xfId="10874"/>
    <cellStyle name="Примечание 3" xfId="10875"/>
    <cellStyle name="Примечание 3 2" xfId="10876"/>
    <cellStyle name="Примечание 3 2 2" xfId="10877"/>
    <cellStyle name="Примечание 3 2 2 2" xfId="10878"/>
    <cellStyle name="Примечание 3 2 2 2 2" xfId="10879"/>
    <cellStyle name="Примечание 3 2 2 3" xfId="10880"/>
    <cellStyle name="Примечание 3 2 3" xfId="10881"/>
    <cellStyle name="Примечание 3 2 3 2" xfId="10882"/>
    <cellStyle name="Примечание 3 2 4" xfId="10883"/>
    <cellStyle name="Примечание 3 3" xfId="10884"/>
    <cellStyle name="Примечание 3 3 2" xfId="10885"/>
    <cellStyle name="Примечание 3 3 2 2" xfId="10886"/>
    <cellStyle name="Примечание 3 3 3" xfId="10887"/>
    <cellStyle name="Примечание 3 4" xfId="10888"/>
    <cellStyle name="Примечание 3 4 2" xfId="10889"/>
    <cellStyle name="Примечание 3 5" xfId="10890"/>
    <cellStyle name="Примечание 4" xfId="10891"/>
    <cellStyle name="Примечание 4 2" xfId="10892"/>
    <cellStyle name="Примечание 4 2 2" xfId="10893"/>
    <cellStyle name="Примечание 4 2 2 2" xfId="10894"/>
    <cellStyle name="Примечание 4 2 2 2 2" xfId="10895"/>
    <cellStyle name="Примечание 4 2 2 3" xfId="10896"/>
    <cellStyle name="Примечание 4 2 3" xfId="10897"/>
    <cellStyle name="Примечание 4 2 3 2" xfId="10898"/>
    <cellStyle name="Примечание 4 2 4" xfId="10899"/>
    <cellStyle name="Примечание 4 3" xfId="10900"/>
    <cellStyle name="Примечание 4 3 2" xfId="10901"/>
    <cellStyle name="Примечание 4 3 2 2" xfId="10902"/>
    <cellStyle name="Примечание 4 3 3" xfId="10903"/>
    <cellStyle name="Примечание 4 4" xfId="10904"/>
    <cellStyle name="Примечание 4 4 2" xfId="10905"/>
    <cellStyle name="Примечание 4 5" xfId="10906"/>
    <cellStyle name="Примечание 5" xfId="10907"/>
    <cellStyle name="Примечание 5 2" xfId="10908"/>
    <cellStyle name="Примечание 5 2 2" xfId="10909"/>
    <cellStyle name="Примечание 5 2 2 2" xfId="10910"/>
    <cellStyle name="Примечание 5 2 3" xfId="10911"/>
    <cellStyle name="Примечание 5 3" xfId="10912"/>
    <cellStyle name="Примечание 5 3 2" xfId="10913"/>
    <cellStyle name="Примечание 5 4" xfId="10914"/>
    <cellStyle name="Примечание 6" xfId="10915"/>
    <cellStyle name="Примечание 6 2" xfId="10916"/>
    <cellStyle name="Примечание 6 2 2" xfId="10917"/>
    <cellStyle name="Примечание 6 2 2 2" xfId="10918"/>
    <cellStyle name="Примечание 6 2 2 2 2" xfId="10919"/>
    <cellStyle name="Примечание 6 2 2 3" xfId="10920"/>
    <cellStyle name="Примечание 6 2 3" xfId="10921"/>
    <cellStyle name="Примечание 6 2 3 2" xfId="10922"/>
    <cellStyle name="Примечание 6 2 4" xfId="10923"/>
    <cellStyle name="Примечание 6 3" xfId="10924"/>
    <cellStyle name="Примечание 6 3 2" xfId="10925"/>
    <cellStyle name="Примечание 6 3 2 2" xfId="10926"/>
    <cellStyle name="Примечание 6 3 3" xfId="10927"/>
    <cellStyle name="Примечание 6 4" xfId="10928"/>
    <cellStyle name="Примечание 6 4 2" xfId="10929"/>
    <cellStyle name="Примечание 6 5" xfId="10930"/>
    <cellStyle name="Примечание 7" xfId="10931"/>
    <cellStyle name="Примечание 7 2" xfId="10932"/>
    <cellStyle name="Примечание 7 2 2" xfId="10933"/>
    <cellStyle name="Примечание 7 2 2 2" xfId="10934"/>
    <cellStyle name="Примечание 7 2 3" xfId="10935"/>
    <cellStyle name="Примечание 7 3" xfId="10936"/>
    <cellStyle name="Примечание 7 3 2" xfId="10937"/>
    <cellStyle name="Примечание 7 4" xfId="10938"/>
    <cellStyle name="Примечание 8" xfId="10939"/>
    <cellStyle name="Примечание 8 2" xfId="10940"/>
    <cellStyle name="Примечание 8 2 2" xfId="10941"/>
    <cellStyle name="Примечание 8 2 2 2" xfId="10942"/>
    <cellStyle name="Примечание 8 2 3" xfId="10943"/>
    <cellStyle name="Примечание 8 3" xfId="10944"/>
    <cellStyle name="Примечание 8 3 2" xfId="10945"/>
    <cellStyle name="Примечание 8 4" xfId="10946"/>
    <cellStyle name="Примечание 9" xfId="10947"/>
    <cellStyle name="Примечание 9 2" xfId="10948"/>
    <cellStyle name="Примечание 9 2 2" xfId="10949"/>
    <cellStyle name="Примечание 9 3" xfId="10950"/>
    <cellStyle name="Продукт" xfId="10951"/>
    <cellStyle name="Процентный 2" xfId="10952"/>
    <cellStyle name="Процентный 2 2" xfId="10953"/>
    <cellStyle name="Процентный 2 3" xfId="10954"/>
    <cellStyle name="Процентный 2 4" xfId="10955"/>
    <cellStyle name="Процентный 2 5" xfId="10956"/>
    <cellStyle name="Процентный 2 6" xfId="10957"/>
    <cellStyle name="Процентный 3" xfId="10958"/>
    <cellStyle name="Разница" xfId="10959"/>
    <cellStyle name="Разница 2" xfId="10960"/>
    <cellStyle name="Разница 2 2" xfId="10961"/>
    <cellStyle name="Разница 2 2 2" xfId="10962"/>
    <cellStyle name="Разница 2 2 3" xfId="10963"/>
    <cellStyle name="Разница 2 3" xfId="10964"/>
    <cellStyle name="Разница 2 4" xfId="10965"/>
    <cellStyle name="Разница 3" xfId="10966"/>
    <cellStyle name="Разница 4" xfId="10967"/>
    <cellStyle name="руб. (0)" xfId="10968"/>
    <cellStyle name="Стиль 1" xfId="10969"/>
    <cellStyle name="Стиль 1 2" xfId="10970"/>
    <cellStyle name="Стиль 1 3" xfId="11910"/>
    <cellStyle name="Стиль 10" xfId="10971"/>
    <cellStyle name="Стиль 11" xfId="10972"/>
    <cellStyle name="Стиль 12" xfId="10973"/>
    <cellStyle name="Стиль 13" xfId="10974"/>
    <cellStyle name="Стиль 14" xfId="10975"/>
    <cellStyle name="Стиль 15" xfId="10976"/>
    <cellStyle name="Стиль 16" xfId="10977"/>
    <cellStyle name="Стиль 17" xfId="10978"/>
    <cellStyle name="Стиль 18" xfId="10979"/>
    <cellStyle name="Стиль 19" xfId="10980"/>
    <cellStyle name="Стиль 2" xfId="10981"/>
    <cellStyle name="Стиль 2 2" xfId="10982"/>
    <cellStyle name="Стиль 2 3" xfId="10983"/>
    <cellStyle name="Стиль 2 4" xfId="10984"/>
    <cellStyle name="Стиль 2 5" xfId="10985"/>
    <cellStyle name="Стиль 20" xfId="10986"/>
    <cellStyle name="Стиль 21" xfId="10987"/>
    <cellStyle name="Стиль 22" xfId="10988"/>
    <cellStyle name="Стиль 23" xfId="10989"/>
    <cellStyle name="Стиль 24" xfId="10990"/>
    <cellStyle name="Стиль 25" xfId="10991"/>
    <cellStyle name="Стиль 26" xfId="10992"/>
    <cellStyle name="Стиль 27" xfId="10993"/>
    <cellStyle name="Стиль 28" xfId="10994"/>
    <cellStyle name="Стиль 29" xfId="10995"/>
    <cellStyle name="Стиль 3" xfId="10996"/>
    <cellStyle name="Стиль 30" xfId="10997"/>
    <cellStyle name="Стиль 31" xfId="10998"/>
    <cellStyle name="Стиль 32" xfId="10999"/>
    <cellStyle name="Стиль 33" xfId="11000"/>
    <cellStyle name="Стиль 34" xfId="11001"/>
    <cellStyle name="Стиль 4" xfId="11002"/>
    <cellStyle name="Стиль 5" xfId="11003"/>
    <cellStyle name="Стиль 6" xfId="11004"/>
    <cellStyle name="Стиль 7" xfId="11005"/>
    <cellStyle name="Стиль 8" xfId="11006"/>
    <cellStyle name="Стиль 9" xfId="11007"/>
    <cellStyle name="Стиль_названий" xfId="11008"/>
    <cellStyle name="Строка нечётная" xfId="11009"/>
    <cellStyle name="Строка нечётная 10" xfId="11010"/>
    <cellStyle name="Строка нечётная 2" xfId="11011"/>
    <cellStyle name="Строка нечётная 2 2" xfId="11012"/>
    <cellStyle name="Строка нечётная 2 2 2" xfId="11013"/>
    <cellStyle name="Строка нечётная 2 2 2 2" xfId="11014"/>
    <cellStyle name="Строка нечётная 2 2 2 2 2" xfId="11015"/>
    <cellStyle name="Строка нечётная 2 2 2 2 3" xfId="11016"/>
    <cellStyle name="Строка нечётная 2 2 2 3" xfId="11017"/>
    <cellStyle name="Строка нечётная 2 2 2 4" xfId="11018"/>
    <cellStyle name="Строка нечётная 2 2 3" xfId="11019"/>
    <cellStyle name="Строка нечётная 2 2 3 2" xfId="11020"/>
    <cellStyle name="Строка нечётная 2 2 3 2 2" xfId="11021"/>
    <cellStyle name="Строка нечётная 2 2 3 3" xfId="11022"/>
    <cellStyle name="Строка нечётная 2 2 4" xfId="11023"/>
    <cellStyle name="Строка нечётная 2 2 5" xfId="11024"/>
    <cellStyle name="Строка нечётная 2 3" xfId="11025"/>
    <cellStyle name="Строка нечётная 2 3 2" xfId="11026"/>
    <cellStyle name="Строка нечётная 2 3 2 2" xfId="11027"/>
    <cellStyle name="Строка нечётная 2 3 2 3" xfId="11028"/>
    <cellStyle name="Строка нечётная 2 3 3" xfId="11029"/>
    <cellStyle name="Строка нечётная 2 3 3 2" xfId="11030"/>
    <cellStyle name="Строка нечётная 2 3 3 2 2" xfId="11031"/>
    <cellStyle name="Строка нечётная 2 3 3 3" xfId="11032"/>
    <cellStyle name="Строка нечётная 2 3 4" xfId="11033"/>
    <cellStyle name="Строка нечётная 2 3 5" xfId="11034"/>
    <cellStyle name="Строка нечётная 2 4" xfId="11035"/>
    <cellStyle name="Строка нечётная 2 4 2" xfId="11036"/>
    <cellStyle name="Строка нечётная 2 4 2 2" xfId="11037"/>
    <cellStyle name="Строка нечётная 2 4 2 2 2" xfId="11038"/>
    <cellStyle name="Строка нечётная 2 4 2 2 3" xfId="11039"/>
    <cellStyle name="Строка нечётная 2 4 2 3" xfId="11040"/>
    <cellStyle name="Строка нечётная 2 4 2 4" xfId="11041"/>
    <cellStyle name="Строка нечётная 2 4 3" xfId="11042"/>
    <cellStyle name="Строка нечётная 2 5" xfId="11043"/>
    <cellStyle name="Строка нечётная 2 5 2" xfId="11044"/>
    <cellStyle name="Строка нечётная 2 5 2 2" xfId="11045"/>
    <cellStyle name="Строка нечётная 2 5 3" xfId="11046"/>
    <cellStyle name="Строка нечётная 2 6" xfId="11047"/>
    <cellStyle name="Строка нечётная 2 6 2" xfId="11048"/>
    <cellStyle name="Строка нечётная 2 6 2 2" xfId="11049"/>
    <cellStyle name="Строка нечётная 2 6 3" xfId="11050"/>
    <cellStyle name="Строка нечётная 2 7" xfId="11051"/>
    <cellStyle name="Строка нечётная 2 7 2" xfId="11052"/>
    <cellStyle name="Строка нечётная 2 8" xfId="11053"/>
    <cellStyle name="Строка нечётная 3" xfId="11054"/>
    <cellStyle name="Строка нечётная 3 2" xfId="11055"/>
    <cellStyle name="Строка нечётная 3 2 2" xfId="11056"/>
    <cellStyle name="Строка нечётная 3 2 2 2" xfId="11057"/>
    <cellStyle name="Строка нечётная 3 2 2 3" xfId="11058"/>
    <cellStyle name="Строка нечётная 3 2 3" xfId="11059"/>
    <cellStyle name="Строка нечётная 3 2 4" xfId="11060"/>
    <cellStyle name="Строка нечётная 3 3" xfId="11061"/>
    <cellStyle name="Строка нечётная 4" xfId="11062"/>
    <cellStyle name="Строка нечётная 4 2" xfId="11063"/>
    <cellStyle name="Строка нечётная 4 2 2" xfId="11064"/>
    <cellStyle name="Строка нечётная 4 2 2 2" xfId="11065"/>
    <cellStyle name="Строка нечётная 4 2 2 3" xfId="11066"/>
    <cellStyle name="Строка нечётная 4 2 3" xfId="11067"/>
    <cellStyle name="Строка нечётная 4 2 4" xfId="11068"/>
    <cellStyle name="Строка нечётная 4 3" xfId="11069"/>
    <cellStyle name="Строка нечётная 4 3 2" xfId="11070"/>
    <cellStyle name="Строка нечётная 4 3 2 2" xfId="11071"/>
    <cellStyle name="Строка нечётная 4 3 3" xfId="11072"/>
    <cellStyle name="Строка нечётная 4 4" xfId="11073"/>
    <cellStyle name="Строка нечётная 4 5" xfId="11074"/>
    <cellStyle name="Строка нечётная 5" xfId="11075"/>
    <cellStyle name="Строка нечётная 5 2" xfId="11076"/>
    <cellStyle name="Строка нечётная 5 2 2" xfId="11077"/>
    <cellStyle name="Строка нечётная 5 2 3" xfId="11078"/>
    <cellStyle name="Строка нечётная 5 3" xfId="11079"/>
    <cellStyle name="Строка нечётная 5 3 2" xfId="11080"/>
    <cellStyle name="Строка нечётная 5 3 2 2" xfId="11081"/>
    <cellStyle name="Строка нечётная 5 3 3" xfId="11082"/>
    <cellStyle name="Строка нечётная 5 4" xfId="11083"/>
    <cellStyle name="Строка нечётная 5 5" xfId="11084"/>
    <cellStyle name="Строка нечётная 6" xfId="11085"/>
    <cellStyle name="Строка нечётная 6 2" xfId="11086"/>
    <cellStyle name="Строка нечётная 6 2 2" xfId="11087"/>
    <cellStyle name="Строка нечётная 6 2 2 2" xfId="11088"/>
    <cellStyle name="Строка нечётная 6 2 2 3" xfId="11089"/>
    <cellStyle name="Строка нечётная 6 2 3" xfId="11090"/>
    <cellStyle name="Строка нечётная 6 2 4" xfId="11091"/>
    <cellStyle name="Строка нечётная 6 3" xfId="11092"/>
    <cellStyle name="Строка нечётная 7" xfId="11093"/>
    <cellStyle name="Строка нечётная 7 2" xfId="11094"/>
    <cellStyle name="Строка нечётная 7 2 2" xfId="11095"/>
    <cellStyle name="Строка нечётная 7 2 3" xfId="11096"/>
    <cellStyle name="Строка нечётная 7 3" xfId="11097"/>
    <cellStyle name="Строка нечётная 7 3 2" xfId="11098"/>
    <cellStyle name="Строка нечётная 7 3 2 2" xfId="11099"/>
    <cellStyle name="Строка нечётная 7 3 3" xfId="11100"/>
    <cellStyle name="Строка нечётная 7 4" xfId="11101"/>
    <cellStyle name="Строка нечётная 7 5" xfId="11102"/>
    <cellStyle name="Строка нечётная 8" xfId="11103"/>
    <cellStyle name="Строка нечётная 8 2" xfId="11104"/>
    <cellStyle name="Строка нечётная 8 2 2" xfId="11105"/>
    <cellStyle name="Строка нечётная 8 3" xfId="11106"/>
    <cellStyle name="Строка нечётная 9" xfId="11107"/>
    <cellStyle name="Строка нечётная 9 2" xfId="11108"/>
    <cellStyle name="Строка нечётная 9 3" xfId="11109"/>
    <cellStyle name="Строка чётная" xfId="11110"/>
    <cellStyle name="Строка чётная 10" xfId="11111"/>
    <cellStyle name="Строка чётная 2" xfId="11112"/>
    <cellStyle name="Строка чётная 2 2" xfId="11113"/>
    <cellStyle name="Строка чётная 2 2 2" xfId="11114"/>
    <cellStyle name="Строка чётная 2 2 2 2" xfId="11115"/>
    <cellStyle name="Строка чётная 2 2 2 2 2" xfId="11116"/>
    <cellStyle name="Строка чётная 2 2 2 2 3" xfId="11117"/>
    <cellStyle name="Строка чётная 2 2 2 3" xfId="11118"/>
    <cellStyle name="Строка чётная 2 2 2 4" xfId="11119"/>
    <cellStyle name="Строка чётная 2 2 3" xfId="11120"/>
    <cellStyle name="Строка чётная 2 2 3 2" xfId="11121"/>
    <cellStyle name="Строка чётная 2 2 3 2 2" xfId="11122"/>
    <cellStyle name="Строка чётная 2 2 3 3" xfId="11123"/>
    <cellStyle name="Строка чётная 2 2 4" xfId="11124"/>
    <cellStyle name="Строка чётная 2 2 5" xfId="11125"/>
    <cellStyle name="Строка чётная 2 3" xfId="11126"/>
    <cellStyle name="Строка чётная 2 3 2" xfId="11127"/>
    <cellStyle name="Строка чётная 2 3 2 2" xfId="11128"/>
    <cellStyle name="Строка чётная 2 3 2 3" xfId="11129"/>
    <cellStyle name="Строка чётная 2 3 3" xfId="11130"/>
    <cellStyle name="Строка чётная 2 3 3 2" xfId="11131"/>
    <cellStyle name="Строка чётная 2 3 3 2 2" xfId="11132"/>
    <cellStyle name="Строка чётная 2 3 3 3" xfId="11133"/>
    <cellStyle name="Строка чётная 2 3 4" xfId="11134"/>
    <cellStyle name="Строка чётная 2 3 5" xfId="11135"/>
    <cellStyle name="Строка чётная 2 4" xfId="11136"/>
    <cellStyle name="Строка чётная 2 4 2" xfId="11137"/>
    <cellStyle name="Строка чётная 2 4 2 2" xfId="11138"/>
    <cellStyle name="Строка чётная 2 4 2 2 2" xfId="11139"/>
    <cellStyle name="Строка чётная 2 4 2 2 3" xfId="11140"/>
    <cellStyle name="Строка чётная 2 4 2 3" xfId="11141"/>
    <cellStyle name="Строка чётная 2 4 2 4" xfId="11142"/>
    <cellStyle name="Строка чётная 2 4 3" xfId="11143"/>
    <cellStyle name="Строка чётная 2 5" xfId="11144"/>
    <cellStyle name="Строка чётная 2 5 2" xfId="11145"/>
    <cellStyle name="Строка чётная 2 5 2 2" xfId="11146"/>
    <cellStyle name="Строка чётная 2 5 3" xfId="11147"/>
    <cellStyle name="Строка чётная 2 6" xfId="11148"/>
    <cellStyle name="Строка чётная 2 6 2" xfId="11149"/>
    <cellStyle name="Строка чётная 2 6 2 2" xfId="11150"/>
    <cellStyle name="Строка чётная 2 6 3" xfId="11151"/>
    <cellStyle name="Строка чётная 2 7" xfId="11152"/>
    <cellStyle name="Строка чётная 2 7 2" xfId="11153"/>
    <cellStyle name="Строка чётная 2 8" xfId="11154"/>
    <cellStyle name="Строка чётная 3" xfId="11155"/>
    <cellStyle name="Строка чётная 3 2" xfId="11156"/>
    <cellStyle name="Строка чётная 3 2 2" xfId="11157"/>
    <cellStyle name="Строка чётная 3 2 2 2" xfId="11158"/>
    <cellStyle name="Строка чётная 3 2 2 3" xfId="11159"/>
    <cellStyle name="Строка чётная 3 2 3" xfId="11160"/>
    <cellStyle name="Строка чётная 3 2 4" xfId="11161"/>
    <cellStyle name="Строка чётная 3 3" xfId="11162"/>
    <cellStyle name="Строка чётная 4" xfId="11163"/>
    <cellStyle name="Строка чётная 4 2" xfId="11164"/>
    <cellStyle name="Строка чётная 4 2 2" xfId="11165"/>
    <cellStyle name="Строка чётная 4 2 2 2" xfId="11166"/>
    <cellStyle name="Строка чётная 4 2 2 3" xfId="11167"/>
    <cellStyle name="Строка чётная 4 2 3" xfId="11168"/>
    <cellStyle name="Строка чётная 4 2 4" xfId="11169"/>
    <cellStyle name="Строка чётная 4 3" xfId="11170"/>
    <cellStyle name="Строка чётная 4 3 2" xfId="11171"/>
    <cellStyle name="Строка чётная 4 3 2 2" xfId="11172"/>
    <cellStyle name="Строка чётная 4 3 3" xfId="11173"/>
    <cellStyle name="Строка чётная 4 4" xfId="11174"/>
    <cellStyle name="Строка чётная 4 5" xfId="11175"/>
    <cellStyle name="Строка чётная 5" xfId="11176"/>
    <cellStyle name="Строка чётная 5 2" xfId="11177"/>
    <cellStyle name="Строка чётная 5 2 2" xfId="11178"/>
    <cellStyle name="Строка чётная 5 2 3" xfId="11179"/>
    <cellStyle name="Строка чётная 5 3" xfId="11180"/>
    <cellStyle name="Строка чётная 5 3 2" xfId="11181"/>
    <cellStyle name="Строка чётная 5 3 2 2" xfId="11182"/>
    <cellStyle name="Строка чётная 5 3 3" xfId="11183"/>
    <cellStyle name="Строка чётная 5 4" xfId="11184"/>
    <cellStyle name="Строка чётная 5 5" xfId="11185"/>
    <cellStyle name="Строка чётная 6" xfId="11186"/>
    <cellStyle name="Строка чётная 6 2" xfId="11187"/>
    <cellStyle name="Строка чётная 6 2 2" xfId="11188"/>
    <cellStyle name="Строка чётная 6 2 2 2" xfId="11189"/>
    <cellStyle name="Строка чётная 6 2 2 3" xfId="11190"/>
    <cellStyle name="Строка чётная 6 2 3" xfId="11191"/>
    <cellStyle name="Строка чётная 6 2 4" xfId="11192"/>
    <cellStyle name="Строка чётная 6 3" xfId="11193"/>
    <cellStyle name="Строка чётная 7" xfId="11194"/>
    <cellStyle name="Строка чётная 7 2" xfId="11195"/>
    <cellStyle name="Строка чётная 7 2 2" xfId="11196"/>
    <cellStyle name="Строка чётная 7 2 3" xfId="11197"/>
    <cellStyle name="Строка чётная 7 3" xfId="11198"/>
    <cellStyle name="Строка чётная 7 3 2" xfId="11199"/>
    <cellStyle name="Строка чётная 7 3 2 2" xfId="11200"/>
    <cellStyle name="Строка чётная 7 3 3" xfId="11201"/>
    <cellStyle name="Строка чётная 7 4" xfId="11202"/>
    <cellStyle name="Строка чётная 7 5" xfId="11203"/>
    <cellStyle name="Строка чётная 8" xfId="11204"/>
    <cellStyle name="Строка чётная 8 2" xfId="11205"/>
    <cellStyle name="Строка чётная 8 2 2" xfId="11206"/>
    <cellStyle name="Строка чётная 8 3" xfId="11207"/>
    <cellStyle name="Строка чётная 9" xfId="11208"/>
    <cellStyle name="Строка чётная 9 2" xfId="11209"/>
    <cellStyle name="Строка чётная 9 3" xfId="11210"/>
    <cellStyle name="Субсчет" xfId="11211"/>
    <cellStyle name="Субсчет 2" xfId="11212"/>
    <cellStyle name="Субсчет 2 2" xfId="11213"/>
    <cellStyle name="Субсчет 2 2 2" xfId="11214"/>
    <cellStyle name="Субсчет 2 2 3" xfId="11215"/>
    <cellStyle name="Субсчет 2 3" xfId="11216"/>
    <cellStyle name="Субсчет 2 4" xfId="11217"/>
    <cellStyle name="Субсчет 3" xfId="11218"/>
    <cellStyle name="Субсчет 4" xfId="11219"/>
    <cellStyle name="Счет" xfId="11220"/>
    <cellStyle name="Счет 2" xfId="11221"/>
    <cellStyle name="Счет 2 2" xfId="11222"/>
    <cellStyle name="Счет 2 2 2" xfId="11223"/>
    <cellStyle name="Счет 2 2 3" xfId="11224"/>
    <cellStyle name="Счет 2 3" xfId="11225"/>
    <cellStyle name="Счет 2 4" xfId="11226"/>
    <cellStyle name="Счет 3" xfId="11227"/>
    <cellStyle name="Счет 4" xfId="11228"/>
    <cellStyle name="Текстовый" xfId="11229"/>
    <cellStyle name="тонн (0)" xfId="11230"/>
    <cellStyle name="Тыс $ (0)" xfId="11231"/>
    <cellStyle name="Тыс (0)" xfId="11232"/>
    <cellStyle name="тыс. тонн (0)" xfId="11233"/>
    <cellStyle name="тыс. тонн (0) 10" xfId="11234"/>
    <cellStyle name="тыс. тонн (0) 2" xfId="11235"/>
    <cellStyle name="тыс. тонн (0) 3" xfId="11236"/>
    <cellStyle name="тыс. тонн (0) 4" xfId="11237"/>
    <cellStyle name="тыс. тонн (0) 5" xfId="11238"/>
    <cellStyle name="тыс. тонн (0) 6" xfId="11239"/>
    <cellStyle name="тыс. тонн (0) 7" xfId="11240"/>
    <cellStyle name="тыс. тонн (0) 8" xfId="11241"/>
    <cellStyle name="тыс. тонн (0) 9" xfId="11242"/>
    <cellStyle name="Тысячи [0]" xfId="11243"/>
    <cellStyle name="Тысячи [0] 10" xfId="11244"/>
    <cellStyle name="Тысячи [0] 11" xfId="11245"/>
    <cellStyle name="Тысячи [0] 2" xfId="11246"/>
    <cellStyle name="Тысячи [0] 3" xfId="11247"/>
    <cellStyle name="Тысячи [0] 4" xfId="11248"/>
    <cellStyle name="Тысячи [0] 5" xfId="11249"/>
    <cellStyle name="Тысячи [0] 6" xfId="11250"/>
    <cellStyle name="Тысячи [0] 7" xfId="11251"/>
    <cellStyle name="Тысячи [0] 8" xfId="11252"/>
    <cellStyle name="Тысячи [0] 9" xfId="11253"/>
    <cellStyle name="Тысячи [0]_Chart1 (Sales &amp; Costs)" xfId="11254"/>
    <cellStyle name="Тысячи [а]" xfId="11255"/>
    <cellStyle name="Тысячи_010SN05" xfId="11256"/>
    <cellStyle name="Финансовый [0] 2" xfId="11257"/>
    <cellStyle name="Финансовый 2" xfId="11258"/>
    <cellStyle name="Финансовый 2 10" xfId="11259"/>
    <cellStyle name="Финансовый 2 11" xfId="11260"/>
    <cellStyle name="Финансовый 2 12" xfId="11261"/>
    <cellStyle name="Финансовый 2 13" xfId="11262"/>
    <cellStyle name="Финансовый 2 14" xfId="11263"/>
    <cellStyle name="Финансовый 2 15" xfId="11264"/>
    <cellStyle name="Финансовый 2 16" xfId="11265"/>
    <cellStyle name="Финансовый 2 17" xfId="11266"/>
    <cellStyle name="Финансовый 2 18" xfId="11267"/>
    <cellStyle name="Финансовый 2 19" xfId="11268"/>
    <cellStyle name="Финансовый 2 2" xfId="11269"/>
    <cellStyle name="Финансовый 2 2 2" xfId="11270"/>
    <cellStyle name="Финансовый 2 2 3" xfId="11271"/>
    <cellStyle name="Финансовый 2 2 4" xfId="11272"/>
    <cellStyle name="Финансовый 2 2 5" xfId="11273"/>
    <cellStyle name="Финансовый 2 20" xfId="11274"/>
    <cellStyle name="Финансовый 2 21" xfId="11275"/>
    <cellStyle name="Финансовый 2 22" xfId="11276"/>
    <cellStyle name="Финансовый 2 23" xfId="11277"/>
    <cellStyle name="Финансовый 2 24" xfId="11278"/>
    <cellStyle name="Финансовый 2 25" xfId="11279"/>
    <cellStyle name="Финансовый 2 26" xfId="11280"/>
    <cellStyle name="Финансовый 2 27" xfId="11281"/>
    <cellStyle name="Финансовый 2 28" xfId="11282"/>
    <cellStyle name="Финансовый 2 29" xfId="11283"/>
    <cellStyle name="Финансовый 2 3" xfId="11284"/>
    <cellStyle name="Финансовый 2 30" xfId="11285"/>
    <cellStyle name="Финансовый 2 31" xfId="11286"/>
    <cellStyle name="Финансовый 2 32" xfId="11287"/>
    <cellStyle name="Финансовый 2 33" xfId="11288"/>
    <cellStyle name="Финансовый 2 34" xfId="11289"/>
    <cellStyle name="Финансовый 2 35" xfId="11290"/>
    <cellStyle name="Финансовый 2 36" xfId="11291"/>
    <cellStyle name="Финансовый 2 37" xfId="11292"/>
    <cellStyle name="Финансовый 2 38" xfId="11293"/>
    <cellStyle name="Финансовый 2 39" xfId="11294"/>
    <cellStyle name="Финансовый 2 4" xfId="11295"/>
    <cellStyle name="Финансовый 2 40" xfId="11296"/>
    <cellStyle name="Финансовый 2 41" xfId="11297"/>
    <cellStyle name="Финансовый 2 42" xfId="11298"/>
    <cellStyle name="Финансовый 2 43" xfId="11299"/>
    <cellStyle name="Финансовый 2 44" xfId="11300"/>
    <cellStyle name="Финансовый 2 45" xfId="11301"/>
    <cellStyle name="Финансовый 2 46" xfId="11302"/>
    <cellStyle name="Финансовый 2 47" xfId="11303"/>
    <cellStyle name="Финансовый 2 48" xfId="11304"/>
    <cellStyle name="Финансовый 2 49" xfId="11305"/>
    <cellStyle name="Финансовый 2 5" xfId="11306"/>
    <cellStyle name="Финансовый 2 50" xfId="11307"/>
    <cellStyle name="Финансовый 2 51" xfId="11308"/>
    <cellStyle name="Финансовый 2 52" xfId="11309"/>
    <cellStyle name="Финансовый 2 53" xfId="11310"/>
    <cellStyle name="Финансовый 2 54" xfId="11311"/>
    <cellStyle name="Финансовый 2 55" xfId="11312"/>
    <cellStyle name="Финансовый 2 56" xfId="11313"/>
    <cellStyle name="Финансовый 2 57" xfId="11314"/>
    <cellStyle name="Финансовый 2 58" xfId="11315"/>
    <cellStyle name="Финансовый 2 59" xfId="11316"/>
    <cellStyle name="Финансовый 2 6" xfId="11317"/>
    <cellStyle name="Финансовый 2 60" xfId="11318"/>
    <cellStyle name="Финансовый 2 61" xfId="11319"/>
    <cellStyle name="Финансовый 2 62" xfId="11320"/>
    <cellStyle name="Финансовый 2 63" xfId="11321"/>
    <cellStyle name="Финансовый 2 64" xfId="11322"/>
    <cellStyle name="Финансовый 2 65" xfId="11323"/>
    <cellStyle name="Финансовый 2 66" xfId="11324"/>
    <cellStyle name="Финансовый 2 67" xfId="11325"/>
    <cellStyle name="Финансовый 2 7" xfId="11326"/>
    <cellStyle name="Финансовый 2 8" xfId="11327"/>
    <cellStyle name="Финансовый 2 9" xfId="11328"/>
    <cellStyle name="Финансовый 3" xfId="11329"/>
    <cellStyle name="Финансовый 3 10" xfId="11330"/>
    <cellStyle name="Финансовый 3 11" xfId="11331"/>
    <cellStyle name="Финансовый 3 12" xfId="11332"/>
    <cellStyle name="Финансовый 3 13" xfId="11333"/>
    <cellStyle name="Финансовый 3 14" xfId="11334"/>
    <cellStyle name="Финансовый 3 15" xfId="11335"/>
    <cellStyle name="Финансовый 3 16" xfId="11336"/>
    <cellStyle name="Финансовый 3 17" xfId="11337"/>
    <cellStyle name="Финансовый 3 18" xfId="11338"/>
    <cellStyle name="Финансовый 3 19" xfId="11339"/>
    <cellStyle name="Финансовый 3 2" xfId="11340"/>
    <cellStyle name="Финансовый 3 2 10" xfId="11341"/>
    <cellStyle name="Финансовый 3 2 11" xfId="11342"/>
    <cellStyle name="Финансовый 3 2 12" xfId="11343"/>
    <cellStyle name="Финансовый 3 2 13" xfId="11344"/>
    <cellStyle name="Финансовый 3 2 14" xfId="11345"/>
    <cellStyle name="Финансовый 3 2 15" xfId="11346"/>
    <cellStyle name="Финансовый 3 2 16" xfId="11347"/>
    <cellStyle name="Финансовый 3 2 17" xfId="11348"/>
    <cellStyle name="Финансовый 3 2 18" xfId="11349"/>
    <cellStyle name="Финансовый 3 2 19" xfId="11350"/>
    <cellStyle name="Финансовый 3 2 2" xfId="11351"/>
    <cellStyle name="Финансовый 3 2 20" xfId="11352"/>
    <cellStyle name="Финансовый 3 2 21" xfId="11353"/>
    <cellStyle name="Финансовый 3 2 22" xfId="11354"/>
    <cellStyle name="Финансовый 3 2 23" xfId="11355"/>
    <cellStyle name="Финансовый 3 2 24" xfId="11356"/>
    <cellStyle name="Финансовый 3 2 25" xfId="11357"/>
    <cellStyle name="Финансовый 3 2 26" xfId="11358"/>
    <cellStyle name="Финансовый 3 2 27" xfId="11359"/>
    <cellStyle name="Финансовый 3 2 28" xfId="11360"/>
    <cellStyle name="Финансовый 3 2 29" xfId="11361"/>
    <cellStyle name="Финансовый 3 2 3" xfId="11362"/>
    <cellStyle name="Финансовый 3 2 30" xfId="11363"/>
    <cellStyle name="Финансовый 3 2 31" xfId="11364"/>
    <cellStyle name="Финансовый 3 2 32" xfId="11365"/>
    <cellStyle name="Финансовый 3 2 33" xfId="11366"/>
    <cellStyle name="Финансовый 3 2 34" xfId="11367"/>
    <cellStyle name="Финансовый 3 2 35" xfId="11368"/>
    <cellStyle name="Финансовый 3 2 36" xfId="11369"/>
    <cellStyle name="Финансовый 3 2 37" xfId="11370"/>
    <cellStyle name="Финансовый 3 2 38" xfId="11371"/>
    <cellStyle name="Финансовый 3 2 39" xfId="11372"/>
    <cellStyle name="Финансовый 3 2 4" xfId="11373"/>
    <cellStyle name="Финансовый 3 2 40" xfId="11374"/>
    <cellStyle name="Финансовый 3 2 41" xfId="11375"/>
    <cellStyle name="Финансовый 3 2 42" xfId="11376"/>
    <cellStyle name="Финансовый 3 2 43" xfId="11377"/>
    <cellStyle name="Финансовый 3 2 44" xfId="11378"/>
    <cellStyle name="Финансовый 3 2 5" xfId="11379"/>
    <cellStyle name="Финансовый 3 2 6" xfId="11380"/>
    <cellStyle name="Финансовый 3 2 7" xfId="11381"/>
    <cellStyle name="Финансовый 3 2 8" xfId="11382"/>
    <cellStyle name="Финансовый 3 2 9" xfId="11383"/>
    <cellStyle name="Финансовый 3 20" xfId="11384"/>
    <cellStyle name="Финансовый 3 21" xfId="11385"/>
    <cellStyle name="Финансовый 3 22" xfId="11386"/>
    <cellStyle name="Финансовый 3 23" xfId="11387"/>
    <cellStyle name="Финансовый 3 24" xfId="11388"/>
    <cellStyle name="Финансовый 3 25" xfId="11389"/>
    <cellStyle name="Финансовый 3 26" xfId="11390"/>
    <cellStyle name="Финансовый 3 27" xfId="11391"/>
    <cellStyle name="Финансовый 3 28" xfId="11392"/>
    <cellStyle name="Финансовый 3 29" xfId="11393"/>
    <cellStyle name="Финансовый 3 3" xfId="11394"/>
    <cellStyle name="Финансовый 3 3 10" xfId="11395"/>
    <cellStyle name="Финансовый 3 3 11" xfId="11396"/>
    <cellStyle name="Финансовый 3 3 12" xfId="11397"/>
    <cellStyle name="Финансовый 3 3 13" xfId="11398"/>
    <cellStyle name="Финансовый 3 3 14" xfId="11399"/>
    <cellStyle name="Финансовый 3 3 15" xfId="11400"/>
    <cellStyle name="Финансовый 3 3 16" xfId="11401"/>
    <cellStyle name="Финансовый 3 3 17" xfId="11402"/>
    <cellStyle name="Финансовый 3 3 18" xfId="11403"/>
    <cellStyle name="Финансовый 3 3 19" xfId="11404"/>
    <cellStyle name="Финансовый 3 3 2" xfId="11405"/>
    <cellStyle name="Финансовый 3 3 20" xfId="11406"/>
    <cellStyle name="Финансовый 3 3 21" xfId="11407"/>
    <cellStyle name="Финансовый 3 3 22" xfId="11408"/>
    <cellStyle name="Финансовый 3 3 23" xfId="11409"/>
    <cellStyle name="Финансовый 3 3 24" xfId="11410"/>
    <cellStyle name="Финансовый 3 3 25" xfId="11411"/>
    <cellStyle name="Финансовый 3 3 26" xfId="11412"/>
    <cellStyle name="Финансовый 3 3 27" xfId="11413"/>
    <cellStyle name="Финансовый 3 3 28" xfId="11414"/>
    <cellStyle name="Финансовый 3 3 29" xfId="11415"/>
    <cellStyle name="Финансовый 3 3 3" xfId="11416"/>
    <cellStyle name="Финансовый 3 3 30" xfId="11417"/>
    <cellStyle name="Финансовый 3 3 31" xfId="11418"/>
    <cellStyle name="Финансовый 3 3 32" xfId="11419"/>
    <cellStyle name="Финансовый 3 3 33" xfId="11420"/>
    <cellStyle name="Финансовый 3 3 34" xfId="11421"/>
    <cellStyle name="Финансовый 3 3 35" xfId="11422"/>
    <cellStyle name="Финансовый 3 3 36" xfId="11423"/>
    <cellStyle name="Финансовый 3 3 37" xfId="11424"/>
    <cellStyle name="Финансовый 3 3 38" xfId="11425"/>
    <cellStyle name="Финансовый 3 3 39" xfId="11426"/>
    <cellStyle name="Финансовый 3 3 4" xfId="11427"/>
    <cellStyle name="Финансовый 3 3 40" xfId="11428"/>
    <cellStyle name="Финансовый 3 3 41" xfId="11429"/>
    <cellStyle name="Финансовый 3 3 42" xfId="11430"/>
    <cellStyle name="Финансовый 3 3 43" xfId="11431"/>
    <cellStyle name="Финансовый 3 3 44" xfId="11432"/>
    <cellStyle name="Финансовый 3 3 5" xfId="11433"/>
    <cellStyle name="Финансовый 3 3 6" xfId="11434"/>
    <cellStyle name="Финансовый 3 3 7" xfId="11435"/>
    <cellStyle name="Финансовый 3 3 8" xfId="11436"/>
    <cellStyle name="Финансовый 3 3 9" xfId="11437"/>
    <cellStyle name="Финансовый 3 30" xfId="11438"/>
    <cellStyle name="Финансовый 3 31" xfId="11439"/>
    <cellStyle name="Финансовый 3 32" xfId="11440"/>
    <cellStyle name="Финансовый 3 33" xfId="11441"/>
    <cellStyle name="Финансовый 3 34" xfId="11442"/>
    <cellStyle name="Финансовый 3 35" xfId="11443"/>
    <cellStyle name="Финансовый 3 36" xfId="11444"/>
    <cellStyle name="Финансовый 3 37" xfId="11445"/>
    <cellStyle name="Финансовый 3 38" xfId="11446"/>
    <cellStyle name="Финансовый 3 39" xfId="11447"/>
    <cellStyle name="Финансовый 3 4" xfId="11448"/>
    <cellStyle name="Финансовый 3 40" xfId="11449"/>
    <cellStyle name="Финансовый 3 41" xfId="11450"/>
    <cellStyle name="Финансовый 3 42" xfId="11451"/>
    <cellStyle name="Финансовый 3 43" xfId="11452"/>
    <cellStyle name="Финансовый 3 44" xfId="11453"/>
    <cellStyle name="Финансовый 3 45" xfId="11454"/>
    <cellStyle name="Финансовый 3 46" xfId="11455"/>
    <cellStyle name="Финансовый 3 47" xfId="11456"/>
    <cellStyle name="Финансовый 3 48" xfId="11457"/>
    <cellStyle name="Финансовый 3 49" xfId="11458"/>
    <cellStyle name="Финансовый 3 5" xfId="11459"/>
    <cellStyle name="Финансовый 3 50" xfId="11460"/>
    <cellStyle name="Финансовый 3 51" xfId="11461"/>
    <cellStyle name="Финансовый 3 6" xfId="11462"/>
    <cellStyle name="Финансовый 3 7" xfId="11463"/>
    <cellStyle name="Финансовый 3 8" xfId="11464"/>
    <cellStyle name="Финансовый 3 9" xfId="11465"/>
    <cellStyle name="Финансовый 4" xfId="11466"/>
    <cellStyle name="Финансовый 4 10" xfId="11467"/>
    <cellStyle name="Финансовый 4 11" xfId="11468"/>
    <cellStyle name="Финансовый 4 12" xfId="11469"/>
    <cellStyle name="Финансовый 4 13" xfId="11470"/>
    <cellStyle name="Финансовый 4 14" xfId="11471"/>
    <cellStyle name="Финансовый 4 15" xfId="11472"/>
    <cellStyle name="Финансовый 4 16" xfId="11473"/>
    <cellStyle name="Финансовый 4 17" xfId="11474"/>
    <cellStyle name="Финансовый 4 18" xfId="11475"/>
    <cellStyle name="Финансовый 4 19" xfId="11476"/>
    <cellStyle name="Финансовый 4 2" xfId="11477"/>
    <cellStyle name="Финансовый 4 2 10" xfId="11478"/>
    <cellStyle name="Финансовый 4 2 10 2" xfId="11479"/>
    <cellStyle name="Финансовый 4 2 10 3" xfId="11480"/>
    <cellStyle name="Финансовый 4 2 10 4" xfId="11481"/>
    <cellStyle name="Финансовый 4 2 10 5" xfId="11482"/>
    <cellStyle name="Финансовый 4 2 11" xfId="11483"/>
    <cellStyle name="Финансовый 4 2 12" xfId="11484"/>
    <cellStyle name="Финансовый 4 2 13" xfId="11485"/>
    <cellStyle name="Финансовый 4 2 14" xfId="11486"/>
    <cellStyle name="Финансовый 4 2 15" xfId="11487"/>
    <cellStyle name="Финансовый 4 2 16" xfId="11488"/>
    <cellStyle name="Финансовый 4 2 17" xfId="11489"/>
    <cellStyle name="Финансовый 4 2 18" xfId="11490"/>
    <cellStyle name="Финансовый 4 2 19" xfId="11491"/>
    <cellStyle name="Финансовый 4 2 2" xfId="11492"/>
    <cellStyle name="Финансовый 4 2 20" xfId="11493"/>
    <cellStyle name="Финансовый 4 2 21" xfId="11494"/>
    <cellStyle name="Финансовый 4 2 22" xfId="11495"/>
    <cellStyle name="Финансовый 4 2 23" xfId="11496"/>
    <cellStyle name="Финансовый 4 2 24" xfId="11497"/>
    <cellStyle name="Финансовый 4 2 25" xfId="11498"/>
    <cellStyle name="Финансовый 4 2 26" xfId="11499"/>
    <cellStyle name="Финансовый 4 2 27" xfId="11500"/>
    <cellStyle name="Финансовый 4 2 28" xfId="11501"/>
    <cellStyle name="Финансовый 4 2 29" xfId="11502"/>
    <cellStyle name="Финансовый 4 2 3" xfId="11503"/>
    <cellStyle name="Финансовый 4 2 30" xfId="11504"/>
    <cellStyle name="Финансовый 4 2 31" xfId="11505"/>
    <cellStyle name="Финансовый 4 2 32" xfId="11506"/>
    <cellStyle name="Финансовый 4 2 33" xfId="11507"/>
    <cellStyle name="Финансовый 4 2 34" xfId="11508"/>
    <cellStyle name="Финансовый 4 2 35" xfId="11509"/>
    <cellStyle name="Финансовый 4 2 36" xfId="11510"/>
    <cellStyle name="Финансовый 4 2 37" xfId="11511"/>
    <cellStyle name="Финансовый 4 2 38" xfId="11512"/>
    <cellStyle name="Финансовый 4 2 39" xfId="11513"/>
    <cellStyle name="Финансовый 4 2 4" xfId="11514"/>
    <cellStyle name="Финансовый 4 2 40" xfId="11515"/>
    <cellStyle name="Финансовый 4 2 41" xfId="11516"/>
    <cellStyle name="Финансовый 4 2 42" xfId="11517"/>
    <cellStyle name="Финансовый 4 2 43" xfId="11518"/>
    <cellStyle name="Финансовый 4 2 44" xfId="11519"/>
    <cellStyle name="Финансовый 4 2 5" xfId="11520"/>
    <cellStyle name="Финансовый 4 2 6" xfId="11521"/>
    <cellStyle name="Финансовый 4 2 7" xfId="11522"/>
    <cellStyle name="Финансовый 4 2 8" xfId="11523"/>
    <cellStyle name="Финансовый 4 2 9" xfId="11524"/>
    <cellStyle name="Финансовый 4 20" xfId="11525"/>
    <cellStyle name="Финансовый 4 21" xfId="11526"/>
    <cellStyle name="Финансовый 4 22" xfId="11527"/>
    <cellStyle name="Финансовый 4 23" xfId="11528"/>
    <cellStyle name="Финансовый 4 24" xfId="11529"/>
    <cellStyle name="Финансовый 4 25" xfId="11530"/>
    <cellStyle name="Финансовый 4 26" xfId="11531"/>
    <cellStyle name="Финансовый 4 27" xfId="11532"/>
    <cellStyle name="Финансовый 4 28" xfId="11533"/>
    <cellStyle name="Финансовый 4 29" xfId="11534"/>
    <cellStyle name="Финансовый 4 3" xfId="11535"/>
    <cellStyle name="Финансовый 4 3 10" xfId="11536"/>
    <cellStyle name="Финансовый 4 3 11" xfId="11537"/>
    <cellStyle name="Финансовый 4 3 12" xfId="11538"/>
    <cellStyle name="Финансовый 4 3 13" xfId="11539"/>
    <cellStyle name="Финансовый 4 3 14" xfId="11540"/>
    <cellStyle name="Финансовый 4 3 15" xfId="11541"/>
    <cellStyle name="Финансовый 4 3 16" xfId="11542"/>
    <cellStyle name="Финансовый 4 3 17" xfId="11543"/>
    <cellStyle name="Финансовый 4 3 18" xfId="11544"/>
    <cellStyle name="Финансовый 4 3 19" xfId="11545"/>
    <cellStyle name="Финансовый 4 3 2" xfId="11546"/>
    <cellStyle name="Финансовый 4 3 20" xfId="11547"/>
    <cellStyle name="Финансовый 4 3 21" xfId="11548"/>
    <cellStyle name="Финансовый 4 3 22" xfId="11549"/>
    <cellStyle name="Финансовый 4 3 23" xfId="11550"/>
    <cellStyle name="Финансовый 4 3 24" xfId="11551"/>
    <cellStyle name="Финансовый 4 3 25" xfId="11552"/>
    <cellStyle name="Финансовый 4 3 26" xfId="11553"/>
    <cellStyle name="Финансовый 4 3 27" xfId="11554"/>
    <cellStyle name="Финансовый 4 3 28" xfId="11555"/>
    <cellStyle name="Финансовый 4 3 29" xfId="11556"/>
    <cellStyle name="Финансовый 4 3 3" xfId="11557"/>
    <cellStyle name="Финансовый 4 3 30" xfId="11558"/>
    <cellStyle name="Финансовый 4 3 31" xfId="11559"/>
    <cellStyle name="Финансовый 4 3 32" xfId="11560"/>
    <cellStyle name="Финансовый 4 3 33" xfId="11561"/>
    <cellStyle name="Финансовый 4 3 34" xfId="11562"/>
    <cellStyle name="Финансовый 4 3 35" xfId="11563"/>
    <cellStyle name="Финансовый 4 3 36" xfId="11564"/>
    <cellStyle name="Финансовый 4 3 37" xfId="11565"/>
    <cellStyle name="Финансовый 4 3 38" xfId="11566"/>
    <cellStyle name="Финансовый 4 3 39" xfId="11567"/>
    <cellStyle name="Финансовый 4 3 4" xfId="11568"/>
    <cellStyle name="Финансовый 4 3 40" xfId="11569"/>
    <cellStyle name="Финансовый 4 3 41" xfId="11570"/>
    <cellStyle name="Финансовый 4 3 42" xfId="11571"/>
    <cellStyle name="Финансовый 4 3 43" xfId="11572"/>
    <cellStyle name="Финансовый 4 3 44" xfId="11573"/>
    <cellStyle name="Финансовый 4 3 5" xfId="11574"/>
    <cellStyle name="Финансовый 4 3 6" xfId="11575"/>
    <cellStyle name="Финансовый 4 3 7" xfId="11576"/>
    <cellStyle name="Финансовый 4 3 8" xfId="11577"/>
    <cellStyle name="Финансовый 4 3 9" xfId="11578"/>
    <cellStyle name="Финансовый 4 30" xfId="11579"/>
    <cellStyle name="Финансовый 4 31" xfId="11580"/>
    <cellStyle name="Финансовый 4 32" xfId="11581"/>
    <cellStyle name="Финансовый 4 33" xfId="11582"/>
    <cellStyle name="Финансовый 4 34" xfId="11583"/>
    <cellStyle name="Финансовый 4 35" xfId="11584"/>
    <cellStyle name="Финансовый 4 36" xfId="11585"/>
    <cellStyle name="Финансовый 4 37" xfId="11586"/>
    <cellStyle name="Финансовый 4 38" xfId="11587"/>
    <cellStyle name="Финансовый 4 39" xfId="11588"/>
    <cellStyle name="Финансовый 4 4" xfId="11589"/>
    <cellStyle name="Финансовый 4 40" xfId="11590"/>
    <cellStyle name="Финансовый 4 41" xfId="11591"/>
    <cellStyle name="Финансовый 4 42" xfId="11592"/>
    <cellStyle name="Финансовый 4 43" xfId="11593"/>
    <cellStyle name="Финансовый 4 44" xfId="11594"/>
    <cellStyle name="Финансовый 4 45" xfId="11595"/>
    <cellStyle name="Финансовый 4 46" xfId="11596"/>
    <cellStyle name="Финансовый 4 47" xfId="11597"/>
    <cellStyle name="Финансовый 4 48" xfId="11598"/>
    <cellStyle name="Финансовый 4 49" xfId="11599"/>
    <cellStyle name="Финансовый 4 5" xfId="11600"/>
    <cellStyle name="Финансовый 4 50" xfId="11601"/>
    <cellStyle name="Финансовый 4 51" xfId="11602"/>
    <cellStyle name="Финансовый 4 52" xfId="11603"/>
    <cellStyle name="Финансовый 4 6" xfId="11604"/>
    <cellStyle name="Финансовый 4 7" xfId="11605"/>
    <cellStyle name="Финансовый 4 8" xfId="11606"/>
    <cellStyle name="Финансовый 4 9" xfId="11607"/>
    <cellStyle name="Финансовый 5" xfId="11608"/>
    <cellStyle name="Финансовый 5 10" xfId="11609"/>
    <cellStyle name="Финансовый 5 11" xfId="11610"/>
    <cellStyle name="Финансовый 5 12" xfId="11611"/>
    <cellStyle name="Финансовый 5 13" xfId="11612"/>
    <cellStyle name="Финансовый 5 14" xfId="11613"/>
    <cellStyle name="Финансовый 5 15" xfId="11614"/>
    <cellStyle name="Финансовый 5 16" xfId="11615"/>
    <cellStyle name="Финансовый 5 17" xfId="11616"/>
    <cellStyle name="Финансовый 5 18" xfId="11617"/>
    <cellStyle name="Финансовый 5 19" xfId="11618"/>
    <cellStyle name="Финансовый 5 2" xfId="11619"/>
    <cellStyle name="Финансовый 5 20" xfId="11620"/>
    <cellStyle name="Финансовый 5 21" xfId="11621"/>
    <cellStyle name="Финансовый 5 22" xfId="11622"/>
    <cellStyle name="Финансовый 5 23" xfId="11623"/>
    <cellStyle name="Финансовый 5 24" xfId="11624"/>
    <cellStyle name="Финансовый 5 25" xfId="11625"/>
    <cellStyle name="Финансовый 5 26" xfId="11626"/>
    <cellStyle name="Финансовый 5 27" xfId="11627"/>
    <cellStyle name="Финансовый 5 28" xfId="11628"/>
    <cellStyle name="Финансовый 5 29" xfId="11629"/>
    <cellStyle name="Финансовый 5 3" xfId="11630"/>
    <cellStyle name="Финансовый 5 30" xfId="11631"/>
    <cellStyle name="Финансовый 5 31" xfId="11632"/>
    <cellStyle name="Финансовый 5 32" xfId="11633"/>
    <cellStyle name="Финансовый 5 33" xfId="11634"/>
    <cellStyle name="Финансовый 5 34" xfId="11635"/>
    <cellStyle name="Финансовый 5 35" xfId="11636"/>
    <cellStyle name="Финансовый 5 36" xfId="11637"/>
    <cellStyle name="Финансовый 5 37" xfId="11638"/>
    <cellStyle name="Финансовый 5 38" xfId="11639"/>
    <cellStyle name="Финансовый 5 39" xfId="11640"/>
    <cellStyle name="Финансовый 5 4" xfId="11641"/>
    <cellStyle name="Финансовый 5 40" xfId="11642"/>
    <cellStyle name="Финансовый 5 41" xfId="11643"/>
    <cellStyle name="Финансовый 5 42" xfId="11644"/>
    <cellStyle name="Финансовый 5 43" xfId="11645"/>
    <cellStyle name="Финансовый 5 44" xfId="11646"/>
    <cellStyle name="Финансовый 5 5" xfId="11647"/>
    <cellStyle name="Финансовый 5 6" xfId="11648"/>
    <cellStyle name="Финансовый 5 7" xfId="11649"/>
    <cellStyle name="Финансовый 5 8" xfId="11650"/>
    <cellStyle name="Финансовый 5 9" xfId="11651"/>
    <cellStyle name="Финансовый 6" xfId="11652"/>
    <cellStyle name="Финансовый 7" xfId="11653"/>
    <cellStyle name="Финансовый 7 2" xfId="11654"/>
    <cellStyle name="Финансовый 7 3" xfId="11655"/>
    <cellStyle name="Финансовый 7 4" xfId="11656"/>
    <cellStyle name="Финансовый 7 5" xfId="11657"/>
    <cellStyle name="Финансовый 7 6" xfId="11658"/>
    <cellStyle name="Финансовый 8" xfId="11659"/>
    <cellStyle name="Финансовый 9" xfId="11660"/>
    <cellStyle name="Цена" xfId="11661"/>
    <cellStyle name="Цена 10" xfId="11662"/>
    <cellStyle name="Цена 10 2" xfId="11663"/>
    <cellStyle name="Цена 10 2 2" xfId="11664"/>
    <cellStyle name="Цена 10 2 2 2" xfId="11665"/>
    <cellStyle name="Цена 10 2 2 3" xfId="11666"/>
    <cellStyle name="Цена 10 2 3" xfId="11667"/>
    <cellStyle name="Цена 10 2 4" xfId="11668"/>
    <cellStyle name="Цена 10 3" xfId="11669"/>
    <cellStyle name="Цена 10 4" xfId="11670"/>
    <cellStyle name="Цена 11" xfId="11671"/>
    <cellStyle name="Цена 11 2" xfId="11672"/>
    <cellStyle name="Цена 11 2 2" xfId="11673"/>
    <cellStyle name="Цена 11 2 2 2" xfId="11674"/>
    <cellStyle name="Цена 11 2 2 3" xfId="11675"/>
    <cellStyle name="Цена 11 2 3" xfId="11676"/>
    <cellStyle name="Цена 11 2 4" xfId="11677"/>
    <cellStyle name="Цена 11 3" xfId="11678"/>
    <cellStyle name="Цена 12" xfId="11679"/>
    <cellStyle name="Цена 12 2" xfId="11680"/>
    <cellStyle name="Цена 12 2 2" xfId="11681"/>
    <cellStyle name="Цена 12 2 2 2" xfId="11682"/>
    <cellStyle name="Цена 12 2 2 3" xfId="11683"/>
    <cellStyle name="Цена 12 2 3" xfId="11684"/>
    <cellStyle name="Цена 12 2 4" xfId="11685"/>
    <cellStyle name="Цена 12 3" xfId="11686"/>
    <cellStyle name="Цена 12 3 2" xfId="11687"/>
    <cellStyle name="Цена 12 3 2 2" xfId="11688"/>
    <cellStyle name="Цена 12 3 3" xfId="11689"/>
    <cellStyle name="Цена 12 4" xfId="11690"/>
    <cellStyle name="Цена 12 5" xfId="11691"/>
    <cellStyle name="Цена 13" xfId="11692"/>
    <cellStyle name="Цена 13 2" xfId="11693"/>
    <cellStyle name="Цена 13 2 2" xfId="11694"/>
    <cellStyle name="Цена 13 2 3" xfId="11695"/>
    <cellStyle name="Цена 13 3" xfId="11696"/>
    <cellStyle name="Цена 13 3 2" xfId="11697"/>
    <cellStyle name="Цена 13 3 2 2" xfId="11698"/>
    <cellStyle name="Цена 13 3 3" xfId="11699"/>
    <cellStyle name="Цена 13 4" xfId="11700"/>
    <cellStyle name="Цена 13 5" xfId="11701"/>
    <cellStyle name="Цена 14" xfId="11702"/>
    <cellStyle name="Цена 14 2" xfId="11703"/>
    <cellStyle name="Цена 14 2 2" xfId="11704"/>
    <cellStyle name="Цена 14 2 2 2" xfId="11705"/>
    <cellStyle name="Цена 14 2 2 3" xfId="11706"/>
    <cellStyle name="Цена 14 2 3" xfId="11707"/>
    <cellStyle name="Цена 14 2 4" xfId="11708"/>
    <cellStyle name="Цена 14 3" xfId="11709"/>
    <cellStyle name="Цена 15" xfId="11710"/>
    <cellStyle name="Цена 15 2" xfId="11711"/>
    <cellStyle name="Цена 15 2 2" xfId="11712"/>
    <cellStyle name="Цена 15 2 3" xfId="11713"/>
    <cellStyle name="Цена 15 3" xfId="11714"/>
    <cellStyle name="Цена 15 3 2" xfId="11715"/>
    <cellStyle name="Цена 15 3 2 2" xfId="11716"/>
    <cellStyle name="Цена 15 3 3" xfId="11717"/>
    <cellStyle name="Цена 15 4" xfId="11718"/>
    <cellStyle name="Цена 15 5" xfId="11719"/>
    <cellStyle name="Цена 16" xfId="11720"/>
    <cellStyle name="Цена 16 2" xfId="11721"/>
    <cellStyle name="Цена 16 2 2" xfId="11722"/>
    <cellStyle name="Цена 16 3" xfId="11723"/>
    <cellStyle name="Цена 17" xfId="11724"/>
    <cellStyle name="Цена 17 2" xfId="11725"/>
    <cellStyle name="Цена 17 3" xfId="11726"/>
    <cellStyle name="Цена 18" xfId="11727"/>
    <cellStyle name="Цена 2" xfId="11728"/>
    <cellStyle name="Цена 2 2" xfId="11729"/>
    <cellStyle name="Цена 2 2 2" xfId="11730"/>
    <cellStyle name="Цена 2 2 2 2" xfId="11731"/>
    <cellStyle name="Цена 2 2 2 2 2" xfId="11732"/>
    <cellStyle name="Цена 2 2 2 2 3" xfId="11733"/>
    <cellStyle name="Цена 2 2 2 3" xfId="11734"/>
    <cellStyle name="Цена 2 2 2 4" xfId="11735"/>
    <cellStyle name="Цена 2 2 3" xfId="11736"/>
    <cellStyle name="Цена 2 3" xfId="11737"/>
    <cellStyle name="Цена 2 3 2" xfId="11738"/>
    <cellStyle name="Цена 2 3 2 2" xfId="11739"/>
    <cellStyle name="Цена 2 3 2 2 2" xfId="11740"/>
    <cellStyle name="Цена 2 3 2 2 3" xfId="11741"/>
    <cellStyle name="Цена 2 3 2 3" xfId="11742"/>
    <cellStyle name="Цена 2 3 2 4" xfId="11743"/>
    <cellStyle name="Цена 2 3 3" xfId="11744"/>
    <cellStyle name="Цена 2 3 3 2" xfId="11745"/>
    <cellStyle name="Цена 2 3 3 2 2" xfId="11746"/>
    <cellStyle name="Цена 2 3 3 3" xfId="11747"/>
    <cellStyle name="Цена 2 3 4" xfId="11748"/>
    <cellStyle name="Цена 2 3 5" xfId="11749"/>
    <cellStyle name="Цена 2 4" xfId="11750"/>
    <cellStyle name="Цена 2 4 2" xfId="11751"/>
    <cellStyle name="Цена 2 4 2 2" xfId="11752"/>
    <cellStyle name="Цена 2 4 2 3" xfId="11753"/>
    <cellStyle name="Цена 2 4 3" xfId="11754"/>
    <cellStyle name="Цена 2 4 3 2" xfId="11755"/>
    <cellStyle name="Цена 2 4 3 2 2" xfId="11756"/>
    <cellStyle name="Цена 2 4 3 3" xfId="11757"/>
    <cellStyle name="Цена 2 4 4" xfId="11758"/>
    <cellStyle name="Цена 2 4 5" xfId="11759"/>
    <cellStyle name="Цена 2 5" xfId="11760"/>
    <cellStyle name="Цена 2 5 2" xfId="11761"/>
    <cellStyle name="Цена 2 5 2 2" xfId="11762"/>
    <cellStyle name="Цена 2 5 2 2 2" xfId="11763"/>
    <cellStyle name="Цена 2 5 2 2 3" xfId="11764"/>
    <cellStyle name="Цена 2 5 2 3" xfId="11765"/>
    <cellStyle name="Цена 2 5 2 4" xfId="11766"/>
    <cellStyle name="Цена 2 5 3" xfId="11767"/>
    <cellStyle name="Цена 2 6" xfId="11768"/>
    <cellStyle name="Цена 2 6 2" xfId="11769"/>
    <cellStyle name="Цена 2 6 2 2" xfId="11770"/>
    <cellStyle name="Цена 2 6 2 3" xfId="11771"/>
    <cellStyle name="Цена 2 6 3" xfId="11772"/>
    <cellStyle name="Цена 2 6 3 2" xfId="11773"/>
    <cellStyle name="Цена 2 6 3 2 2" xfId="11774"/>
    <cellStyle name="Цена 2 6 3 3" xfId="11775"/>
    <cellStyle name="Цена 2 6 4" xfId="11776"/>
    <cellStyle name="Цена 2 6 5" xfId="11777"/>
    <cellStyle name="Цена 2 7" xfId="11778"/>
    <cellStyle name="Цена 2 7 2" xfId="11779"/>
    <cellStyle name="Цена 2 7 2 2" xfId="11780"/>
    <cellStyle name="Цена 2 7 3" xfId="11781"/>
    <cellStyle name="Цена 2 8" xfId="11782"/>
    <cellStyle name="Цена 2 8 2" xfId="11783"/>
    <cellStyle name="Цена 2 8 3" xfId="11784"/>
    <cellStyle name="Цена 2 9" xfId="11785"/>
    <cellStyle name="Цена 3" xfId="11786"/>
    <cellStyle name="Цена 3 2" xfId="11787"/>
    <cellStyle name="Цена 3 2 2" xfId="11788"/>
    <cellStyle name="Цена 3 2 2 2" xfId="11789"/>
    <cellStyle name="Цена 3 2 2 3" xfId="11790"/>
    <cellStyle name="Цена 3 2 3" xfId="11791"/>
    <cellStyle name="Цена 3 2 4" xfId="11792"/>
    <cellStyle name="Цена 3 3" xfId="11793"/>
    <cellStyle name="Цена 3 4" xfId="11794"/>
    <cellStyle name="Цена 4" xfId="11795"/>
    <cellStyle name="Цена 4 2" xfId="11796"/>
    <cellStyle name="Цена 4 2 2" xfId="11797"/>
    <cellStyle name="Цена 4 2 2 2" xfId="11798"/>
    <cellStyle name="Цена 4 2 2 3" xfId="11799"/>
    <cellStyle name="Цена 4 2 3" xfId="11800"/>
    <cellStyle name="Цена 4 2 4" xfId="11801"/>
    <cellStyle name="Цена 4 3" xfId="11802"/>
    <cellStyle name="Цена 4 4" xfId="11803"/>
    <cellStyle name="Цена 5" xfId="11804"/>
    <cellStyle name="Цена 5 2" xfId="11805"/>
    <cellStyle name="Цена 5 2 2" xfId="11806"/>
    <cellStyle name="Цена 5 2 2 2" xfId="11807"/>
    <cellStyle name="Цена 5 2 2 3" xfId="11808"/>
    <cellStyle name="Цена 5 2 3" xfId="11809"/>
    <cellStyle name="Цена 5 2 4" xfId="11810"/>
    <cellStyle name="Цена 5 3" xfId="11811"/>
    <cellStyle name="Цена 5 4" xfId="11812"/>
    <cellStyle name="Цена 6" xfId="11813"/>
    <cellStyle name="Цена 6 2" xfId="11814"/>
    <cellStyle name="Цена 6 2 2" xfId="11815"/>
    <cellStyle name="Цена 6 2 2 2" xfId="11816"/>
    <cellStyle name="Цена 6 2 2 3" xfId="11817"/>
    <cellStyle name="Цена 6 2 3" xfId="11818"/>
    <cellStyle name="Цена 6 2 4" xfId="11819"/>
    <cellStyle name="Цена 6 3" xfId="11820"/>
    <cellStyle name="Цена 6 4" xfId="11821"/>
    <cellStyle name="Цена 7" xfId="11822"/>
    <cellStyle name="Цена 7 2" xfId="11823"/>
    <cellStyle name="Цена 7 2 2" xfId="11824"/>
    <cellStyle name="Цена 7 2 2 2" xfId="11825"/>
    <cellStyle name="Цена 7 2 2 3" xfId="11826"/>
    <cellStyle name="Цена 7 2 3" xfId="11827"/>
    <cellStyle name="Цена 7 2 4" xfId="11828"/>
    <cellStyle name="Цена 7 3" xfId="11829"/>
    <cellStyle name="Цена 7 4" xfId="11830"/>
    <cellStyle name="Цена 8" xfId="11831"/>
    <cellStyle name="Цена 8 2" xfId="11832"/>
    <cellStyle name="Цена 8 2 2" xfId="11833"/>
    <cellStyle name="Цена 8 2 2 2" xfId="11834"/>
    <cellStyle name="Цена 8 2 2 3" xfId="11835"/>
    <cellStyle name="Цена 8 2 3" xfId="11836"/>
    <cellStyle name="Цена 8 2 4" xfId="11837"/>
    <cellStyle name="Цена 8 3" xfId="11838"/>
    <cellStyle name="Цена 8 4" xfId="11839"/>
    <cellStyle name="Цена 9" xfId="11840"/>
    <cellStyle name="Цена 9 2" xfId="11841"/>
    <cellStyle name="Цена 9 2 2" xfId="11842"/>
    <cellStyle name="Цена 9 2 2 2" xfId="11843"/>
    <cellStyle name="Цена 9 2 2 3" xfId="11844"/>
    <cellStyle name="Цена 9 2 3" xfId="11845"/>
    <cellStyle name="Цена 9 2 4" xfId="11846"/>
    <cellStyle name="Цена 9 3" xfId="11847"/>
    <cellStyle name="Цена 9 4" xfId="11848"/>
    <cellStyle name="Цена_1. Финансовая отчетность" xfId="11849"/>
    <cellStyle name="Числовой" xfId="11850"/>
    <cellStyle name="Џђћ–…ќ’ќ›‰" xfId="11851"/>
    <cellStyle name="Џђћ–…ќ’ќ›‰ 10" xfId="11852"/>
    <cellStyle name="Џђћ–…ќ’ќ›‰ 10 2" xfId="11853"/>
    <cellStyle name="Џђћ–…ќ’ќ›‰ 11" xfId="11854"/>
    <cellStyle name="Џђћ–…ќ’ќ›‰ 12" xfId="11855"/>
    <cellStyle name="Џђћ–…ќ’ќ›‰ 13" xfId="11856"/>
    <cellStyle name="Џђћ–…ќ’ќ›‰ 14" xfId="11857"/>
    <cellStyle name="Џђћ–…ќ’ќ›‰ 15" xfId="11858"/>
    <cellStyle name="Џђћ–…ќ’ќ›‰ 16" xfId="11859"/>
    <cellStyle name="Џђћ–…ќ’ќ›‰ 17" xfId="11860"/>
    <cellStyle name="Џђћ–…ќ’ќ›‰ 18" xfId="11861"/>
    <cellStyle name="Џђћ–…ќ’ќ›‰ 2" xfId="11862"/>
    <cellStyle name="Џђћ–…ќ’ќ›‰ 2 2" xfId="11863"/>
    <cellStyle name="Џђћ–…ќ’ќ›‰ 3" xfId="11864"/>
    <cellStyle name="Џђћ–…ќ’ќ›‰ 3 2" xfId="11865"/>
    <cellStyle name="Џђћ–…ќ’ќ›‰ 4" xfId="11866"/>
    <cellStyle name="Џђћ–…ќ’ќ›‰ 4 2" xfId="11867"/>
    <cellStyle name="Џђћ–…ќ’ќ›‰ 5" xfId="11868"/>
    <cellStyle name="Џђћ–…ќ’ќ›‰ 5 2" xfId="11869"/>
    <cellStyle name="Џђћ–…ќ’ќ›‰ 6" xfId="11870"/>
    <cellStyle name="Џђћ–…ќ’ќ›‰ 6 2" xfId="11871"/>
    <cellStyle name="Џђћ–…ќ’ќ›‰ 7" xfId="11872"/>
    <cellStyle name="Џђћ–…ќ’ќ›‰ 7 2" xfId="11873"/>
    <cellStyle name="Џђћ–…ќ’ќ›‰ 8" xfId="11874"/>
    <cellStyle name="Џђћ–…ќ’ќ›‰ 8 2" xfId="11875"/>
    <cellStyle name="Џђћ–…ќ’ќ›‰ 9" xfId="11876"/>
    <cellStyle name="Џђћ–…ќ’ќ›‰ 9 2" xfId="11877"/>
    <cellStyle name="Џђћ–…ќ’ќ›‰_1. Финансовая отчетность" xfId="11878"/>
    <cellStyle name="Шапка" xfId="11879"/>
    <cellStyle name="Шапка 2" xfId="11880"/>
    <cellStyle name="Шапка 2 2" xfId="11881"/>
    <cellStyle name="Шапка 2 2 2" xfId="11882"/>
    <cellStyle name="Шапка 2 2 3" xfId="11883"/>
    <cellStyle name="Шапка 2 3" xfId="11884"/>
    <cellStyle name="Шапка 2 4" xfId="11885"/>
    <cellStyle name="Шапка 3" xfId="11886"/>
    <cellStyle name="Шапка 4" xfId="11887"/>
    <cellStyle name="ШАУ" xfId="11888"/>
    <cellStyle name="ШАУ 2" xfId="11889"/>
    <cellStyle name="ШАУ 2 2" xfId="11890"/>
    <cellStyle name="ШАУ 2 2 2" xfId="11891"/>
    <cellStyle name="ШАУ 2 2 3" xfId="11892"/>
    <cellStyle name="ШАУ 2 3" xfId="11893"/>
    <cellStyle name="ШАУ 2 4" xfId="11894"/>
    <cellStyle name="ШАУ 3" xfId="11895"/>
    <cellStyle name="ШАУ 4" xfId="11896"/>
    <cellStyle name="똿뗦먛귟 [0.00]_PRODUCT DETAIL Q1" xfId="11897"/>
    <cellStyle name="똿뗦먛귟_PRODUCT DETAIL Q1" xfId="11898"/>
    <cellStyle name="믅됞 [0.00]_PRODUCT DETAIL Q1" xfId="11899"/>
    <cellStyle name="믅됞_PRODUCT DETAIL Q1" xfId="11900"/>
    <cellStyle name="뷭?_BOOKSHIP" xfId="11901"/>
    <cellStyle name="콤마 [0]_1202" xfId="11902"/>
    <cellStyle name="콤마_1202" xfId="11903"/>
    <cellStyle name="통화 [0]_1202" xfId="11904"/>
    <cellStyle name="통화_1202" xfId="11905"/>
    <cellStyle name="표준_(정보부문)월별인원계획" xfId="11906"/>
    <cellStyle name="千位分隔_KZ Combined FS - BY MONTHS Aug 2007" xfId="11907"/>
    <cellStyle name="常规_aa" xfId="11908"/>
  </cellStyles>
  <dxfs count="12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16" Type="http://schemas.openxmlformats.org/officeDocument/2006/relationships/externalLink" Target="externalLinks/externalLink111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DOCUME~1\DROTSA~1.000\LOCA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Documents%20and%20Settings\EBe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My%20Documents\AES\PR\Financ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My%20Documents/AES/PR/Financ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~1\GULMIR~1.ZHU\LOCALS~1\Temp\Rar$DI15.766\8_EXPL,%20KPL,%20CDC%20etc\28.05.09_CDC\CDC_MFR_04_2009_fin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ULMIR~1.ZHU/LOCALS~1/Temp/Rar$DI15.766/8_EXPL,%20KPL,%20CDC%20etc/28.05.09_CDC/CDC_MFR_04_2009_fin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05051\pfg\Telecom2001\Silica%20Networks\Financial%20Models\PWC%20Model%20III\Full%20Network%20OPIC-%20Sept%2012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5051/pfg/Telecom2001/Silica%20Networks/Financial%20Models/PWC%20Model%20III/Full%20Network%20OPIC-%20Sept%2012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Grupo%20AES\AES%20Paran&#225;%20SCA\DDJJ2002\Provisi&#243;n%20a%20Diciembre%202002\HECTOR\LPAULIN\DIC97\GTO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~1\SAYAN~1.KOM\LOCALS~1\Temp\&#1042;&#1088;&#1077;&#1084;&#1077;&#1085;&#1085;&#1072;&#1103;%20&#1087;&#1072;&#1087;&#1082;&#1072;%201%20&#1076;&#1083;&#1103;%202006%20Projections%20(Apr.11.2006).zip\AESK%20FN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Documents%20and%20Settings/EBe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%2012Mar0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RODRIGO%20BACK%20UP\Back%20up\Controladas\OVERSEAS\Bonus-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RODRIGO%20BACK%20UP/Back%20up/Controladas/OVERSEAS/Bonus-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utegeno\My%20Documents\01_Excel\2005\2005\01%20Jan%202004\Arlington\Actual\Altai%20Power\2005%20-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P6-Taxes\P6-ret\P6-RET-2004-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4_MKM\02_Trial%20balances%20and%20FS%20under%20issue\07_2006%2007_TB%20and%20FS\02_Data%20files\B1%20MKM_06.07%20Consolidatio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2%20Prueba%20global%20del%20valor%20residual%20y%20amortizacione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sqlsrv\&#1041;&#1102;&#1076;&#1078;&#1077;&#1090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hanar\Heidelberg\WPs\Aidana%20backup\WP\051101_taxes%20draf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530%20An&#225;lisis%20saldo%20pagos%20por%20cta.%20de%20socio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driana.brambilla\Configuraci&#243;n%20local\Temp\Directorio%20temporal%202%20para%20Reval&#250;o%20Compa&#241;&#237;aDEF.zip\GMP%203-1\WP%20Suminitrados%20por%20la%20C&#237;a\CTSN_IG_Prov_12-02.DTT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Alimental\DDJJ%202002\DDJJ_12_2002\WP%20Suministrados%20por%20Auditor&#237;a\5530%20An&#225;lisis%20saldo%20pagos%20por%20cta.%20de%20socio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Finance\01_Reports\Management%20Reports\03_MFR\2008\MFR%20January%202008\EG\MFR_January%202008_final_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Alimental\DDJJ%202002\DDJJ_12_2002\GAN%203%20Bs%20de%20Uso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DROTSA~1.000\LOCALS~1\Temp\RasLaf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na%20JRC\Auditor&#237;a%202003\AES%20M&#233;rida\N&#243;minas\Requerimientos%20Cedulas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\post\Documents%20and%20Settings\bsalimgereyev\My%20Documents\Engagements\BMV\Inventory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inanceiro\FTT\FLUXO%20DE%20CAIXA\CashFlowAdju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GKA%20Files\Puerto%20Rico\Fina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GKA%20Files/Puerto%20Rico/Fin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DOCUME~1/DROTSA~1.000/LOCA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GKA%20Files\Greg%20Adams\LosMi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GKA%20Files/Greg%20Adams/LosMi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WINNT40\Profiles\Administrador\Pessoal\Pasta%20Mensal%20(JUL%2099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RODRIGO%20BACK%20UP\Back%20up\Controladas\OVERSEAS\CREMA-PROVIS&#211;RIO\Cambi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ODRIGO%20BACK%20UP/Back%20up/Controladas/OVERSEAS/CREMA-PROVIS&#211;RIO/Cambi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cmcgowan002\Local%20Settings\Temp\4Q04%20ETR%20-%20Bil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royecciones\proyecc%20chivor%201999-2009\M&#211;DULO%20DE%20EVALUACI&#211;N%20nuevo%20STN1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WINDOWS\Temporary%20Internet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~1\DESMON~1.SAA\LOCALS~1\Temp\Rar$DI00.922\Power\Eki_Budget_2008_2009v12%20wo%20SAPv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SMON~1.SAA/LOCALS~1/Temp/Rar$DI00.922/Power/Eki_Budget_2008_2009v12%20wo%20SAPv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ODRIGO%20BACK%20UP/Back%20up/Controladas/OVERSEAS/Meu%20Porta-arquivos/Cambi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tium800\D\Finanzas\Budget2002\HRJ\Budget%20Juramento%202002%20version%2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Talgat.Tursumbekov\My%20Documents\My%20working%20files\from%20Madina\Reports\MFR\MFR%20August%202007\Financials\B1%20GRP_07.08%20Consolidation_v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MW\Finance\Program%20Files\Adobe\AIZHAN\1__Monthlies\Hypos%202003\CONV_FILE_DEC_2003%20ni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Users\Olga%20Belousova\Desktop\New%20Folder\Budget\Budget%202008\Full%20%20budget%20versions\Comshare%203\Documents%20and%20Settings\Buh2\&#1052;&#1086;&#1080;%20&#1076;&#1086;&#1082;&#1091;&#1084;&#1077;&#1085;&#1090;&#1099;\GAAP%20MW\Report\2005\Sep\CONV_FILE_JAN_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WINDOWS/Temporary%20Internet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ga%20Belousova/Desktop/New%20Folder/Budget/Budget%202008/Full%20%20budget%20versions/Comshare%203/Documents%20and%20Settings/Buh2/&#1052;&#1086;&#1080;%20&#1076;&#1086;&#1082;&#1091;&#1084;&#1077;&#1085;&#1090;&#1099;/GAAP%20MW/Report/2005/Sep/CONV_FILE_JAN_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WINNT\Profiles\olgabuh\Personal\Altai%20Power\finance\consoliations\1999\06%20June%201999\&#1052;&#1086;&#1080;%20&#1076;&#1086;&#1082;&#1091;&#1084;&#1077;&#1085;&#1090;&#1099;\Altai%20Power\finance\consoliations\report%2010%2098\sumfourthqalta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olgabuh/Personal/Altai%20Power/finance/consoliations/1999/06%20June%201999/&#1052;&#1086;&#1080;%20&#1076;&#1086;&#1082;&#1091;&#1084;&#1077;&#1085;&#1090;&#1099;/Altai%20Power/finance/consoliations/report%2010%2098/sumfourthqaltai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\CHIVOR\impuestos\Impuestos%202005\Anexos%20Cia%20Manufacturera%2020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~1\VASSIL~1\LOCALS~1\Temp\Rar$DI01.484\SubGroup_KazKupferconsolidatedauditpackage_final%20post%20tax%20adjust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04%20Related%20ETR%20Fi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Pineda\Financing\Financial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Pineda/Financing/Financial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WINDOWS\&#1056;&#1072;&#1073;&#1086;&#1095;&#1080;&#1081;%20&#1089;&#1090;&#1086;&#1083;\Upda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WINDOWS/&#1056;&#1072;&#1073;&#1086;&#1095;&#1080;&#1081;%20&#1089;&#1090;&#1086;&#1083;/Updat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01_AES\02_Reporting\2005%20Year\02%20February\03_VA\02_Budget%20Variance\01_out\BudVar%20_02_05_Sogra%20CH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01_AES/02_Reporting/2005%20Year/02%20February/03_VA/02_Budget%20Variance/01_out/BudVar%20_02_05_Sogra%20CH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andrew.southam.KAZAKHMYS\Local%20Settings\Temporary%20Internet%20Files\OLKBA\KCC%20H1%202007%20Forecas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PROGRAM%20FILES\FIRSTCLASS\D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PROGRAM%20FILES/FIRSTCLASS/D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Mike.AES-1\My%20Documents\Eki%20Finance\Financials\Actual%20vs%20Prior%20Year\2006\Eki%20Variance%20Template%202006%20IS01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e.AES-1/My%20Documents/Eki%20Finance/Financials/Actual%20vs%20Prior%20Year/2006/Eki%20Variance%20Template%202006%20IS01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Accounting\Evangelos\Monthly%20Reporting\CONSOLIDATION%20USA%20MARCH2002%20%20HYPER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ODRIGO%20BACK%20UP/Back%20up/Controladas/OVERSEAS/Bonu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users\COMUN\NHORA\PMAM%202004%20actualizado%20may0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Documents\Microsoft%20User%20D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Documents/Microsoft%20User%20D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%20Provision%20Backup\Rob\2004%20Budget%20for%20state%20tab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m201046\Configura&#231;&#245;es%20locais\Temporary%20Internet%20Files\OLK8F\03%2005%20OVERSE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Contratos\&#205;ndice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Contratos/&#205;ndic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Fcic\Download\Report%20AES%20A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Fcic/Download/Report%20AES%20A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hivor\Chivor%20Reportes\Flujo%20de%20Efectivo\2003\dic-03\Anexos%20flujo%20dic-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UN\NHORA\Impuestos\PMAM%202004%20actualizado%20may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Meus%20Documentos\Tiete\Empr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Meus%20Documentos/Tiete/Empr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561-3\PUBLIC\Documents%20and%20Settings\nhopkins\Local%20Settings\Temporary%20Internet%20Files\OLKF\business_v102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enterprisexa\1998%20Tie-Out\Plant%20Spreadsheets\eden&amp;edes%20reconcil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dows\TEMP\Merida81%20v2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2_Data%20files\FSs\2007%2002%2028\B1%20GRP_06.12%20Consolidation_MASTE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FCWIN\Download\All%20Accounts\e-mail\REPSRja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RODRIGO%20BACK%20UP\Back%20up\Controladas\OVERSEAS\Divida\Cambio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RODRIGO%20BACK%20UP/Back%20up/Controladas/OVERSEAS/Divida/Camb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scott.quirke\Local%20Settings\Temporary%20Internet%20Files\OLK74\EG\KZGOLD_MOR_Sep_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Riba\Pasta%20Mensal%20(agosto%2099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ott.quirke/Local%20Settings/Temporary%20Internet%20Files/OLK74/EG/KZGOLD_MOR_Sep_20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GKA%20Files\El%20Salvador\Fina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GKA%20Files/El%20Salvador/Fina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228\UNDERWRT\Todd\AlfaPegi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My%20Documents\2000%20Budget\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My%20Documents/2000%20Budget/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tto%2000-01\Proforma%2013\Proforma%2013%20final\Proforma%2012\Formatos%20GENER%209dic%20fijos%20corregido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Planeacion\Proyecciones%20Financieras\gener%20may00%202000-2010\Ing%20y%20desarrollo%201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AES%20-%20Mexico%20Project\4Q04%20ETR%20V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1_Reporting%20master\B1%20GRP_06%2012%20Consolidation_MASTE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1_My%20documents\1_Work\1_Finance%20reporting\2007\External%20reporting\2007-12\1_General%20File\1_Financial%20statements\B1%20KCC_12.07%20Reporting%20package_MASTE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.1%20Sumaria%20de%20Activo%20Fijo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Taxes\RET-2002-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11\peo\Documents%20and%20Settings\Bekker\Local%20Settings\Temporary%20Internet%20Files\OLK27\Documents%20and%20Settings\AKuanysheva.AES-1\Local%20Settings\Temporary%20Internet%20Files\OLKD\&#1073;&#1102;&#1076;&#1078;&#1077;&#1090;\WINDOWS\TEMP\VentasBDD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WINDOWS/TEMP/VentasBD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EZA\Rfg01-02-03\2000\Rfg0500\Bal31050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ike.AES-1\My%20Documents\Eki%20Finance\Financials\Comshare\2006\08%20Aug%2006\Eki%20Conv%20file%20Aug%200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>
        <row r="24">
          <cell r="B24">
            <v>170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Hyperion"/>
      <sheetName val="validation"/>
      <sheetName val="CDC_Finance"/>
      <sheetName val="CDC_OPEX"/>
      <sheetName val="IS"/>
      <sheetName val="BS"/>
      <sheetName val="CF"/>
      <sheetName val="CF_USD_M"/>
      <sheetName val="CE"/>
      <sheetName val="5"/>
      <sheetName val="6.a"/>
      <sheetName val="6.b"/>
      <sheetName val="6.c"/>
      <sheetName val="6.d"/>
      <sheetName val="7"/>
      <sheetName val="11"/>
      <sheetName val="12.a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1"/>
      <sheetName val="i"/>
      <sheetName val="iii"/>
      <sheetName val="ii"/>
      <sheetName val="x-rates"/>
      <sheetName val="settings"/>
      <sheetName val="Expenses_04_09_breakdown"/>
      <sheetName val="Expenses_05_09_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1">
          <cell r="H11">
            <v>39903</v>
          </cell>
        </row>
      </sheetData>
      <sheetData sheetId="37" refreshError="1"/>
      <sheetData sheetId="38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Hyperion"/>
      <sheetName val="validation"/>
      <sheetName val="CDC_Finance"/>
      <sheetName val="CDC_OPEX"/>
      <sheetName val="IS"/>
      <sheetName val="BS"/>
      <sheetName val="CF"/>
      <sheetName val="CF_USD_M"/>
      <sheetName val="CE"/>
      <sheetName val="5"/>
      <sheetName val="6.a"/>
      <sheetName val="6.b"/>
      <sheetName val="6.c"/>
      <sheetName val="6.d"/>
      <sheetName val="7"/>
      <sheetName val="11"/>
      <sheetName val="12.a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1"/>
      <sheetName val="i"/>
      <sheetName val="iii"/>
      <sheetName val="ii"/>
      <sheetName val="x-rates"/>
      <sheetName val="settings"/>
      <sheetName val="Expenses_04_09_breakdown"/>
      <sheetName val="Expenses_05_09_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1">
          <cell r="H11">
            <v>39903</v>
          </cell>
        </row>
      </sheetData>
      <sheetData sheetId="37" refreshError="1"/>
      <sheetData sheetId="38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ONS1"/>
      <sheetName val="Inputs"/>
    </sheetNames>
    <sheetDataSet>
      <sheetData sheetId="0" refreshError="1"/>
      <sheetData sheetId="1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DT"/>
      <sheetName val="CONS1"/>
    </sheetNames>
    <sheetDataSet>
      <sheetData sheetId="0" refreshError="1"/>
      <sheetData sheetId="1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BS_1S"/>
      <sheetName val="IS_1S"/>
      <sheetName val="IS2006"/>
      <sheetName val="BS2006"/>
      <sheetName val="Comshare"/>
      <sheetName val="ISvsOB"/>
      <sheetName val="ISvsPY"/>
      <sheetName val="BS"/>
      <sheetName val="IS2006F"/>
      <sheetName val="IS2005"/>
      <sheetName val="OB2006"/>
      <sheetName val="Comshare UPD"/>
      <sheetName val="D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9">
          <cell r="E9">
            <v>0</v>
          </cell>
          <cell r="H9">
            <v>0</v>
          </cell>
        </row>
        <row r="10">
          <cell r="E10">
            <v>0</v>
          </cell>
          <cell r="H10">
            <v>0</v>
          </cell>
        </row>
        <row r="11">
          <cell r="E11">
            <v>0</v>
          </cell>
          <cell r="H11">
            <v>0</v>
          </cell>
        </row>
        <row r="12">
          <cell r="E12">
            <v>0</v>
          </cell>
          <cell r="H12">
            <v>0</v>
          </cell>
        </row>
        <row r="13">
          <cell r="E13">
            <v>0</v>
          </cell>
          <cell r="H13">
            <v>0</v>
          </cell>
        </row>
        <row r="14">
          <cell r="E14">
            <v>0</v>
          </cell>
          <cell r="H14">
            <v>0</v>
          </cell>
        </row>
        <row r="15">
          <cell r="E15">
            <v>0</v>
          </cell>
          <cell r="H15">
            <v>0</v>
          </cell>
        </row>
        <row r="16">
          <cell r="E16">
            <v>0</v>
          </cell>
          <cell r="H16">
            <v>0</v>
          </cell>
        </row>
        <row r="18">
          <cell r="E18">
            <v>0</v>
          </cell>
          <cell r="H18">
            <v>0</v>
          </cell>
        </row>
        <row r="19">
          <cell r="E19">
            <v>0</v>
          </cell>
          <cell r="H19">
            <v>0</v>
          </cell>
        </row>
        <row r="20">
          <cell r="E20">
            <v>0</v>
          </cell>
          <cell r="H20">
            <v>0</v>
          </cell>
        </row>
        <row r="21">
          <cell r="E21">
            <v>0</v>
          </cell>
          <cell r="H21">
            <v>0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0</v>
          </cell>
        </row>
        <row r="25">
          <cell r="E25">
            <v>0</v>
          </cell>
          <cell r="H25">
            <v>0</v>
          </cell>
        </row>
        <row r="26">
          <cell r="E26">
            <v>0</v>
          </cell>
          <cell r="H26">
            <v>0</v>
          </cell>
        </row>
        <row r="27">
          <cell r="E27">
            <v>0</v>
          </cell>
          <cell r="H27">
            <v>0</v>
          </cell>
        </row>
        <row r="28">
          <cell r="E28">
            <v>0</v>
          </cell>
          <cell r="H28">
            <v>0</v>
          </cell>
        </row>
        <row r="30">
          <cell r="E30">
            <v>0</v>
          </cell>
          <cell r="H30">
            <v>0</v>
          </cell>
        </row>
        <row r="31">
          <cell r="E31">
            <v>0</v>
          </cell>
          <cell r="H31">
            <v>0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0</v>
          </cell>
        </row>
        <row r="36">
          <cell r="E36">
            <v>0</v>
          </cell>
          <cell r="H36">
            <v>0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0</v>
          </cell>
        </row>
        <row r="41">
          <cell r="E41">
            <v>0</v>
          </cell>
          <cell r="H41">
            <v>0</v>
          </cell>
        </row>
        <row r="42">
          <cell r="E42">
            <v>0</v>
          </cell>
          <cell r="H42">
            <v>0</v>
          </cell>
        </row>
        <row r="43">
          <cell r="E43">
            <v>0</v>
          </cell>
          <cell r="H43">
            <v>0</v>
          </cell>
        </row>
        <row r="44">
          <cell r="E44">
            <v>0</v>
          </cell>
          <cell r="H44">
            <v>0</v>
          </cell>
        </row>
        <row r="45">
          <cell r="E45">
            <v>0</v>
          </cell>
          <cell r="H45">
            <v>0</v>
          </cell>
        </row>
        <row r="46">
          <cell r="E46">
            <v>0</v>
          </cell>
          <cell r="H46">
            <v>0</v>
          </cell>
        </row>
        <row r="47">
          <cell r="E47">
            <v>0</v>
          </cell>
          <cell r="H47">
            <v>0</v>
          </cell>
        </row>
        <row r="48">
          <cell r="E48">
            <v>0</v>
          </cell>
          <cell r="H48">
            <v>0</v>
          </cell>
        </row>
        <row r="49">
          <cell r="E49">
            <v>0</v>
          </cell>
          <cell r="H4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ISvsOB"/>
    </sheetNames>
    <sheetDataSet>
      <sheetData sheetId="0" refreshError="1"/>
      <sheetData sheetId="1" refreshError="1"/>
      <sheetData sheetId="2" refreshError="1">
        <row r="4">
          <cell r="A4" t="str">
            <v>Rich's Entities</v>
          </cell>
          <cell r="C4" t="str">
            <v>Dominican Pwr Partners LDC (Cayman)</v>
          </cell>
          <cell r="D4" t="str">
            <v>Los Mina Top Level Adj</v>
          </cell>
          <cell r="E4" t="str">
            <v>Cayman Is Holdings LTD</v>
          </cell>
          <cell r="F4" t="str">
            <v>Dominicana SA</v>
          </cell>
          <cell r="G4" t="str">
            <v>Caribbean Services Inc</v>
          </cell>
          <cell r="H4" t="str">
            <v>Los Mina Eliminations</v>
          </cell>
          <cell r="I4" t="str">
            <v>Los Mina</v>
          </cell>
          <cell r="J4" t="str">
            <v>Merida Operaciones SRL de CV</v>
          </cell>
          <cell r="K4" t="str">
            <v>Merida Mgmt Services</v>
          </cell>
          <cell r="L4" t="str">
            <v>Yucatan SRL de CV</v>
          </cell>
          <cell r="M4" t="str">
            <v>Mayan Holdings SRL de CV</v>
          </cell>
          <cell r="N4" t="str">
            <v>AES Merida BV</v>
          </cell>
          <cell r="O4" t="str">
            <v>Merida III SRL de CV</v>
          </cell>
          <cell r="P4" t="str">
            <v>Merida III Eliminations</v>
          </cell>
          <cell r="Q4" t="str">
            <v>Merida</v>
          </cell>
          <cell r="R4" t="str">
            <v>Elims/Equity/MI Adjs</v>
          </cell>
          <cell r="S4" t="str">
            <v>RU Merida III</v>
          </cell>
          <cell r="T4" t="str">
            <v>BS DR Holdings</v>
          </cell>
          <cell r="U4" t="str">
            <v>BS DR Services</v>
          </cell>
          <cell r="V4" t="str">
            <v>DR Holdings</v>
          </cell>
          <cell r="W4" t="str">
            <v>Elims/Equity/MI Adjs</v>
          </cell>
          <cell r="X4" t="str">
            <v>RU DR Holdings</v>
          </cell>
          <cell r="Y4" t="str">
            <v>Empr Distr de Elec del Este</v>
          </cell>
          <cell r="Z4" t="str">
            <v>Distribucion Dominican LTD</v>
          </cell>
          <cell r="AA4" t="str">
            <v>AES Distribution East LLC (US)</v>
          </cell>
          <cell r="AB4" t="str">
            <v>Distribution East LTD</v>
          </cell>
          <cell r="AC4" t="str">
            <v>Ede Este Topside Adjustment</v>
          </cell>
          <cell r="AD4" t="str">
            <v>Ede Este Eliminations</v>
          </cell>
          <cell r="AE4" t="str">
            <v>Ede Este</v>
          </cell>
          <cell r="AF4" t="str">
            <v>Elims/Equity/MI Adjs</v>
          </cell>
          <cell r="AG4" t="str">
            <v>RU Ede Este</v>
          </cell>
          <cell r="AH4" t="str">
            <v>Andres BV</v>
          </cell>
          <cell r="AI4" t="str">
            <v>Atlantic Basin Services LTD</v>
          </cell>
          <cell r="AJ4" t="str">
            <v>Andres (Dominican Republic)</v>
          </cell>
          <cell r="AK4" t="str">
            <v>ANDRES CONADJ</v>
          </cell>
          <cell r="AL4" t="str">
            <v>AES Hispanola II</v>
          </cell>
          <cell r="AM4" t="str">
            <v>Andres Eliminations</v>
          </cell>
          <cell r="AN4" t="str">
            <v>Andres</v>
          </cell>
          <cell r="AO4" t="str">
            <v>Elims/Equity/MI Adjs</v>
          </cell>
          <cell r="AP4" t="str">
            <v>RU Andres</v>
          </cell>
          <cell r="AQ4" t="str">
            <v>AES Puerto Rico Services Inc</v>
          </cell>
          <cell r="AR4" t="str">
            <v>Puerto Rico LP (US)</v>
          </cell>
          <cell r="AS4" t="str">
            <v>Puerto Rico Inc (US)</v>
          </cell>
          <cell r="AT4" t="str">
            <v>Thomas Holdings BV</v>
          </cell>
          <cell r="AU4" t="str">
            <v>Monroe Holdings BV (Nether)</v>
          </cell>
          <cell r="AV4" t="str">
            <v>Guayama Holdings BV</v>
          </cell>
          <cell r="AW4" t="str">
            <v>Puerto Rico Eliminations</v>
          </cell>
          <cell r="AX4" t="str">
            <v>Puerto Rico</v>
          </cell>
          <cell r="AY4" t="str">
            <v>Services LTD</v>
          </cell>
          <cell r="AZ4" t="str">
            <v>Services, LTD</v>
          </cell>
          <cell r="BA4" t="str">
            <v>Clesa GAAP</v>
          </cell>
          <cell r="BB4" t="str">
            <v>AES Distribuidores Salvadorenos</v>
          </cell>
          <cell r="BC4" t="str">
            <v>Clesa PreGAAP</v>
          </cell>
          <cell r="BD4" t="str">
            <v>Hipotecaria Santa Ana LTDA</v>
          </cell>
          <cell r="BE4" t="str">
            <v>AES El Salvador LTD</v>
          </cell>
          <cell r="BF4" t="str">
            <v>CLESA Top Level Adjusting Entity</v>
          </cell>
          <cell r="BG4" t="str">
            <v>AES Distribuidores Salvadorenos SRL</v>
          </cell>
          <cell r="BH4" t="str">
            <v>Clesa Eliminations</v>
          </cell>
          <cell r="BI4" t="str">
            <v>Clesa</v>
          </cell>
          <cell r="BJ4" t="str">
            <v>Elims/Equity/MI Adjs</v>
          </cell>
          <cell r="BK4" t="str">
            <v>BS Clesa</v>
          </cell>
          <cell r="BL4" t="str">
            <v>AES Comunications INP</v>
          </cell>
          <cell r="BM4" t="str">
            <v>Administradora de Servicios Cmrc</v>
          </cell>
          <cell r="BN4" t="str">
            <v>AES Telecomunicaciones Salvadorenas</v>
          </cell>
          <cell r="BO4" t="str">
            <v>ASERCO Eliminations</v>
          </cell>
          <cell r="BP4" t="str">
            <v>ASERCO</v>
          </cell>
          <cell r="BQ4" t="str">
            <v>EEO Distribution</v>
          </cell>
          <cell r="BR4" t="str">
            <v>Caess</v>
          </cell>
          <cell r="BS4" t="str">
            <v>CAESS Adjustment Company</v>
          </cell>
          <cell r="BT4" t="str">
            <v>CAESS Distribution</v>
          </cell>
          <cell r="BU4" t="str">
            <v>Central America Electric Light</v>
          </cell>
          <cell r="BV4" t="str">
            <v>El Salvador Distribution Ventures</v>
          </cell>
          <cell r="BW4" t="str">
            <v>El Salvador Energy Holdings</v>
          </cell>
          <cell r="BX4" t="str">
            <v>Hipotecaria San Miguel</v>
          </cell>
          <cell r="BY4" t="str">
            <v>EEO (El Salvador)</v>
          </cell>
          <cell r="BZ4" t="str">
            <v>Empressa Electrica De El Sal</v>
          </cell>
          <cell r="CA4" t="str">
            <v>El Salvador Electric Light</v>
          </cell>
          <cell r="CB4" t="str">
            <v>Caess/EEO Eliminations</v>
          </cell>
          <cell r="CC4" t="str">
            <v>Caess/EEO</v>
          </cell>
          <cell r="CD4" t="str">
            <v>Elims/Equity/MI Adjs</v>
          </cell>
          <cell r="CE4" t="str">
            <v>BS Caess/EEO</v>
          </cell>
          <cell r="CF4" t="str">
            <v>El Faro Generating LTD</v>
          </cell>
          <cell r="CG4" t="str">
            <v>El Faro</v>
          </cell>
          <cell r="CH4" t="str">
            <v>Ocean Express LLC</v>
          </cell>
          <cell r="CI4" t="str">
            <v>Ocean LNG LTD</v>
          </cell>
          <cell r="CJ4" t="str">
            <v>AES LNG Marketing LLC</v>
          </cell>
          <cell r="CK4" t="str">
            <v>Ocean Cay Eliminations</v>
          </cell>
          <cell r="CL4" t="str">
            <v>Ocean Cay</v>
          </cell>
          <cell r="CM4" t="str">
            <v>Elims/Equity/MI Adjs</v>
          </cell>
          <cell r="CN4" t="str">
            <v>RU Ocean Cay</v>
          </cell>
          <cell r="CO4" t="str">
            <v>AES Panama Energy SA</v>
          </cell>
          <cell r="CP4" t="str">
            <v>PANAMA La Estrella</v>
          </cell>
          <cell r="CQ4" t="str">
            <v>AES Panama SA</v>
          </cell>
          <cell r="CR4" t="str">
            <v>ESTI PANAMA HLD INP</v>
          </cell>
          <cell r="CS4" t="str">
            <v>AES Isthmus Energy SA</v>
          </cell>
          <cell r="CT4" t="str">
            <v>PANAMA Los Valles</v>
          </cell>
          <cell r="CU4" t="str">
            <v>AES Central American Mgmt Srvcs Inc</v>
          </cell>
          <cell r="CV4" t="str">
            <v>AES Panama Holding LTD</v>
          </cell>
          <cell r="CW4" t="str">
            <v>PANAMA Thermal</v>
          </cell>
          <cell r="CX4" t="str">
            <v>PANAMA Ege</v>
          </cell>
          <cell r="CY4" t="str">
            <v>AES Canal Power Services Inc</v>
          </cell>
          <cell r="CZ4" t="str">
            <v>Panama Eliminations</v>
          </cell>
          <cell r="DA4" t="str">
            <v>Panama</v>
          </cell>
          <cell r="DB4" t="str">
            <v>Elims/Equity/MI Adjs</v>
          </cell>
          <cell r="DC4" t="str">
            <v>RU Panama</v>
          </cell>
          <cell r="DD4" t="str">
            <v>Hunan XiangciAES Hydro Power Co</v>
          </cell>
          <cell r="DE4" t="str">
            <v>Cili Eliminations</v>
          </cell>
          <cell r="DF4" t="str">
            <v>Xiangci Consolidation Adj</v>
          </cell>
          <cell r="DG4" t="str">
            <v>Cili</v>
          </cell>
          <cell r="DH4" t="str">
            <v>Jiaozuo AES Wan Fang Power Co LTD</v>
          </cell>
          <cell r="DI4" t="str">
            <v>Jiaozuo Conadj</v>
          </cell>
          <cell r="DJ4" t="str">
            <v>Jiaozuo</v>
          </cell>
          <cell r="DK4" t="str">
            <v>Hefei Zhongli Energy Co LTD</v>
          </cell>
          <cell r="DL4" t="str">
            <v>Hefei Flash Consolidation Adj</v>
          </cell>
          <cell r="DM4" t="str">
            <v>Anhui Liyuan AES Power Co LTD</v>
          </cell>
          <cell r="DN4" t="str">
            <v>Hefei Eliminations</v>
          </cell>
          <cell r="DO4" t="str">
            <v>Hefei</v>
          </cell>
          <cell r="DP4" t="str">
            <v>Wuhu Shaoda Electric Pwr Dev Co</v>
          </cell>
          <cell r="DQ4" t="str">
            <v>EQ Wuhu Shaoda Electric Pwr Dev Co</v>
          </cell>
          <cell r="DR4" t="str">
            <v>Wuhu Consolidation Adjustment</v>
          </cell>
          <cell r="DS4" t="str">
            <v>Wuhu Eliminations</v>
          </cell>
          <cell r="DT4" t="str">
            <v>Wuhu</v>
          </cell>
          <cell r="DU4" t="str">
            <v>Chongqing Nanchuan Aixi Pwr Co LTD</v>
          </cell>
          <cell r="DV4" t="str">
            <v>Aixi Flash Consolidation Adj</v>
          </cell>
          <cell r="DW4" t="str">
            <v>Aixi Eliminations</v>
          </cell>
          <cell r="DX4" t="str">
            <v>Aixi</v>
          </cell>
          <cell r="DY4" t="str">
            <v>Yangchun Fuyang Dsl Eng Pwr Co</v>
          </cell>
          <cell r="DZ4" t="str">
            <v>EQ Yangchun Fuyang Dsl Eng Pwr Co</v>
          </cell>
          <cell r="EA4" t="str">
            <v>Yangchun</v>
          </cell>
          <cell r="EB4" t="str">
            <v>Chengdu AES Kaihua Gas Turb Pwr Co</v>
          </cell>
          <cell r="EC4" t="str">
            <v>EQ Chengdu AES Kaihua Gas Pwr Co</v>
          </cell>
          <cell r="ED4" t="str">
            <v>Chengdu Consolidation Adjustment</v>
          </cell>
          <cell r="EE4" t="str">
            <v>Chengdu Eliminations</v>
          </cell>
          <cell r="EF4" t="str">
            <v>Chengdu</v>
          </cell>
          <cell r="EG4" t="str">
            <v>Yangcheng Consolidation Adj</v>
          </cell>
          <cell r="EH4" t="str">
            <v>Yangcheng Intl Power Co (PRC)</v>
          </cell>
          <cell r="EI4" t="str">
            <v>EQ Yangcheng Intl Power Co (PRC)</v>
          </cell>
          <cell r="EJ4" t="str">
            <v>Yangcheng Eliminations</v>
          </cell>
          <cell r="EK4" t="str">
            <v>Yangcheng</v>
          </cell>
          <cell r="EL4" t="str">
            <v>Chigen Top Level Adjusting Entity</v>
          </cell>
          <cell r="EM4" t="str">
            <v>Helong Power</v>
          </cell>
          <cell r="EN4" t="str">
            <v>SinoAmerican Energy (BVI)</v>
          </cell>
          <cell r="EO4" t="str">
            <v>Gitic</v>
          </cell>
          <cell r="EP4" t="str">
            <v>Chigen</v>
          </cell>
          <cell r="EQ4" t="str">
            <v>Guangxi</v>
          </cell>
          <cell r="ER4" t="str">
            <v>Anhui Power Consolidation Adj</v>
          </cell>
          <cell r="ES4" t="str">
            <v>Tian Fu Power Co (L) LTD</v>
          </cell>
          <cell r="ET4" t="str">
            <v>China Co</v>
          </cell>
          <cell r="EU4" t="str">
            <v>China Holding Co</v>
          </cell>
          <cell r="EV4" t="str">
            <v>Hebei</v>
          </cell>
          <cell r="EW4" t="str">
            <v>Jiangsu</v>
          </cell>
          <cell r="EX4" t="str">
            <v>China Corp</v>
          </cell>
          <cell r="EY4" t="str">
            <v>Yangchun</v>
          </cell>
          <cell r="EZ4" t="str">
            <v>Anhui Power Co (L) LTD</v>
          </cell>
          <cell r="FA4" t="str">
            <v>Chengdu Power Co (L) LTD (Labuan)</v>
          </cell>
          <cell r="FB4" t="str">
            <v>Dahe</v>
          </cell>
          <cell r="FC4" t="str">
            <v>China Power Holding</v>
          </cell>
          <cell r="FD4" t="str">
            <v>Jiaozuo Power Partners LP</v>
          </cell>
          <cell r="FE4" t="str">
            <v>AES Anhui Power Co LTD (BVI)</v>
          </cell>
          <cell r="FF4" t="str">
            <v>Tian Fu Power Co LTD</v>
          </cell>
          <cell r="FG4" t="str">
            <v>Chigen Co</v>
          </cell>
          <cell r="FH4" t="str">
            <v>Chigen Holding (L)</v>
          </cell>
          <cell r="FI4" t="str">
            <v>Chigen Overhead Eliminations</v>
          </cell>
          <cell r="FJ4" t="str">
            <v>Chigen Overhead</v>
          </cell>
          <cell r="FK4" t="str">
            <v>Total Chigen Data Points</v>
          </cell>
          <cell r="FL4" t="str">
            <v>Elims/Equity/MI Adjs</v>
          </cell>
          <cell r="FM4" t="str">
            <v>RU Chigen</v>
          </cell>
        </row>
        <row r="5">
          <cell r="A5" t="str">
            <v>Total Revenue</v>
          </cell>
          <cell r="C5">
            <v>134757911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134757911</v>
          </cell>
          <cell r="J5">
            <v>10425828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186312197</v>
          </cell>
          <cell r="P5">
            <v>-10425828</v>
          </cell>
          <cell r="Q5">
            <v>186312197</v>
          </cell>
          <cell r="R5">
            <v>0</v>
          </cell>
          <cell r="S5">
            <v>186312197</v>
          </cell>
          <cell r="T5">
            <v>0</v>
          </cell>
          <cell r="U5">
            <v>328021</v>
          </cell>
          <cell r="V5">
            <v>328021</v>
          </cell>
          <cell r="W5">
            <v>0</v>
          </cell>
          <cell r="X5">
            <v>328021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35428857</v>
          </cell>
          <cell r="AJ5">
            <v>98710255</v>
          </cell>
          <cell r="AL5">
            <v>0</v>
          </cell>
          <cell r="AM5">
            <v>-43455043</v>
          </cell>
          <cell r="AN5">
            <v>90684069</v>
          </cell>
          <cell r="AO5">
            <v>0</v>
          </cell>
          <cell r="AP5">
            <v>90684069</v>
          </cell>
          <cell r="AQ5">
            <v>0</v>
          </cell>
          <cell r="AR5">
            <v>188399087.22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188399087.22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88269372.236000001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88269372.236000001</v>
          </cell>
          <cell r="BJ5">
            <v>0</v>
          </cell>
          <cell r="BK5">
            <v>88269372.236000001</v>
          </cell>
          <cell r="BL5">
            <v>0</v>
          </cell>
          <cell r="BM5">
            <v>1539114</v>
          </cell>
          <cell r="BN5">
            <v>3592388</v>
          </cell>
          <cell r="BO5">
            <v>-7159</v>
          </cell>
          <cell r="BP5">
            <v>5124343</v>
          </cell>
          <cell r="BQ5">
            <v>0</v>
          </cell>
          <cell r="BR5">
            <v>208998307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70997295</v>
          </cell>
          <cell r="BZ5">
            <v>0</v>
          </cell>
          <cell r="CA5">
            <v>0</v>
          </cell>
          <cell r="CB5">
            <v>-11159187</v>
          </cell>
          <cell r="CC5">
            <v>268836415</v>
          </cell>
          <cell r="CD5">
            <v>0</v>
          </cell>
          <cell r="CE5">
            <v>268836415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917210</v>
          </cell>
          <cell r="CP5">
            <v>0</v>
          </cell>
          <cell r="CQ5">
            <v>116640118</v>
          </cell>
          <cell r="CR5">
            <v>917210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-1834420</v>
          </cell>
          <cell r="DA5">
            <v>116640118</v>
          </cell>
          <cell r="DB5">
            <v>0</v>
          </cell>
          <cell r="DC5">
            <v>116640118</v>
          </cell>
          <cell r="DD5">
            <v>3502000</v>
          </cell>
          <cell r="DE5">
            <v>0</v>
          </cell>
          <cell r="DF5">
            <v>0</v>
          </cell>
          <cell r="DG5">
            <v>3502000</v>
          </cell>
          <cell r="DH5">
            <v>61657000</v>
          </cell>
          <cell r="DI5">
            <v>0</v>
          </cell>
          <cell r="DJ5">
            <v>61657000</v>
          </cell>
          <cell r="DK5">
            <v>4523000</v>
          </cell>
          <cell r="DL5">
            <v>0</v>
          </cell>
          <cell r="DM5">
            <v>4523000</v>
          </cell>
          <cell r="DN5">
            <v>0</v>
          </cell>
          <cell r="DO5">
            <v>9046000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8543000</v>
          </cell>
          <cell r="DV5">
            <v>0</v>
          </cell>
          <cell r="DW5">
            <v>0</v>
          </cell>
          <cell r="DX5">
            <v>8543000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159000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159000</v>
          </cell>
          <cell r="FK5">
            <v>82907000</v>
          </cell>
          <cell r="FL5">
            <v>-105000</v>
          </cell>
          <cell r="FM5">
            <v>82802000</v>
          </cell>
        </row>
        <row r="6">
          <cell r="A6" t="str">
            <v>Production Costs</v>
          </cell>
          <cell r="C6">
            <v>112577221</v>
          </cell>
          <cell r="D6">
            <v>0</v>
          </cell>
          <cell r="E6">
            <v>-1</v>
          </cell>
          <cell r="F6">
            <v>55556</v>
          </cell>
          <cell r="G6">
            <v>0</v>
          </cell>
          <cell r="H6">
            <v>0</v>
          </cell>
          <cell r="I6">
            <v>112632776</v>
          </cell>
          <cell r="J6">
            <v>8660825</v>
          </cell>
          <cell r="K6">
            <v>-259138</v>
          </cell>
          <cell r="L6">
            <v>3421</v>
          </cell>
          <cell r="M6">
            <v>0</v>
          </cell>
          <cell r="N6">
            <v>0</v>
          </cell>
          <cell r="O6">
            <v>165413650</v>
          </cell>
          <cell r="P6">
            <v>-10425828</v>
          </cell>
          <cell r="Q6">
            <v>163392930</v>
          </cell>
          <cell r="R6">
            <v>0</v>
          </cell>
          <cell r="S6">
            <v>163392930</v>
          </cell>
          <cell r="T6">
            <v>3082</v>
          </cell>
          <cell r="U6">
            <v>219368</v>
          </cell>
          <cell r="V6">
            <v>222450</v>
          </cell>
          <cell r="W6">
            <v>0</v>
          </cell>
          <cell r="X6">
            <v>222450</v>
          </cell>
          <cell r="Y6">
            <v>2053823</v>
          </cell>
          <cell r="Z6">
            <v>-2053823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35309715</v>
          </cell>
          <cell r="AJ6">
            <v>75063768</v>
          </cell>
          <cell r="AL6">
            <v>0</v>
          </cell>
          <cell r="AM6">
            <v>-43455043</v>
          </cell>
          <cell r="AN6">
            <v>66918440</v>
          </cell>
          <cell r="AO6">
            <v>269900</v>
          </cell>
          <cell r="AP6">
            <v>67188340</v>
          </cell>
          <cell r="AQ6">
            <v>72260</v>
          </cell>
          <cell r="AR6">
            <v>83913315.680000007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83985575.680000007</v>
          </cell>
          <cell r="AY6">
            <v>-3361414</v>
          </cell>
          <cell r="AZ6">
            <v>-3361414</v>
          </cell>
          <cell r="BA6">
            <v>0</v>
          </cell>
          <cell r="BB6">
            <v>0</v>
          </cell>
          <cell r="BC6">
            <v>64358560.731799997</v>
          </cell>
          <cell r="BD6">
            <v>0</v>
          </cell>
          <cell r="BE6">
            <v>-925725</v>
          </cell>
          <cell r="BF6">
            <v>0</v>
          </cell>
          <cell r="BG6">
            <v>0</v>
          </cell>
          <cell r="BH6">
            <v>0</v>
          </cell>
          <cell r="BI6">
            <v>63432835.731799997</v>
          </cell>
          <cell r="BJ6">
            <v>0</v>
          </cell>
          <cell r="BK6">
            <v>63432835.731799997</v>
          </cell>
          <cell r="BL6">
            <v>0</v>
          </cell>
          <cell r="BM6">
            <v>1192801</v>
          </cell>
          <cell r="BN6">
            <v>3148371</v>
          </cell>
          <cell r="BO6">
            <v>-7159</v>
          </cell>
          <cell r="BP6">
            <v>4334013</v>
          </cell>
          <cell r="BQ6">
            <v>371021</v>
          </cell>
          <cell r="BR6">
            <v>168801558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-4851065</v>
          </cell>
          <cell r="BX6">
            <v>105249</v>
          </cell>
          <cell r="BY6">
            <v>55584028</v>
          </cell>
          <cell r="BZ6">
            <v>0</v>
          </cell>
          <cell r="CA6">
            <v>0</v>
          </cell>
          <cell r="CB6">
            <v>-11159187</v>
          </cell>
          <cell r="CC6">
            <v>208851604</v>
          </cell>
          <cell r="CD6">
            <v>0</v>
          </cell>
          <cell r="CE6">
            <v>208851604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1828688.98</v>
          </cell>
          <cell r="CP6">
            <v>0</v>
          </cell>
          <cell r="CQ6">
            <v>51963859.759999998</v>
          </cell>
          <cell r="CR6">
            <v>0</v>
          </cell>
          <cell r="CS6">
            <v>145</v>
          </cell>
          <cell r="CT6">
            <v>0</v>
          </cell>
          <cell r="CU6">
            <v>-2592840.2799999998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-1834420</v>
          </cell>
          <cell r="DA6">
            <v>49365433.459999993</v>
          </cell>
          <cell r="DB6">
            <v>0</v>
          </cell>
          <cell r="DC6">
            <v>49365433.460000001</v>
          </cell>
          <cell r="DD6">
            <v>894000</v>
          </cell>
          <cell r="DE6">
            <v>0</v>
          </cell>
          <cell r="DF6">
            <v>0</v>
          </cell>
          <cell r="DG6">
            <v>894000</v>
          </cell>
          <cell r="DH6">
            <v>34796000</v>
          </cell>
          <cell r="DI6">
            <v>0</v>
          </cell>
          <cell r="DJ6">
            <v>34796000</v>
          </cell>
          <cell r="DK6">
            <v>175000</v>
          </cell>
          <cell r="DL6">
            <v>0</v>
          </cell>
          <cell r="DM6">
            <v>178000</v>
          </cell>
          <cell r="DN6">
            <v>0</v>
          </cell>
          <cell r="DO6">
            <v>353000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4653000</v>
          </cell>
          <cell r="DV6">
            <v>0</v>
          </cell>
          <cell r="DW6">
            <v>0</v>
          </cell>
          <cell r="DX6">
            <v>4653000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5301000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-271000</v>
          </cell>
          <cell r="FG6">
            <v>0</v>
          </cell>
          <cell r="FH6">
            <v>0</v>
          </cell>
          <cell r="FI6">
            <v>0</v>
          </cell>
          <cell r="FJ6">
            <v>5030000</v>
          </cell>
          <cell r="FK6">
            <v>45726000</v>
          </cell>
          <cell r="FL6">
            <v>-105000</v>
          </cell>
          <cell r="FM6">
            <v>45621000</v>
          </cell>
        </row>
        <row r="7">
          <cell r="A7" t="str">
            <v>Depreciation/Depletion</v>
          </cell>
          <cell r="C7">
            <v>2842258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2842258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6360030</v>
          </cell>
          <cell r="P7">
            <v>0</v>
          </cell>
          <cell r="Q7">
            <v>6360030</v>
          </cell>
          <cell r="R7">
            <v>0</v>
          </cell>
          <cell r="S7">
            <v>6360030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1453569</v>
          </cell>
          <cell r="AI7">
            <v>0</v>
          </cell>
          <cell r="AJ7">
            <v>8437898</v>
          </cell>
          <cell r="AL7">
            <v>0</v>
          </cell>
          <cell r="AM7">
            <v>0</v>
          </cell>
          <cell r="AN7">
            <v>9891467</v>
          </cell>
          <cell r="AO7">
            <v>-257955</v>
          </cell>
          <cell r="AP7">
            <v>9633512</v>
          </cell>
          <cell r="AQ7">
            <v>0</v>
          </cell>
          <cell r="AR7">
            <v>14641430.25</v>
          </cell>
          <cell r="AS7">
            <v>-2000544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12640886.25</v>
          </cell>
          <cell r="AY7">
            <v>0</v>
          </cell>
          <cell r="AZ7">
            <v>0</v>
          </cell>
          <cell r="BA7">
            <v>1349309.504</v>
          </cell>
          <cell r="BB7">
            <v>58113</v>
          </cell>
          <cell r="BC7">
            <v>3158132.53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4565555.034</v>
          </cell>
          <cell r="BJ7">
            <v>0</v>
          </cell>
          <cell r="BK7">
            <v>4565555.034</v>
          </cell>
          <cell r="BL7">
            <v>0</v>
          </cell>
          <cell r="BM7">
            <v>5179</v>
          </cell>
          <cell r="BN7">
            <v>274351</v>
          </cell>
          <cell r="BO7">
            <v>0</v>
          </cell>
          <cell r="BP7">
            <v>279530</v>
          </cell>
          <cell r="BQ7">
            <v>0</v>
          </cell>
          <cell r="BR7">
            <v>5525474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5914363</v>
          </cell>
          <cell r="BX7">
            <v>0</v>
          </cell>
          <cell r="BY7">
            <v>3071903</v>
          </cell>
          <cell r="BZ7">
            <v>0</v>
          </cell>
          <cell r="CA7">
            <v>0</v>
          </cell>
          <cell r="CB7">
            <v>0</v>
          </cell>
          <cell r="CC7">
            <v>14511740</v>
          </cell>
          <cell r="CD7">
            <v>0</v>
          </cell>
          <cell r="CE7">
            <v>14511740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20291233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105324.48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20396557.48</v>
          </cell>
          <cell r="DB7">
            <v>0</v>
          </cell>
          <cell r="DC7">
            <v>20396557.48</v>
          </cell>
          <cell r="DD7">
            <v>706000</v>
          </cell>
          <cell r="DE7">
            <v>0</v>
          </cell>
          <cell r="DF7">
            <v>0</v>
          </cell>
          <cell r="DG7">
            <v>706000</v>
          </cell>
          <cell r="DH7">
            <v>6672000</v>
          </cell>
          <cell r="DI7">
            <v>0</v>
          </cell>
          <cell r="DJ7">
            <v>6672000</v>
          </cell>
          <cell r="DK7">
            <v>2131000</v>
          </cell>
          <cell r="DL7">
            <v>0</v>
          </cell>
          <cell r="DM7">
            <v>2123000</v>
          </cell>
          <cell r="DN7">
            <v>0</v>
          </cell>
          <cell r="DO7">
            <v>4254000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1628000</v>
          </cell>
          <cell r="DV7">
            <v>0</v>
          </cell>
          <cell r="DW7">
            <v>0</v>
          </cell>
          <cell r="DX7">
            <v>1628000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-463000</v>
          </cell>
          <cell r="EM7">
            <v>0</v>
          </cell>
          <cell r="EN7">
            <v>0</v>
          </cell>
          <cell r="EO7">
            <v>0</v>
          </cell>
          <cell r="EP7">
            <v>1375000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912000</v>
          </cell>
          <cell r="FK7">
            <v>14172000</v>
          </cell>
          <cell r="FL7">
            <v>0</v>
          </cell>
          <cell r="FM7">
            <v>14172000</v>
          </cell>
        </row>
        <row r="8">
          <cell r="A8" t="str">
            <v>Amortization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6130</v>
          </cell>
          <cell r="BO8">
            <v>0</v>
          </cell>
          <cell r="BP8">
            <v>6130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57000</v>
          </cell>
          <cell r="DE8">
            <v>0</v>
          </cell>
          <cell r="DF8">
            <v>0</v>
          </cell>
          <cell r="DG8">
            <v>57000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57000</v>
          </cell>
          <cell r="FL8">
            <v>0</v>
          </cell>
          <cell r="FM8">
            <v>57000</v>
          </cell>
        </row>
        <row r="9">
          <cell r="A9" t="str">
            <v>SG&amp;A Costs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-366080</v>
          </cell>
          <cell r="CG9">
            <v>-366080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</row>
        <row r="10">
          <cell r="A10" t="str">
            <v>Provision For Bad Debt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183437.64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183437.64</v>
          </cell>
          <cell r="BJ10">
            <v>0</v>
          </cell>
          <cell r="BK10">
            <v>183437.64</v>
          </cell>
          <cell r="BL10">
            <v>0</v>
          </cell>
          <cell r="BM10">
            <v>0</v>
          </cell>
          <cell r="BN10">
            <v>25090</v>
          </cell>
          <cell r="BO10">
            <v>0</v>
          </cell>
          <cell r="BP10">
            <v>25090</v>
          </cell>
          <cell r="BQ10">
            <v>0</v>
          </cell>
          <cell r="BR10">
            <v>758180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272138</v>
          </cell>
          <cell r="BZ10">
            <v>0</v>
          </cell>
          <cell r="CA10">
            <v>0</v>
          </cell>
          <cell r="CB10">
            <v>0</v>
          </cell>
          <cell r="CC10">
            <v>1030318</v>
          </cell>
          <cell r="CD10">
            <v>0</v>
          </cell>
          <cell r="CE10">
            <v>1030318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-109000</v>
          </cell>
          <cell r="DE10">
            <v>0</v>
          </cell>
          <cell r="DF10">
            <v>0</v>
          </cell>
          <cell r="DG10">
            <v>-109000</v>
          </cell>
          <cell r="DH10">
            <v>0</v>
          </cell>
          <cell r="DI10">
            <v>0</v>
          </cell>
          <cell r="DJ10">
            <v>0</v>
          </cell>
          <cell r="DK10">
            <v>578000</v>
          </cell>
          <cell r="DL10">
            <v>0</v>
          </cell>
          <cell r="DM10">
            <v>578000</v>
          </cell>
          <cell r="DN10">
            <v>0</v>
          </cell>
          <cell r="DO10">
            <v>1156000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1047000</v>
          </cell>
          <cell r="FL10">
            <v>0</v>
          </cell>
          <cell r="FM10">
            <v>1047000</v>
          </cell>
        </row>
        <row r="11">
          <cell r="A11" t="str">
            <v>Total Operating Costs</v>
          </cell>
          <cell r="C11">
            <v>115419479</v>
          </cell>
          <cell r="D11">
            <v>0</v>
          </cell>
          <cell r="E11">
            <v>-1</v>
          </cell>
          <cell r="F11">
            <v>55556</v>
          </cell>
          <cell r="G11">
            <v>0</v>
          </cell>
          <cell r="H11">
            <v>0</v>
          </cell>
          <cell r="I11">
            <v>115475034</v>
          </cell>
          <cell r="J11">
            <v>8660825</v>
          </cell>
          <cell r="K11">
            <v>-259138</v>
          </cell>
          <cell r="L11">
            <v>3421</v>
          </cell>
          <cell r="M11">
            <v>0</v>
          </cell>
          <cell r="N11">
            <v>0</v>
          </cell>
          <cell r="O11">
            <v>171773680</v>
          </cell>
          <cell r="P11">
            <v>-10425828</v>
          </cell>
          <cell r="Q11">
            <v>169752960</v>
          </cell>
          <cell r="R11">
            <v>0</v>
          </cell>
          <cell r="S11">
            <v>169752960</v>
          </cell>
          <cell r="T11">
            <v>3082</v>
          </cell>
          <cell r="U11">
            <v>219368</v>
          </cell>
          <cell r="V11">
            <v>222450</v>
          </cell>
          <cell r="W11">
            <v>0</v>
          </cell>
          <cell r="X11">
            <v>222450</v>
          </cell>
          <cell r="Y11">
            <v>2053823</v>
          </cell>
          <cell r="Z11">
            <v>-2053823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1453569</v>
          </cell>
          <cell r="AI11">
            <v>35309715</v>
          </cell>
          <cell r="AJ11">
            <v>83501666</v>
          </cell>
          <cell r="AL11">
            <v>0</v>
          </cell>
          <cell r="AM11">
            <v>-43455043</v>
          </cell>
          <cell r="AN11">
            <v>76809907</v>
          </cell>
          <cell r="AO11">
            <v>11945</v>
          </cell>
          <cell r="AP11">
            <v>76821852</v>
          </cell>
          <cell r="AQ11">
            <v>72260</v>
          </cell>
          <cell r="AR11">
            <v>98554745.930000007</v>
          </cell>
          <cell r="AS11">
            <v>-2000544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96626461.930000007</v>
          </cell>
          <cell r="AY11">
            <v>-3361414</v>
          </cell>
          <cell r="AZ11">
            <v>-3361414</v>
          </cell>
          <cell r="BA11">
            <v>1349309.504</v>
          </cell>
          <cell r="BB11">
            <v>58113</v>
          </cell>
          <cell r="BC11">
            <v>67700130.901799992</v>
          </cell>
          <cell r="BD11">
            <v>0</v>
          </cell>
          <cell r="BE11">
            <v>-925725</v>
          </cell>
          <cell r="BF11">
            <v>0</v>
          </cell>
          <cell r="BG11">
            <v>0</v>
          </cell>
          <cell r="BH11">
            <v>0</v>
          </cell>
          <cell r="BI11">
            <v>68181828.4058</v>
          </cell>
          <cell r="BJ11">
            <v>0</v>
          </cell>
          <cell r="BK11">
            <v>68181828.4058</v>
          </cell>
          <cell r="BL11">
            <v>0</v>
          </cell>
          <cell r="BM11">
            <v>1197980</v>
          </cell>
          <cell r="BN11">
            <v>3453942</v>
          </cell>
          <cell r="BO11">
            <v>-7159</v>
          </cell>
          <cell r="BP11">
            <v>4644763</v>
          </cell>
          <cell r="BQ11">
            <v>371021</v>
          </cell>
          <cell r="BR11">
            <v>175085212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1063298</v>
          </cell>
          <cell r="BX11">
            <v>105249</v>
          </cell>
          <cell r="BY11">
            <v>58928069</v>
          </cell>
          <cell r="BZ11">
            <v>0</v>
          </cell>
          <cell r="CA11">
            <v>0</v>
          </cell>
          <cell r="CB11">
            <v>-11159187</v>
          </cell>
          <cell r="CC11">
            <v>224393662</v>
          </cell>
          <cell r="CD11">
            <v>0</v>
          </cell>
          <cell r="CE11">
            <v>224393662</v>
          </cell>
          <cell r="CF11">
            <v>-366080</v>
          </cell>
          <cell r="CG11">
            <v>-366080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1828688.98</v>
          </cell>
          <cell r="CP11">
            <v>0</v>
          </cell>
          <cell r="CQ11">
            <v>72255092.75999999</v>
          </cell>
          <cell r="CR11">
            <v>0</v>
          </cell>
          <cell r="CS11">
            <v>145</v>
          </cell>
          <cell r="CT11">
            <v>0</v>
          </cell>
          <cell r="CU11">
            <v>-2592840.2799999998</v>
          </cell>
          <cell r="CV11">
            <v>105324.48</v>
          </cell>
          <cell r="CW11">
            <v>0</v>
          </cell>
          <cell r="CX11">
            <v>0</v>
          </cell>
          <cell r="CY11">
            <v>0</v>
          </cell>
          <cell r="CZ11">
            <v>-1834420</v>
          </cell>
          <cell r="DA11">
            <v>69761990.939999998</v>
          </cell>
          <cell r="DB11">
            <v>0</v>
          </cell>
          <cell r="DC11">
            <v>69761990.939999998</v>
          </cell>
          <cell r="DD11">
            <v>1548000</v>
          </cell>
          <cell r="DE11">
            <v>0</v>
          </cell>
          <cell r="DF11">
            <v>0</v>
          </cell>
          <cell r="DG11">
            <v>1548000</v>
          </cell>
          <cell r="DH11">
            <v>41468000</v>
          </cell>
          <cell r="DI11">
            <v>0</v>
          </cell>
          <cell r="DJ11">
            <v>41468000</v>
          </cell>
          <cell r="DK11">
            <v>2884000</v>
          </cell>
          <cell r="DL11">
            <v>0</v>
          </cell>
          <cell r="DM11">
            <v>2879000</v>
          </cell>
          <cell r="DN11">
            <v>0</v>
          </cell>
          <cell r="DO11">
            <v>5763000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6281000</v>
          </cell>
          <cell r="DV11">
            <v>0</v>
          </cell>
          <cell r="DW11">
            <v>0</v>
          </cell>
          <cell r="DX11">
            <v>6281000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-463000</v>
          </cell>
          <cell r="EM11">
            <v>0</v>
          </cell>
          <cell r="EN11">
            <v>0</v>
          </cell>
          <cell r="EO11">
            <v>0</v>
          </cell>
          <cell r="EP11">
            <v>6676000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-271000</v>
          </cell>
          <cell r="FG11">
            <v>0</v>
          </cell>
          <cell r="FH11">
            <v>0</v>
          </cell>
          <cell r="FI11">
            <v>0</v>
          </cell>
          <cell r="FJ11">
            <v>5942000</v>
          </cell>
          <cell r="FK11">
            <v>61002000</v>
          </cell>
          <cell r="FL11">
            <v>-105000</v>
          </cell>
          <cell r="FM11">
            <v>60897000</v>
          </cell>
        </row>
        <row r="12">
          <cell r="A12" t="str">
            <v>Operating Income</v>
          </cell>
          <cell r="C12">
            <v>19338432</v>
          </cell>
          <cell r="D12">
            <v>0</v>
          </cell>
          <cell r="E12">
            <v>1</v>
          </cell>
          <cell r="F12">
            <v>-55556</v>
          </cell>
          <cell r="G12">
            <v>0</v>
          </cell>
          <cell r="H12">
            <v>0</v>
          </cell>
          <cell r="I12">
            <v>19282877</v>
          </cell>
          <cell r="J12">
            <v>1765003</v>
          </cell>
          <cell r="K12">
            <v>259138</v>
          </cell>
          <cell r="L12">
            <v>-3421</v>
          </cell>
          <cell r="M12">
            <v>0</v>
          </cell>
          <cell r="N12">
            <v>0</v>
          </cell>
          <cell r="O12">
            <v>14538517</v>
          </cell>
          <cell r="P12">
            <v>0</v>
          </cell>
          <cell r="Q12">
            <v>16559237</v>
          </cell>
          <cell r="R12">
            <v>0</v>
          </cell>
          <cell r="S12">
            <v>16559237</v>
          </cell>
          <cell r="T12">
            <v>-3082</v>
          </cell>
          <cell r="U12">
            <v>108653</v>
          </cell>
          <cell r="V12">
            <v>105571</v>
          </cell>
          <cell r="W12">
            <v>0</v>
          </cell>
          <cell r="X12">
            <v>105571</v>
          </cell>
          <cell r="Y12">
            <v>-2053823</v>
          </cell>
          <cell r="Z12">
            <v>2053823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-1453569</v>
          </cell>
          <cell r="AI12">
            <v>119142</v>
          </cell>
          <cell r="AJ12">
            <v>15208589</v>
          </cell>
          <cell r="AL12">
            <v>0</v>
          </cell>
          <cell r="AM12">
            <v>0</v>
          </cell>
          <cell r="AN12">
            <v>13874162</v>
          </cell>
          <cell r="AO12">
            <v>-11945</v>
          </cell>
          <cell r="AP12">
            <v>13862217</v>
          </cell>
          <cell r="AQ12">
            <v>-72260</v>
          </cell>
          <cell r="AR12">
            <v>89844341.289999992</v>
          </cell>
          <cell r="AS12">
            <v>2000544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91772625.289999992</v>
          </cell>
          <cell r="AY12">
            <v>3361414</v>
          </cell>
          <cell r="AZ12">
            <v>3361414</v>
          </cell>
          <cell r="BA12">
            <v>-1349309.504</v>
          </cell>
          <cell r="BB12">
            <v>-58113</v>
          </cell>
          <cell r="BC12">
            <v>20569241.33420001</v>
          </cell>
          <cell r="BD12">
            <v>0</v>
          </cell>
          <cell r="BE12">
            <v>925725</v>
          </cell>
          <cell r="BF12">
            <v>0</v>
          </cell>
          <cell r="BG12">
            <v>0</v>
          </cell>
          <cell r="BH12">
            <v>0</v>
          </cell>
          <cell r="BI12">
            <v>20087543.830200002</v>
          </cell>
          <cell r="BJ12">
            <v>0</v>
          </cell>
          <cell r="BK12">
            <v>20087543.830200002</v>
          </cell>
          <cell r="BL12">
            <v>0</v>
          </cell>
          <cell r="BM12">
            <v>341134</v>
          </cell>
          <cell r="BN12">
            <v>138446</v>
          </cell>
          <cell r="BO12">
            <v>0</v>
          </cell>
          <cell r="BP12">
            <v>479580</v>
          </cell>
          <cell r="BQ12">
            <v>-371021</v>
          </cell>
          <cell r="BR12">
            <v>33913095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-1063298</v>
          </cell>
          <cell r="BX12">
            <v>-105249</v>
          </cell>
          <cell r="BY12">
            <v>12069226</v>
          </cell>
          <cell r="BZ12">
            <v>0</v>
          </cell>
          <cell r="CA12">
            <v>0</v>
          </cell>
          <cell r="CB12">
            <v>0</v>
          </cell>
          <cell r="CC12">
            <v>44442753</v>
          </cell>
          <cell r="CD12">
            <v>0</v>
          </cell>
          <cell r="CE12">
            <v>44442753</v>
          </cell>
          <cell r="CF12">
            <v>366080</v>
          </cell>
          <cell r="CG12">
            <v>366080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-911478.98</v>
          </cell>
          <cell r="CP12">
            <v>0</v>
          </cell>
          <cell r="CQ12">
            <v>44385025.24000001</v>
          </cell>
          <cell r="CR12">
            <v>917210</v>
          </cell>
          <cell r="CS12">
            <v>-145</v>
          </cell>
          <cell r="CT12">
            <v>0</v>
          </cell>
          <cell r="CU12">
            <v>2592840.2799999998</v>
          </cell>
          <cell r="CV12">
            <v>-105324.48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46878127.060000002</v>
          </cell>
          <cell r="DB12">
            <v>0</v>
          </cell>
          <cell r="DC12">
            <v>46878127.060000002</v>
          </cell>
          <cell r="DD12">
            <v>1954000</v>
          </cell>
          <cell r="DE12">
            <v>0</v>
          </cell>
          <cell r="DF12">
            <v>0</v>
          </cell>
          <cell r="DG12">
            <v>1954000</v>
          </cell>
          <cell r="DH12">
            <v>20189000</v>
          </cell>
          <cell r="DI12">
            <v>0</v>
          </cell>
          <cell r="DJ12">
            <v>20189000</v>
          </cell>
          <cell r="DK12">
            <v>1639000</v>
          </cell>
          <cell r="DL12">
            <v>0</v>
          </cell>
          <cell r="DM12">
            <v>1644000</v>
          </cell>
          <cell r="DN12">
            <v>0</v>
          </cell>
          <cell r="DO12">
            <v>3283000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2262000</v>
          </cell>
          <cell r="DV12">
            <v>0</v>
          </cell>
          <cell r="DW12">
            <v>0</v>
          </cell>
          <cell r="DX12">
            <v>2262000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463000</v>
          </cell>
          <cell r="EM12">
            <v>0</v>
          </cell>
          <cell r="EN12">
            <v>0</v>
          </cell>
          <cell r="EO12">
            <v>0</v>
          </cell>
          <cell r="EP12">
            <v>-6517000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271000</v>
          </cell>
          <cell r="FG12">
            <v>0</v>
          </cell>
          <cell r="FH12">
            <v>0</v>
          </cell>
          <cell r="FI12">
            <v>0</v>
          </cell>
          <cell r="FJ12">
            <v>-5783000</v>
          </cell>
          <cell r="FK12">
            <v>21905000</v>
          </cell>
          <cell r="FL12">
            <v>0</v>
          </cell>
          <cell r="FM12">
            <v>21905000</v>
          </cell>
        </row>
        <row r="14">
          <cell r="A14" t="str">
            <v>Other (Income)</v>
          </cell>
          <cell r="C14">
            <v>818266</v>
          </cell>
          <cell r="D14">
            <v>0</v>
          </cell>
          <cell r="E14">
            <v>0</v>
          </cell>
          <cell r="F14">
            <v>1922</v>
          </cell>
          <cell r="G14">
            <v>0</v>
          </cell>
          <cell r="H14">
            <v>0</v>
          </cell>
          <cell r="I14">
            <v>820188</v>
          </cell>
          <cell r="J14">
            <v>87217</v>
          </cell>
          <cell r="K14">
            <v>385091</v>
          </cell>
          <cell r="L14">
            <v>2105</v>
          </cell>
          <cell r="M14">
            <v>2448</v>
          </cell>
          <cell r="N14">
            <v>0</v>
          </cell>
          <cell r="O14">
            <v>1656369</v>
          </cell>
          <cell r="P14">
            <v>0</v>
          </cell>
          <cell r="Q14">
            <v>2133230</v>
          </cell>
          <cell r="R14">
            <v>0</v>
          </cell>
          <cell r="S14">
            <v>2133230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132547</v>
          </cell>
          <cell r="AL14">
            <v>19362</v>
          </cell>
          <cell r="AM14">
            <v>0</v>
          </cell>
          <cell r="AN14">
            <v>151909</v>
          </cell>
          <cell r="AO14">
            <v>0</v>
          </cell>
          <cell r="AP14">
            <v>151909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2569.8000000000002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2569.8000000000002</v>
          </cell>
          <cell r="BJ14">
            <v>0</v>
          </cell>
          <cell r="BK14">
            <v>2569.8000000000002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503250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1553990</v>
          </cell>
          <cell r="BZ14">
            <v>30046</v>
          </cell>
          <cell r="CA14">
            <v>0</v>
          </cell>
          <cell r="CB14">
            <v>0</v>
          </cell>
          <cell r="CC14">
            <v>2087286</v>
          </cell>
          <cell r="CD14">
            <v>0</v>
          </cell>
          <cell r="CE14">
            <v>2087286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-0.28000000000000003</v>
          </cell>
          <cell r="CP14">
            <v>0</v>
          </cell>
          <cell r="CQ14">
            <v>524928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524927.72</v>
          </cell>
          <cell r="DB14">
            <v>0</v>
          </cell>
          <cell r="DC14">
            <v>524927.72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-200000</v>
          </cell>
          <cell r="EM14">
            <v>0</v>
          </cell>
          <cell r="EN14">
            <v>0</v>
          </cell>
          <cell r="EO14">
            <v>0</v>
          </cell>
          <cell r="EP14">
            <v>857000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657000</v>
          </cell>
          <cell r="FK14">
            <v>657000</v>
          </cell>
          <cell r="FL14">
            <v>0</v>
          </cell>
          <cell r="FM14">
            <v>657000</v>
          </cell>
        </row>
        <row r="15">
          <cell r="A15" t="str">
            <v>Other Expense</v>
          </cell>
          <cell r="C15">
            <v>-400954</v>
          </cell>
          <cell r="D15">
            <v>0</v>
          </cell>
          <cell r="E15">
            <v>0</v>
          </cell>
          <cell r="F15">
            <v>0</v>
          </cell>
          <cell r="G15">
            <v>-198</v>
          </cell>
          <cell r="H15">
            <v>0</v>
          </cell>
          <cell r="I15">
            <v>-401152</v>
          </cell>
          <cell r="J15">
            <v>-871050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-3070</v>
          </cell>
          <cell r="P15">
            <v>0</v>
          </cell>
          <cell r="Q15">
            <v>-874120</v>
          </cell>
          <cell r="R15">
            <v>0</v>
          </cell>
          <cell r="S15">
            <v>-874120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-11364</v>
          </cell>
          <cell r="AL15">
            <v>0</v>
          </cell>
          <cell r="AM15">
            <v>0</v>
          </cell>
          <cell r="AN15">
            <v>-11364</v>
          </cell>
          <cell r="AO15">
            <v>0</v>
          </cell>
          <cell r="AP15">
            <v>-11364</v>
          </cell>
          <cell r="AQ15">
            <v>0</v>
          </cell>
          <cell r="AR15">
            <v>-162034.63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-162034.63</v>
          </cell>
          <cell r="AY15">
            <v>0</v>
          </cell>
          <cell r="AZ15">
            <v>0</v>
          </cell>
          <cell r="BA15">
            <v>0</v>
          </cell>
          <cell r="BB15">
            <v>-571194.87</v>
          </cell>
          <cell r="BC15">
            <v>-656160.61</v>
          </cell>
          <cell r="BD15">
            <v>0</v>
          </cell>
          <cell r="BE15">
            <v>434860.37</v>
          </cell>
          <cell r="BF15">
            <v>0</v>
          </cell>
          <cell r="BG15">
            <v>-6507</v>
          </cell>
          <cell r="BH15">
            <v>0</v>
          </cell>
          <cell r="BI15">
            <v>-799002.11</v>
          </cell>
          <cell r="BJ15">
            <v>0</v>
          </cell>
          <cell r="BK15">
            <v>-799002.11</v>
          </cell>
          <cell r="BL15">
            <v>0</v>
          </cell>
          <cell r="BM15">
            <v>0</v>
          </cell>
          <cell r="BN15">
            <v>-483962</v>
          </cell>
          <cell r="BO15">
            <v>0</v>
          </cell>
          <cell r="BP15">
            <v>-483962</v>
          </cell>
          <cell r="BQ15">
            <v>-1015103</v>
          </cell>
          <cell r="BR15">
            <v>-461380</v>
          </cell>
          <cell r="BS15">
            <v>0</v>
          </cell>
          <cell r="BT15">
            <v>-1953657</v>
          </cell>
          <cell r="BU15">
            <v>0</v>
          </cell>
          <cell r="BV15">
            <v>-936188</v>
          </cell>
          <cell r="BW15">
            <v>3052871</v>
          </cell>
          <cell r="BX15">
            <v>0</v>
          </cell>
          <cell r="BY15">
            <v>-353982</v>
          </cell>
          <cell r="BZ15">
            <v>-7437</v>
          </cell>
          <cell r="CA15">
            <v>0</v>
          </cell>
          <cell r="CB15">
            <v>0</v>
          </cell>
          <cell r="CC15">
            <v>-1674876</v>
          </cell>
          <cell r="CD15">
            <v>0</v>
          </cell>
          <cell r="CE15">
            <v>-1674876</v>
          </cell>
          <cell r="CF15">
            <v>-19775</v>
          </cell>
          <cell r="CG15">
            <v>-19775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-588430</v>
          </cell>
          <cell r="CR15">
            <v>0</v>
          </cell>
          <cell r="CS15">
            <v>-890.33</v>
          </cell>
          <cell r="CT15">
            <v>0</v>
          </cell>
          <cell r="CU15">
            <v>-100.3</v>
          </cell>
          <cell r="CV15">
            <v>0</v>
          </cell>
          <cell r="CW15">
            <v>0</v>
          </cell>
          <cell r="CX15">
            <v>0</v>
          </cell>
          <cell r="CY15">
            <v>-1.95</v>
          </cell>
          <cell r="CZ15">
            <v>0</v>
          </cell>
          <cell r="DA15">
            <v>-589422.57999999996</v>
          </cell>
          <cell r="DB15">
            <v>0</v>
          </cell>
          <cell r="DC15">
            <v>-589422.57999999996</v>
          </cell>
          <cell r="DD15">
            <v>-2000</v>
          </cell>
          <cell r="DE15">
            <v>0</v>
          </cell>
          <cell r="DF15">
            <v>0</v>
          </cell>
          <cell r="DG15">
            <v>-2000</v>
          </cell>
          <cell r="DH15">
            <v>-320000</v>
          </cell>
          <cell r="DI15">
            <v>0</v>
          </cell>
          <cell r="DJ15">
            <v>-320000</v>
          </cell>
          <cell r="DK15">
            <v>-1000</v>
          </cell>
          <cell r="DL15">
            <v>0</v>
          </cell>
          <cell r="DM15">
            <v>-1000</v>
          </cell>
          <cell r="DN15">
            <v>0</v>
          </cell>
          <cell r="DO15">
            <v>-2000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-35000</v>
          </cell>
          <cell r="DV15">
            <v>0</v>
          </cell>
          <cell r="DW15">
            <v>0</v>
          </cell>
          <cell r="DX15">
            <v>-35000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-15243000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-15243000</v>
          </cell>
          <cell r="FK15">
            <v>-15602000</v>
          </cell>
          <cell r="FL15">
            <v>0</v>
          </cell>
          <cell r="FM15">
            <v>-15602000</v>
          </cell>
        </row>
        <row r="16">
          <cell r="A16" t="str">
            <v>Interest (Income)</v>
          </cell>
          <cell r="C16">
            <v>387250</v>
          </cell>
          <cell r="D16">
            <v>0</v>
          </cell>
          <cell r="E16">
            <v>0</v>
          </cell>
          <cell r="F16">
            <v>185</v>
          </cell>
          <cell r="G16">
            <v>0</v>
          </cell>
          <cell r="H16">
            <v>0</v>
          </cell>
          <cell r="I16">
            <v>387435</v>
          </cell>
          <cell r="J16">
            <v>6723</v>
          </cell>
          <cell r="K16">
            <v>5868</v>
          </cell>
          <cell r="L16">
            <v>280210</v>
          </cell>
          <cell r="M16">
            <v>0</v>
          </cell>
          <cell r="N16">
            <v>0</v>
          </cell>
          <cell r="O16">
            <v>575426</v>
          </cell>
          <cell r="P16">
            <v>-280038</v>
          </cell>
          <cell r="Q16">
            <v>588189</v>
          </cell>
          <cell r="R16">
            <v>0</v>
          </cell>
          <cell r="S16">
            <v>588189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1263971</v>
          </cell>
          <cell r="AC16">
            <v>0</v>
          </cell>
          <cell r="AE16">
            <v>1263971</v>
          </cell>
          <cell r="AF16">
            <v>-1263971</v>
          </cell>
          <cell r="AG16">
            <v>0</v>
          </cell>
          <cell r="AH16">
            <v>0</v>
          </cell>
          <cell r="AI16">
            <v>0</v>
          </cell>
          <cell r="AJ16">
            <v>3556014</v>
          </cell>
          <cell r="AL16">
            <v>29385713</v>
          </cell>
          <cell r="AM16">
            <v>-29385713</v>
          </cell>
          <cell r="AN16">
            <v>3556014</v>
          </cell>
          <cell r="AO16">
            <v>0</v>
          </cell>
          <cell r="AP16">
            <v>3556014</v>
          </cell>
          <cell r="AQ16">
            <v>0</v>
          </cell>
          <cell r="AR16">
            <v>1979707.37</v>
          </cell>
          <cell r="AS16">
            <v>0</v>
          </cell>
          <cell r="AT16">
            <v>100</v>
          </cell>
          <cell r="AU16">
            <v>8148</v>
          </cell>
          <cell r="AV16">
            <v>0</v>
          </cell>
          <cell r="AW16">
            <v>0</v>
          </cell>
          <cell r="AX16">
            <v>1987955.37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4137476.75</v>
          </cell>
          <cell r="BD16">
            <v>3900000</v>
          </cell>
          <cell r="BE16">
            <v>0</v>
          </cell>
          <cell r="BF16">
            <v>0</v>
          </cell>
          <cell r="BG16">
            <v>0</v>
          </cell>
          <cell r="BH16">
            <v>-7800000</v>
          </cell>
          <cell r="BI16">
            <v>237476.75</v>
          </cell>
          <cell r="BJ16">
            <v>0</v>
          </cell>
          <cell r="BK16">
            <v>237476.75</v>
          </cell>
          <cell r="BL16">
            <v>0</v>
          </cell>
          <cell r="BM16">
            <v>2065</v>
          </cell>
          <cell r="BN16">
            <v>11011</v>
          </cell>
          <cell r="BO16">
            <v>0</v>
          </cell>
          <cell r="BP16">
            <v>13076</v>
          </cell>
          <cell r="BQ16">
            <v>1146359</v>
          </cell>
          <cell r="BR16">
            <v>7090625</v>
          </cell>
          <cell r="BS16">
            <v>0</v>
          </cell>
          <cell r="BT16">
            <v>1252440</v>
          </cell>
          <cell r="BU16">
            <v>0</v>
          </cell>
          <cell r="BV16">
            <v>0</v>
          </cell>
          <cell r="BW16">
            <v>0</v>
          </cell>
          <cell r="BX16">
            <v>7327475</v>
          </cell>
          <cell r="BY16">
            <v>1300678</v>
          </cell>
          <cell r="BZ16">
            <v>0</v>
          </cell>
          <cell r="CA16">
            <v>0</v>
          </cell>
          <cell r="CB16">
            <v>-17053749</v>
          </cell>
          <cell r="CC16">
            <v>1063828</v>
          </cell>
          <cell r="CD16">
            <v>0</v>
          </cell>
          <cell r="CE16">
            <v>1063828</v>
          </cell>
          <cell r="CF16">
            <v>0</v>
          </cell>
          <cell r="CG16">
            <v>0</v>
          </cell>
          <cell r="CH16">
            <v>20130</v>
          </cell>
          <cell r="CI16">
            <v>0</v>
          </cell>
          <cell r="CJ16">
            <v>0</v>
          </cell>
          <cell r="CK16">
            <v>0</v>
          </cell>
          <cell r="CL16">
            <v>20130</v>
          </cell>
          <cell r="CM16">
            <v>0</v>
          </cell>
          <cell r="CN16">
            <v>20130</v>
          </cell>
          <cell r="CO16">
            <v>1570.48</v>
          </cell>
          <cell r="CP16">
            <v>0</v>
          </cell>
          <cell r="CQ16">
            <v>393114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3566664.92</v>
          </cell>
          <cell r="CZ16">
            <v>-3566664.92</v>
          </cell>
          <cell r="DA16">
            <v>394684.48</v>
          </cell>
          <cell r="DB16">
            <v>0</v>
          </cell>
          <cell r="DC16">
            <v>394684.48</v>
          </cell>
          <cell r="DD16">
            <v>15000</v>
          </cell>
          <cell r="DE16">
            <v>0</v>
          </cell>
          <cell r="DF16">
            <v>0</v>
          </cell>
          <cell r="DG16">
            <v>15000</v>
          </cell>
          <cell r="DH16">
            <v>50000</v>
          </cell>
          <cell r="DI16">
            <v>0</v>
          </cell>
          <cell r="DJ16">
            <v>50000</v>
          </cell>
          <cell r="DK16">
            <v>53000</v>
          </cell>
          <cell r="DL16">
            <v>0</v>
          </cell>
          <cell r="DM16">
            <v>53000</v>
          </cell>
          <cell r="DN16">
            <v>0</v>
          </cell>
          <cell r="DO16">
            <v>106000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38000</v>
          </cell>
          <cell r="DV16">
            <v>0</v>
          </cell>
          <cell r="DW16">
            <v>0</v>
          </cell>
          <cell r="DX16">
            <v>38000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151000</v>
          </cell>
          <cell r="EQ16">
            <v>0</v>
          </cell>
          <cell r="ER16">
            <v>0</v>
          </cell>
          <cell r="ES16">
            <v>999000</v>
          </cell>
          <cell r="ET16">
            <v>0</v>
          </cell>
          <cell r="EU16">
            <v>109000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465000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1724000</v>
          </cell>
          <cell r="FK16">
            <v>1933000</v>
          </cell>
          <cell r="FL16">
            <v>-998000</v>
          </cell>
          <cell r="FM16">
            <v>935000</v>
          </cell>
        </row>
        <row r="17">
          <cell r="A17" t="str">
            <v>Interest Expense</v>
          </cell>
          <cell r="C17">
            <v>-19000637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-19000637</v>
          </cell>
          <cell r="J17">
            <v>0</v>
          </cell>
          <cell r="K17">
            <v>0</v>
          </cell>
          <cell r="L17">
            <v>-280038</v>
          </cell>
          <cell r="M17">
            <v>0</v>
          </cell>
          <cell r="N17">
            <v>0</v>
          </cell>
          <cell r="O17">
            <v>-10571296</v>
          </cell>
          <cell r="P17">
            <v>280038</v>
          </cell>
          <cell r="Q17">
            <v>-10571296</v>
          </cell>
          <cell r="R17">
            <v>0</v>
          </cell>
          <cell r="S17">
            <v>-10571296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-3134237</v>
          </cell>
          <cell r="AA17">
            <v>0</v>
          </cell>
          <cell r="AB17">
            <v>0</v>
          </cell>
          <cell r="AC17">
            <v>0</v>
          </cell>
          <cell r="AE17">
            <v>-3134237</v>
          </cell>
          <cell r="AF17">
            <v>1263971</v>
          </cell>
          <cell r="AG17">
            <v>-1870266</v>
          </cell>
          <cell r="AH17">
            <v>-29385713</v>
          </cell>
          <cell r="AI17">
            <v>0</v>
          </cell>
          <cell r="AJ17">
            <v>-22047376</v>
          </cell>
          <cell r="AL17">
            <v>-31498546</v>
          </cell>
          <cell r="AM17">
            <v>29385713</v>
          </cell>
          <cell r="AN17">
            <v>-53545922</v>
          </cell>
          <cell r="AO17">
            <v>29385713</v>
          </cell>
          <cell r="AP17">
            <v>-24160209</v>
          </cell>
          <cell r="AQ17">
            <v>0</v>
          </cell>
          <cell r="AR17">
            <v>-49755133.25</v>
          </cell>
          <cell r="AS17">
            <v>0</v>
          </cell>
          <cell r="AT17">
            <v>-28</v>
          </cell>
          <cell r="AU17">
            <v>-527</v>
          </cell>
          <cell r="AV17">
            <v>-19141102</v>
          </cell>
          <cell r="AW17">
            <v>0</v>
          </cell>
          <cell r="AX17">
            <v>-68896790.25</v>
          </cell>
          <cell r="AY17">
            <v>0</v>
          </cell>
          <cell r="AZ17">
            <v>0</v>
          </cell>
          <cell r="BA17">
            <v>0</v>
          </cell>
          <cell r="BB17">
            <v>-4400787</v>
          </cell>
          <cell r="BC17">
            <v>-7483058.0800000001</v>
          </cell>
          <cell r="BD17">
            <v>-3900000</v>
          </cell>
          <cell r="BE17">
            <v>-8.69</v>
          </cell>
          <cell r="BF17">
            <v>0</v>
          </cell>
          <cell r="BG17">
            <v>0</v>
          </cell>
          <cell r="BH17">
            <v>7800000</v>
          </cell>
          <cell r="BI17">
            <v>-7983853.7699999996</v>
          </cell>
          <cell r="BJ17">
            <v>0</v>
          </cell>
          <cell r="BK17">
            <v>-7983853.7699999996</v>
          </cell>
          <cell r="BL17">
            <v>0</v>
          </cell>
          <cell r="BM17">
            <v>-112</v>
          </cell>
          <cell r="BN17">
            <v>-12851</v>
          </cell>
          <cell r="BO17">
            <v>0</v>
          </cell>
          <cell r="BP17">
            <v>-12963</v>
          </cell>
          <cell r="BQ17">
            <v>0</v>
          </cell>
          <cell r="BR17">
            <v>-12523813</v>
          </cell>
          <cell r="BS17">
            <v>0</v>
          </cell>
          <cell r="BT17">
            <v>0</v>
          </cell>
          <cell r="BU17">
            <v>0</v>
          </cell>
          <cell r="BV17">
            <v>-9726274</v>
          </cell>
          <cell r="BW17">
            <v>-431160</v>
          </cell>
          <cell r="BX17">
            <v>-7327475</v>
          </cell>
          <cell r="BY17">
            <v>-4290414</v>
          </cell>
          <cell r="BZ17">
            <v>-7373307</v>
          </cell>
          <cell r="CA17">
            <v>0</v>
          </cell>
          <cell r="CB17">
            <v>17053749</v>
          </cell>
          <cell r="CC17">
            <v>-24618694</v>
          </cell>
          <cell r="CD17">
            <v>0</v>
          </cell>
          <cell r="CE17">
            <v>-24618694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-22855603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-3566664.92</v>
          </cell>
          <cell r="CW17">
            <v>0</v>
          </cell>
          <cell r="CX17">
            <v>0</v>
          </cell>
          <cell r="CY17">
            <v>0</v>
          </cell>
          <cell r="CZ17">
            <v>3566664.92</v>
          </cell>
          <cell r="DA17">
            <v>-22855603</v>
          </cell>
          <cell r="DB17">
            <v>0</v>
          </cell>
          <cell r="DC17">
            <v>-22855603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-1287000</v>
          </cell>
          <cell r="DI17">
            <v>0</v>
          </cell>
          <cell r="DJ17">
            <v>-1287000</v>
          </cell>
          <cell r="DK17">
            <v>166000</v>
          </cell>
          <cell r="DL17">
            <v>0</v>
          </cell>
          <cell r="DM17">
            <v>-165000</v>
          </cell>
          <cell r="DN17">
            <v>0</v>
          </cell>
          <cell r="DO17">
            <v>1000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-2005000</v>
          </cell>
          <cell r="DV17">
            <v>0</v>
          </cell>
          <cell r="DW17">
            <v>0</v>
          </cell>
          <cell r="DX17">
            <v>-2005000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-14980000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-14980000</v>
          </cell>
          <cell r="FK17">
            <v>-18271000</v>
          </cell>
          <cell r="FL17">
            <v>998000</v>
          </cell>
          <cell r="FM17">
            <v>-17273000</v>
          </cell>
        </row>
        <row r="18">
          <cell r="A18" t="str">
            <v>Foreign Currency (Gain)/Loss</v>
          </cell>
          <cell r="C18">
            <v>-18667624</v>
          </cell>
          <cell r="D18">
            <v>0</v>
          </cell>
          <cell r="E18">
            <v>0</v>
          </cell>
          <cell r="F18">
            <v>0</v>
          </cell>
          <cell r="G18">
            <v>9438</v>
          </cell>
          <cell r="H18">
            <v>0</v>
          </cell>
          <cell r="I18">
            <v>-18658186</v>
          </cell>
          <cell r="J18">
            <v>38288</v>
          </cell>
          <cell r="K18">
            <v>-33661</v>
          </cell>
          <cell r="L18">
            <v>-1182</v>
          </cell>
          <cell r="M18">
            <v>337</v>
          </cell>
          <cell r="N18">
            <v>0</v>
          </cell>
          <cell r="O18">
            <v>-166771</v>
          </cell>
          <cell r="P18">
            <v>0</v>
          </cell>
          <cell r="Q18">
            <v>-162989</v>
          </cell>
          <cell r="R18">
            <v>0</v>
          </cell>
          <cell r="S18">
            <v>-162989</v>
          </cell>
          <cell r="T18">
            <v>0</v>
          </cell>
          <cell r="U18">
            <v>-22677</v>
          </cell>
          <cell r="V18">
            <v>-22677</v>
          </cell>
          <cell r="W18">
            <v>0</v>
          </cell>
          <cell r="X18">
            <v>-22677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-2360514</v>
          </cell>
          <cell r="AL18">
            <v>0</v>
          </cell>
          <cell r="AM18">
            <v>0</v>
          </cell>
          <cell r="AN18">
            <v>-2360514</v>
          </cell>
          <cell r="AO18">
            <v>0</v>
          </cell>
          <cell r="AP18">
            <v>-2360514</v>
          </cell>
          <cell r="AQ18">
            <v>0</v>
          </cell>
          <cell r="AR18">
            <v>0</v>
          </cell>
          <cell r="AS18">
            <v>0</v>
          </cell>
          <cell r="AT18">
            <v>86</v>
          </cell>
          <cell r="AU18">
            <v>533</v>
          </cell>
          <cell r="AV18">
            <v>2215</v>
          </cell>
          <cell r="AW18">
            <v>0</v>
          </cell>
          <cell r="AX18">
            <v>2834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-3000</v>
          </cell>
          <cell r="DV18">
            <v>0</v>
          </cell>
          <cell r="DW18">
            <v>0</v>
          </cell>
          <cell r="DX18">
            <v>-3000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-10000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-10000</v>
          </cell>
          <cell r="FK18">
            <v>-13000</v>
          </cell>
          <cell r="FL18">
            <v>0</v>
          </cell>
          <cell r="FM18">
            <v>-13000</v>
          </cell>
        </row>
        <row r="19">
          <cell r="A19" t="str">
            <v>Commodity Derivatives - (Gain)/Loss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Equity In Earnings - Gain/(Loss)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2369750</v>
          </cell>
          <cell r="DR20">
            <v>0</v>
          </cell>
          <cell r="DS20">
            <v>0</v>
          </cell>
          <cell r="DT20">
            <v>2369750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C20">
            <v>292250</v>
          </cell>
          <cell r="ED20">
            <v>0</v>
          </cell>
          <cell r="EE20">
            <v>0</v>
          </cell>
          <cell r="EF20">
            <v>292250</v>
          </cell>
          <cell r="EG20">
            <v>0</v>
          </cell>
          <cell r="EI20">
            <v>31502000</v>
          </cell>
          <cell r="EJ20">
            <v>0</v>
          </cell>
          <cell r="EK20">
            <v>31502000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-3315000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11000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-3304000</v>
          </cell>
          <cell r="FK20">
            <v>30860000</v>
          </cell>
          <cell r="FL20">
            <v>0</v>
          </cell>
          <cell r="FM20">
            <v>30860000</v>
          </cell>
        </row>
        <row r="21">
          <cell r="A21" t="str">
            <v>Income Before Taxes &amp; Minority Int</v>
          </cell>
          <cell r="C21">
            <v>-17525267</v>
          </cell>
          <cell r="D21">
            <v>0</v>
          </cell>
          <cell r="E21">
            <v>1</v>
          </cell>
          <cell r="F21">
            <v>-53449</v>
          </cell>
          <cell r="G21">
            <v>9240</v>
          </cell>
          <cell r="H21">
            <v>0</v>
          </cell>
          <cell r="I21">
            <v>-17569475</v>
          </cell>
          <cell r="J21">
            <v>1026181</v>
          </cell>
          <cell r="K21">
            <v>616436</v>
          </cell>
          <cell r="L21">
            <v>-2326</v>
          </cell>
          <cell r="M21">
            <v>2785</v>
          </cell>
          <cell r="N21">
            <v>0</v>
          </cell>
          <cell r="O21">
            <v>6029175</v>
          </cell>
          <cell r="P21">
            <v>0</v>
          </cell>
          <cell r="Q21">
            <v>7672251</v>
          </cell>
          <cell r="R21">
            <v>0</v>
          </cell>
          <cell r="S21">
            <v>7672251</v>
          </cell>
          <cell r="T21">
            <v>-3082</v>
          </cell>
          <cell r="U21">
            <v>85976</v>
          </cell>
          <cell r="V21">
            <v>82894</v>
          </cell>
          <cell r="W21">
            <v>0</v>
          </cell>
          <cell r="X21">
            <v>82894</v>
          </cell>
          <cell r="Y21">
            <v>-2053823</v>
          </cell>
          <cell r="Z21">
            <v>-1080414</v>
          </cell>
          <cell r="AA21">
            <v>0</v>
          </cell>
          <cell r="AB21">
            <v>1263971</v>
          </cell>
          <cell r="AC21">
            <v>0</v>
          </cell>
          <cell r="AD21">
            <v>0</v>
          </cell>
          <cell r="AE21">
            <v>-1870266</v>
          </cell>
          <cell r="AF21">
            <v>0</v>
          </cell>
          <cell r="AG21">
            <v>-1870266</v>
          </cell>
          <cell r="AH21">
            <v>-30839282</v>
          </cell>
          <cell r="AI21">
            <v>119142</v>
          </cell>
          <cell r="AJ21">
            <v>-5522104</v>
          </cell>
          <cell r="AL21">
            <v>-2093471</v>
          </cell>
          <cell r="AM21">
            <v>0</v>
          </cell>
          <cell r="AN21">
            <v>-38335715</v>
          </cell>
          <cell r="AO21">
            <v>29373768</v>
          </cell>
          <cell r="AP21">
            <v>-8961947</v>
          </cell>
          <cell r="AQ21">
            <v>-72260</v>
          </cell>
          <cell r="AR21">
            <v>41906880.780000001</v>
          </cell>
          <cell r="AS21">
            <v>2000544</v>
          </cell>
          <cell r="AT21">
            <v>158</v>
          </cell>
          <cell r="AU21">
            <v>8154</v>
          </cell>
          <cell r="AV21">
            <v>-19138887</v>
          </cell>
          <cell r="AW21">
            <v>0</v>
          </cell>
          <cell r="AX21">
            <v>24704589.780000001</v>
          </cell>
          <cell r="AY21">
            <v>3361414</v>
          </cell>
          <cell r="AZ21">
            <v>3361414</v>
          </cell>
          <cell r="BA21">
            <v>-1349309.504</v>
          </cell>
          <cell r="BB21">
            <v>-5030094.87</v>
          </cell>
          <cell r="BC21">
            <v>16570069.194200011</v>
          </cell>
          <cell r="BD21">
            <v>0</v>
          </cell>
          <cell r="BE21">
            <v>1360576.6800000002</v>
          </cell>
          <cell r="BF21">
            <v>0</v>
          </cell>
          <cell r="BG21">
            <v>-6507</v>
          </cell>
          <cell r="BH21">
            <v>0</v>
          </cell>
          <cell r="BI21">
            <v>11544734.500200003</v>
          </cell>
          <cell r="BJ21">
            <v>0</v>
          </cell>
          <cell r="BK21">
            <v>11544734.500200003</v>
          </cell>
          <cell r="BL21">
            <v>0</v>
          </cell>
          <cell r="BM21">
            <v>343087</v>
          </cell>
          <cell r="BN21">
            <v>-347356</v>
          </cell>
          <cell r="BO21">
            <v>0</v>
          </cell>
          <cell r="BP21">
            <v>-4269</v>
          </cell>
          <cell r="BQ21">
            <v>-239765</v>
          </cell>
          <cell r="BR21">
            <v>28521777</v>
          </cell>
          <cell r="BS21">
            <v>0</v>
          </cell>
          <cell r="BT21">
            <v>-701217</v>
          </cell>
          <cell r="BU21">
            <v>0</v>
          </cell>
          <cell r="BV21">
            <v>-10662462</v>
          </cell>
          <cell r="BW21">
            <v>1558413</v>
          </cell>
          <cell r="BX21">
            <v>-105249</v>
          </cell>
          <cell r="BY21">
            <v>10279498</v>
          </cell>
          <cell r="BZ21">
            <v>-7350698</v>
          </cell>
          <cell r="CA21">
            <v>0</v>
          </cell>
          <cell r="CB21">
            <v>0</v>
          </cell>
          <cell r="CC21">
            <v>21300297</v>
          </cell>
          <cell r="CD21">
            <v>0</v>
          </cell>
          <cell r="CE21">
            <v>21300297</v>
          </cell>
          <cell r="CF21">
            <v>346305</v>
          </cell>
          <cell r="CG21">
            <v>346305</v>
          </cell>
          <cell r="CH21">
            <v>20130</v>
          </cell>
          <cell r="CI21">
            <v>0</v>
          </cell>
          <cell r="CJ21">
            <v>0</v>
          </cell>
          <cell r="CK21">
            <v>0</v>
          </cell>
          <cell r="CL21">
            <v>20130</v>
          </cell>
          <cell r="CM21">
            <v>0</v>
          </cell>
          <cell r="CN21">
            <v>20130</v>
          </cell>
          <cell r="CO21">
            <v>-909908.78</v>
          </cell>
          <cell r="CP21">
            <v>0</v>
          </cell>
          <cell r="CQ21">
            <v>21859034.24000001</v>
          </cell>
          <cell r="CR21">
            <v>917210</v>
          </cell>
          <cell r="CS21">
            <v>-1035.33</v>
          </cell>
          <cell r="CT21">
            <v>0</v>
          </cell>
          <cell r="CU21">
            <v>2592739.98</v>
          </cell>
          <cell r="CV21">
            <v>-3671989.4</v>
          </cell>
          <cell r="CW21">
            <v>0</v>
          </cell>
          <cell r="CX21">
            <v>0</v>
          </cell>
          <cell r="CY21">
            <v>3566662.9699999997</v>
          </cell>
          <cell r="CZ21">
            <v>0</v>
          </cell>
          <cell r="DA21">
            <v>24352713.68</v>
          </cell>
          <cell r="DB21">
            <v>0</v>
          </cell>
          <cell r="DC21">
            <v>24352713.68</v>
          </cell>
          <cell r="DD21">
            <v>1967000</v>
          </cell>
          <cell r="DE21">
            <v>0</v>
          </cell>
          <cell r="DF21">
            <v>0</v>
          </cell>
          <cell r="DG21">
            <v>1967000</v>
          </cell>
          <cell r="DH21">
            <v>18632000</v>
          </cell>
          <cell r="DI21">
            <v>0</v>
          </cell>
          <cell r="DJ21">
            <v>18632000</v>
          </cell>
          <cell r="DK21">
            <v>1857000</v>
          </cell>
          <cell r="DL21">
            <v>0</v>
          </cell>
          <cell r="DM21">
            <v>1531000</v>
          </cell>
          <cell r="DN21">
            <v>0</v>
          </cell>
          <cell r="DO21">
            <v>3388000</v>
          </cell>
          <cell r="DP21">
            <v>0</v>
          </cell>
          <cell r="DQ21">
            <v>2369750</v>
          </cell>
          <cell r="DR21">
            <v>0</v>
          </cell>
          <cell r="DS21">
            <v>0</v>
          </cell>
          <cell r="DT21">
            <v>2369750</v>
          </cell>
          <cell r="DU21">
            <v>257000</v>
          </cell>
          <cell r="DV21">
            <v>0</v>
          </cell>
          <cell r="DW21">
            <v>0</v>
          </cell>
          <cell r="DX21">
            <v>257000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292250</v>
          </cell>
          <cell r="ED21">
            <v>0</v>
          </cell>
          <cell r="EE21">
            <v>0</v>
          </cell>
          <cell r="EF21">
            <v>292250</v>
          </cell>
          <cell r="EG21">
            <v>0</v>
          </cell>
          <cell r="EH21">
            <v>0</v>
          </cell>
          <cell r="EI21">
            <v>31502000</v>
          </cell>
          <cell r="EJ21">
            <v>0</v>
          </cell>
          <cell r="EK21">
            <v>31502000</v>
          </cell>
          <cell r="EL21">
            <v>263000</v>
          </cell>
          <cell r="EM21">
            <v>0</v>
          </cell>
          <cell r="EN21">
            <v>0</v>
          </cell>
          <cell r="EO21">
            <v>0</v>
          </cell>
          <cell r="EP21">
            <v>-39057000</v>
          </cell>
          <cell r="EQ21">
            <v>0</v>
          </cell>
          <cell r="ER21">
            <v>0</v>
          </cell>
          <cell r="ES21">
            <v>999000</v>
          </cell>
          <cell r="ET21">
            <v>0</v>
          </cell>
          <cell r="EU21">
            <v>109000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476000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271000</v>
          </cell>
          <cell r="FG21">
            <v>0</v>
          </cell>
          <cell r="FH21">
            <v>0</v>
          </cell>
          <cell r="FI21">
            <v>0</v>
          </cell>
          <cell r="FJ21">
            <v>-36939000</v>
          </cell>
          <cell r="FK21">
            <v>21469000</v>
          </cell>
          <cell r="FL21">
            <v>0</v>
          </cell>
          <cell r="FM21">
            <v>21469000</v>
          </cell>
        </row>
        <row r="23">
          <cell r="A23" t="str">
            <v>Minority Interest Gross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-2918364.95</v>
          </cell>
          <cell r="P23">
            <v>0</v>
          </cell>
          <cell r="Q23">
            <v>-2918364.95</v>
          </cell>
          <cell r="R23">
            <v>0</v>
          </cell>
          <cell r="S23">
            <v>-2918364.95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-1063862</v>
          </cell>
          <cell r="Z23">
            <v>0</v>
          </cell>
          <cell r="AA23">
            <v>0</v>
          </cell>
          <cell r="AB23">
            <v>0</v>
          </cell>
          <cell r="AE23">
            <v>-1063862</v>
          </cell>
          <cell r="AF23">
            <v>1063865.93</v>
          </cell>
          <cell r="AG23">
            <v>3.93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-4663174.4293</v>
          </cell>
          <cell r="BD23">
            <v>0</v>
          </cell>
          <cell r="BE23">
            <v>0</v>
          </cell>
          <cell r="BF23">
            <v>271029</v>
          </cell>
          <cell r="BG23">
            <v>0</v>
          </cell>
          <cell r="BH23">
            <v>0</v>
          </cell>
          <cell r="BI23">
            <v>-4392145.4293</v>
          </cell>
          <cell r="BJ23">
            <v>-271029</v>
          </cell>
          <cell r="BK23">
            <v>-4663174.4293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-7099070.2953000003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-1119437.3322000001</v>
          </cell>
          <cell r="BZ23">
            <v>0</v>
          </cell>
          <cell r="CA23">
            <v>0</v>
          </cell>
          <cell r="CB23">
            <v>0</v>
          </cell>
          <cell r="CC23">
            <v>-8218507.6275000004</v>
          </cell>
          <cell r="CD23">
            <v>-22333.207499999553</v>
          </cell>
          <cell r="CE23">
            <v>-8240840.835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-7045.5</v>
          </cell>
          <cell r="CN23">
            <v>-7045.5</v>
          </cell>
          <cell r="CO23">
            <v>0</v>
          </cell>
          <cell r="CP23">
            <v>0</v>
          </cell>
          <cell r="CQ23">
            <v>-11148107.462400001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-11148107.462400001</v>
          </cell>
          <cell r="DB23">
            <v>0</v>
          </cell>
          <cell r="DC23">
            <v>-11148107.462400001</v>
          </cell>
          <cell r="DD23">
            <v>-963830</v>
          </cell>
          <cell r="DE23">
            <v>0</v>
          </cell>
          <cell r="DF23">
            <v>0</v>
          </cell>
          <cell r="DG23">
            <v>-963830</v>
          </cell>
          <cell r="DH23">
            <v>-5589600.0000000009</v>
          </cell>
          <cell r="DI23">
            <v>718000</v>
          </cell>
          <cell r="DJ23">
            <v>-4871600.0000000009</v>
          </cell>
          <cell r="DK23">
            <v>-557100.00000000012</v>
          </cell>
          <cell r="DL23">
            <v>0</v>
          </cell>
          <cell r="DM23">
            <v>-459300.00000000006</v>
          </cell>
          <cell r="DN23">
            <v>0</v>
          </cell>
          <cell r="DO23">
            <v>-1016400.0000000002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-73887.5</v>
          </cell>
          <cell r="DV23">
            <v>0</v>
          </cell>
          <cell r="DW23">
            <v>0</v>
          </cell>
          <cell r="DX23">
            <v>-73887.5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-77000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-77000</v>
          </cell>
          <cell r="FK23">
            <v>-7002717.5000000009</v>
          </cell>
          <cell r="FL23">
            <v>0</v>
          </cell>
          <cell r="FM23">
            <v>-7002717.5</v>
          </cell>
        </row>
        <row r="24">
          <cell r="A24" t="str">
            <v>Total Discontinued Operations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-87222986.859999999</v>
          </cell>
          <cell r="Z24">
            <v>529703</v>
          </cell>
          <cell r="AA24">
            <v>178982819</v>
          </cell>
          <cell r="AB24">
            <v>79616604</v>
          </cell>
          <cell r="AC24">
            <v>86864621</v>
          </cell>
          <cell r="AD24">
            <v>-259894397</v>
          </cell>
          <cell r="AE24">
            <v>-1123636.8600000143</v>
          </cell>
          <cell r="AG24">
            <v>-1123636.8600000143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</row>
        <row r="25">
          <cell r="A25" t="str">
            <v>Chng In Acct Principle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</row>
        <row r="26">
          <cell r="A26" t="str">
            <v>Extraordinary Items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</row>
        <row r="27">
          <cell r="A27" t="str">
            <v>Total Book Income b4 Taxes</v>
          </cell>
          <cell r="C27">
            <v>-17525267</v>
          </cell>
          <cell r="D27">
            <v>0</v>
          </cell>
          <cell r="E27">
            <v>1</v>
          </cell>
          <cell r="F27">
            <v>-53449</v>
          </cell>
          <cell r="G27">
            <v>9240</v>
          </cell>
          <cell r="H27">
            <v>0</v>
          </cell>
          <cell r="I27">
            <v>-17569475</v>
          </cell>
          <cell r="J27">
            <v>1026181</v>
          </cell>
          <cell r="K27">
            <v>616436</v>
          </cell>
          <cell r="L27">
            <v>-2326</v>
          </cell>
          <cell r="M27">
            <v>2785</v>
          </cell>
          <cell r="N27">
            <v>0</v>
          </cell>
          <cell r="O27">
            <v>3110810.05</v>
          </cell>
          <cell r="P27">
            <v>0</v>
          </cell>
          <cell r="Q27">
            <v>4753886.05</v>
          </cell>
          <cell r="R27">
            <v>0</v>
          </cell>
          <cell r="S27">
            <v>4753886.05</v>
          </cell>
          <cell r="T27">
            <v>-3082</v>
          </cell>
          <cell r="U27">
            <v>85976</v>
          </cell>
          <cell r="V27">
            <v>82894</v>
          </cell>
          <cell r="W27">
            <v>0</v>
          </cell>
          <cell r="X27">
            <v>82894</v>
          </cell>
          <cell r="Y27">
            <v>-90340671.859999999</v>
          </cell>
          <cell r="Z27">
            <v>-550711</v>
          </cell>
          <cell r="AA27">
            <v>178982819</v>
          </cell>
          <cell r="AB27">
            <v>80880575</v>
          </cell>
          <cell r="AC27">
            <v>86864621</v>
          </cell>
          <cell r="AD27">
            <v>-259894397</v>
          </cell>
          <cell r="AE27">
            <v>-4057764.8600000143</v>
          </cell>
          <cell r="AF27">
            <v>1063865.93</v>
          </cell>
          <cell r="AG27">
            <v>-2993898.9300000146</v>
          </cell>
          <cell r="AH27">
            <v>-30839282</v>
          </cell>
          <cell r="AI27">
            <v>119142</v>
          </cell>
          <cell r="AJ27">
            <v>-5522104</v>
          </cell>
          <cell r="AL27">
            <v>-2093471</v>
          </cell>
          <cell r="AM27">
            <v>0</v>
          </cell>
          <cell r="AN27">
            <v>-38335715</v>
          </cell>
          <cell r="AO27">
            <v>29373768</v>
          </cell>
          <cell r="AP27">
            <v>-8961947</v>
          </cell>
          <cell r="AQ27">
            <v>-72260</v>
          </cell>
          <cell r="AR27">
            <v>41906880.780000001</v>
          </cell>
          <cell r="AS27">
            <v>2000544</v>
          </cell>
          <cell r="AT27">
            <v>158</v>
          </cell>
          <cell r="AU27">
            <v>8154</v>
          </cell>
          <cell r="AV27">
            <v>-19138887</v>
          </cell>
          <cell r="AW27">
            <v>0</v>
          </cell>
          <cell r="AX27">
            <v>24704589.780000001</v>
          </cell>
          <cell r="AY27">
            <v>3361414</v>
          </cell>
          <cell r="AZ27">
            <v>3361414</v>
          </cell>
          <cell r="BA27">
            <v>-1349309.504</v>
          </cell>
          <cell r="BB27">
            <v>-5030094.87</v>
          </cell>
          <cell r="BC27">
            <v>11906894.76490001</v>
          </cell>
          <cell r="BD27">
            <v>0</v>
          </cell>
          <cell r="BE27">
            <v>1360576.6800000002</v>
          </cell>
          <cell r="BF27">
            <v>271029</v>
          </cell>
          <cell r="BG27">
            <v>-6507</v>
          </cell>
          <cell r="BH27">
            <v>0</v>
          </cell>
          <cell r="BI27">
            <v>7152589.0709000034</v>
          </cell>
          <cell r="BJ27">
            <v>-271029</v>
          </cell>
          <cell r="BK27">
            <v>6881560.0709000034</v>
          </cell>
          <cell r="BL27">
            <v>0</v>
          </cell>
          <cell r="BM27">
            <v>343087</v>
          </cell>
          <cell r="BN27">
            <v>-347356</v>
          </cell>
          <cell r="BO27">
            <v>0</v>
          </cell>
          <cell r="BP27">
            <v>-4269</v>
          </cell>
          <cell r="BQ27">
            <v>-239765</v>
          </cell>
          <cell r="BR27">
            <v>21422706.704700001</v>
          </cell>
          <cell r="BS27">
            <v>0</v>
          </cell>
          <cell r="BT27">
            <v>-701217</v>
          </cell>
          <cell r="BU27">
            <v>0</v>
          </cell>
          <cell r="BV27">
            <v>-10662462</v>
          </cell>
          <cell r="BW27">
            <v>1558413</v>
          </cell>
          <cell r="BX27">
            <v>-105249</v>
          </cell>
          <cell r="BY27">
            <v>9160060.6677999999</v>
          </cell>
          <cell r="BZ27">
            <v>-7350698</v>
          </cell>
          <cell r="CA27">
            <v>0</v>
          </cell>
          <cell r="CB27">
            <v>0</v>
          </cell>
          <cell r="CC27">
            <v>13081789.372499999</v>
          </cell>
          <cell r="CD27">
            <v>-22333.207499999553</v>
          </cell>
          <cell r="CE27">
            <v>13059456.164999999</v>
          </cell>
          <cell r="CF27">
            <v>346305</v>
          </cell>
          <cell r="CG27">
            <v>346305</v>
          </cell>
          <cell r="CH27">
            <v>20130</v>
          </cell>
          <cell r="CI27">
            <v>0</v>
          </cell>
          <cell r="CJ27">
            <v>0</v>
          </cell>
          <cell r="CK27">
            <v>0</v>
          </cell>
          <cell r="CL27">
            <v>20130</v>
          </cell>
          <cell r="CM27">
            <v>-7045.5</v>
          </cell>
          <cell r="CN27">
            <v>13084.5</v>
          </cell>
          <cell r="CO27">
            <v>-909908.78</v>
          </cell>
          <cell r="CP27">
            <v>0</v>
          </cell>
          <cell r="CQ27">
            <v>10710926.777600009</v>
          </cell>
          <cell r="CR27">
            <v>917210</v>
          </cell>
          <cell r="CS27">
            <v>-1035.33</v>
          </cell>
          <cell r="CT27">
            <v>0</v>
          </cell>
          <cell r="CU27">
            <v>2592739.98</v>
          </cell>
          <cell r="CV27">
            <v>-3671989.4</v>
          </cell>
          <cell r="CW27">
            <v>0</v>
          </cell>
          <cell r="CX27">
            <v>0</v>
          </cell>
          <cell r="CY27">
            <v>3566662.9699999997</v>
          </cell>
          <cell r="CZ27">
            <v>0</v>
          </cell>
          <cell r="DA27">
            <v>13204606.217599999</v>
          </cell>
          <cell r="DB27">
            <v>0</v>
          </cell>
          <cell r="DC27">
            <v>13204606.217599999</v>
          </cell>
          <cell r="DD27">
            <v>1003170</v>
          </cell>
          <cell r="DE27">
            <v>0</v>
          </cell>
          <cell r="DF27">
            <v>0</v>
          </cell>
          <cell r="DG27">
            <v>1003170</v>
          </cell>
          <cell r="DH27">
            <v>13042400</v>
          </cell>
          <cell r="DI27">
            <v>718000</v>
          </cell>
          <cell r="DJ27">
            <v>13760400</v>
          </cell>
          <cell r="DK27">
            <v>1299900</v>
          </cell>
          <cell r="DL27">
            <v>0</v>
          </cell>
          <cell r="DM27">
            <v>1071700</v>
          </cell>
          <cell r="DN27">
            <v>0</v>
          </cell>
          <cell r="DO27">
            <v>2371600</v>
          </cell>
          <cell r="DP27">
            <v>0</v>
          </cell>
          <cell r="DQ27">
            <v>2369750</v>
          </cell>
          <cell r="DR27">
            <v>0</v>
          </cell>
          <cell r="DS27">
            <v>0</v>
          </cell>
          <cell r="DT27">
            <v>2369750</v>
          </cell>
          <cell r="DU27">
            <v>183112.5</v>
          </cell>
          <cell r="DV27">
            <v>0</v>
          </cell>
          <cell r="DW27">
            <v>0</v>
          </cell>
          <cell r="DX27">
            <v>183112.5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292250</v>
          </cell>
          <cell r="ED27">
            <v>0</v>
          </cell>
          <cell r="EE27">
            <v>0</v>
          </cell>
          <cell r="EF27">
            <v>292250</v>
          </cell>
          <cell r="EG27">
            <v>0</v>
          </cell>
          <cell r="EH27">
            <v>0</v>
          </cell>
          <cell r="EI27">
            <v>31502000</v>
          </cell>
          <cell r="EJ27">
            <v>0</v>
          </cell>
          <cell r="EK27">
            <v>31502000</v>
          </cell>
          <cell r="EL27">
            <v>186000</v>
          </cell>
          <cell r="EM27">
            <v>0</v>
          </cell>
          <cell r="EN27">
            <v>0</v>
          </cell>
          <cell r="EO27">
            <v>0</v>
          </cell>
          <cell r="EP27">
            <v>-39057000</v>
          </cell>
          <cell r="EQ27">
            <v>0</v>
          </cell>
          <cell r="ER27">
            <v>0</v>
          </cell>
          <cell r="ES27">
            <v>999000</v>
          </cell>
          <cell r="ET27">
            <v>0</v>
          </cell>
          <cell r="EU27">
            <v>109000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476000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271000</v>
          </cell>
          <cell r="FG27">
            <v>0</v>
          </cell>
          <cell r="FH27">
            <v>0</v>
          </cell>
          <cell r="FI27">
            <v>0</v>
          </cell>
          <cell r="FJ27">
            <v>-37016000</v>
          </cell>
          <cell r="FK27">
            <v>14466282.5</v>
          </cell>
          <cell r="FL27">
            <v>0</v>
          </cell>
          <cell r="FM27">
            <v>14466282.5</v>
          </cell>
        </row>
        <row r="29">
          <cell r="A29" t="str">
            <v>Reclasses of Income/Expenses</v>
          </cell>
        </row>
        <row r="30">
          <cell r="A30" t="str">
            <v>Foreign develop exp deducted  in US</v>
          </cell>
          <cell r="I30">
            <v>0</v>
          </cell>
          <cell r="Q30">
            <v>0</v>
          </cell>
          <cell r="S30">
            <v>0</v>
          </cell>
          <cell r="V30">
            <v>0</v>
          </cell>
          <cell r="X30">
            <v>0</v>
          </cell>
          <cell r="AE30">
            <v>0</v>
          </cell>
          <cell r="AG30">
            <v>0</v>
          </cell>
          <cell r="AN30">
            <v>0</v>
          </cell>
          <cell r="AP30">
            <v>0</v>
          </cell>
          <cell r="AX30">
            <v>0</v>
          </cell>
          <cell r="AZ30">
            <v>0</v>
          </cell>
          <cell r="BI30">
            <v>0</v>
          </cell>
          <cell r="BK30">
            <v>0</v>
          </cell>
          <cell r="BP30">
            <v>0</v>
          </cell>
          <cell r="CC30">
            <v>0</v>
          </cell>
          <cell r="CE30">
            <v>0</v>
          </cell>
          <cell r="CG30">
            <v>0</v>
          </cell>
          <cell r="CL30">
            <v>0</v>
          </cell>
          <cell r="CN30">
            <v>0</v>
          </cell>
          <cell r="DA30">
            <v>0</v>
          </cell>
          <cell r="DC30">
            <v>0</v>
          </cell>
          <cell r="DG30">
            <v>0</v>
          </cell>
          <cell r="DJ30">
            <v>0</v>
          </cell>
          <cell r="DO30">
            <v>0</v>
          </cell>
          <cell r="DT30">
            <v>0</v>
          </cell>
          <cell r="DX30">
            <v>0</v>
          </cell>
          <cell r="EA30">
            <v>0</v>
          </cell>
          <cell r="EF30">
            <v>0</v>
          </cell>
          <cell r="EK30">
            <v>0</v>
          </cell>
          <cell r="FJ30">
            <v>0</v>
          </cell>
          <cell r="FK30">
            <v>0</v>
          </cell>
          <cell r="FM30">
            <v>0</v>
          </cell>
        </row>
        <row r="31">
          <cell r="A31" t="str">
            <v>Int exp ded in US (see Perm Diff sch)</v>
          </cell>
          <cell r="I31">
            <v>0</v>
          </cell>
          <cell r="Q31">
            <v>0</v>
          </cell>
          <cell r="S31">
            <v>0</v>
          </cell>
          <cell r="V31">
            <v>0</v>
          </cell>
          <cell r="X31">
            <v>0</v>
          </cell>
          <cell r="AE31">
            <v>0</v>
          </cell>
          <cell r="AG31">
            <v>0</v>
          </cell>
          <cell r="AN31">
            <v>0</v>
          </cell>
          <cell r="AP31">
            <v>0</v>
          </cell>
          <cell r="AX31">
            <v>0</v>
          </cell>
          <cell r="AZ31">
            <v>0</v>
          </cell>
          <cell r="BI31">
            <v>0</v>
          </cell>
          <cell r="BK31">
            <v>0</v>
          </cell>
          <cell r="BP31">
            <v>0</v>
          </cell>
          <cell r="CC31">
            <v>0</v>
          </cell>
          <cell r="CE31">
            <v>0</v>
          </cell>
          <cell r="CF31">
            <v>-346305</v>
          </cell>
          <cell r="CG31">
            <v>-346305</v>
          </cell>
          <cell r="CL31">
            <v>0</v>
          </cell>
          <cell r="CN31">
            <v>0</v>
          </cell>
          <cell r="DA31">
            <v>0</v>
          </cell>
          <cell r="DC31">
            <v>0</v>
          </cell>
          <cell r="DG31">
            <v>0</v>
          </cell>
          <cell r="DJ31">
            <v>0</v>
          </cell>
          <cell r="DO31">
            <v>0</v>
          </cell>
          <cell r="DT31">
            <v>0</v>
          </cell>
          <cell r="DX31">
            <v>0</v>
          </cell>
          <cell r="EA31">
            <v>0</v>
          </cell>
          <cell r="EF31">
            <v>0</v>
          </cell>
          <cell r="EK31">
            <v>0</v>
          </cell>
          <cell r="FJ31">
            <v>0</v>
          </cell>
          <cell r="FK31">
            <v>0</v>
          </cell>
          <cell r="FM31">
            <v>0</v>
          </cell>
        </row>
        <row r="32">
          <cell r="A32" t="str">
            <v>Management fees</v>
          </cell>
          <cell r="I32">
            <v>0</v>
          </cell>
          <cell r="Q32">
            <v>0</v>
          </cell>
          <cell r="S32">
            <v>0</v>
          </cell>
          <cell r="V32">
            <v>0</v>
          </cell>
          <cell r="X32">
            <v>0</v>
          </cell>
          <cell r="AE32">
            <v>0</v>
          </cell>
          <cell r="AG32">
            <v>0</v>
          </cell>
          <cell r="AN32">
            <v>0</v>
          </cell>
          <cell r="AP32">
            <v>0</v>
          </cell>
          <cell r="AX32">
            <v>0</v>
          </cell>
          <cell r="AZ32">
            <v>0</v>
          </cell>
          <cell r="BI32">
            <v>0</v>
          </cell>
          <cell r="BK32">
            <v>0</v>
          </cell>
          <cell r="BP32">
            <v>0</v>
          </cell>
          <cell r="CC32">
            <v>0</v>
          </cell>
          <cell r="CE32">
            <v>0</v>
          </cell>
          <cell r="CG32">
            <v>0</v>
          </cell>
          <cell r="CL32">
            <v>0</v>
          </cell>
          <cell r="CN32">
            <v>0</v>
          </cell>
          <cell r="DA32">
            <v>0</v>
          </cell>
          <cell r="DC32">
            <v>0</v>
          </cell>
          <cell r="DG32">
            <v>0</v>
          </cell>
          <cell r="DJ32">
            <v>0</v>
          </cell>
          <cell r="DO32">
            <v>0</v>
          </cell>
          <cell r="DT32">
            <v>0</v>
          </cell>
          <cell r="DX32">
            <v>0</v>
          </cell>
          <cell r="EA32">
            <v>0</v>
          </cell>
          <cell r="EF32">
            <v>0</v>
          </cell>
          <cell r="EK32">
            <v>0</v>
          </cell>
          <cell r="FJ32">
            <v>0</v>
          </cell>
          <cell r="FK32">
            <v>0</v>
          </cell>
          <cell r="FM32">
            <v>0</v>
          </cell>
        </row>
        <row r="33">
          <cell r="I33">
            <v>0</v>
          </cell>
          <cell r="Q33">
            <v>0</v>
          </cell>
          <cell r="S33">
            <v>0</v>
          </cell>
          <cell r="X33">
            <v>0</v>
          </cell>
          <cell r="AE33">
            <v>0</v>
          </cell>
          <cell r="AG33">
            <v>0</v>
          </cell>
          <cell r="AP33">
            <v>0</v>
          </cell>
        </row>
        <row r="34">
          <cell r="A34" t="str">
            <v>Permanent Differences</v>
          </cell>
          <cell r="I34">
            <v>0</v>
          </cell>
          <cell r="Q34">
            <v>0</v>
          </cell>
          <cell r="S34">
            <v>0</v>
          </cell>
          <cell r="X34">
            <v>0</v>
          </cell>
          <cell r="AE34">
            <v>0</v>
          </cell>
          <cell r="AG34">
            <v>0</v>
          </cell>
          <cell r="AP34">
            <v>0</v>
          </cell>
        </row>
        <row r="35">
          <cell r="A35" t="str">
            <v>Add: Goodwill and Nondeductible Exps</v>
          </cell>
          <cell r="I35">
            <v>0</v>
          </cell>
          <cell r="Q35">
            <v>0</v>
          </cell>
          <cell r="S35">
            <v>0</v>
          </cell>
          <cell r="V35">
            <v>0</v>
          </cell>
          <cell r="X35">
            <v>0</v>
          </cell>
          <cell r="AE35">
            <v>0</v>
          </cell>
          <cell r="AG35">
            <v>0</v>
          </cell>
          <cell r="AN35">
            <v>0</v>
          </cell>
          <cell r="AP35">
            <v>0</v>
          </cell>
          <cell r="AX35">
            <v>0</v>
          </cell>
          <cell r="AZ35">
            <v>0</v>
          </cell>
          <cell r="BI35">
            <v>0</v>
          </cell>
          <cell r="BK35">
            <v>0</v>
          </cell>
          <cell r="BP35">
            <v>0</v>
          </cell>
          <cell r="CC35">
            <v>0</v>
          </cell>
          <cell r="CE35">
            <v>0</v>
          </cell>
          <cell r="CG35">
            <v>0</v>
          </cell>
          <cell r="CL35">
            <v>0</v>
          </cell>
          <cell r="CN35">
            <v>0</v>
          </cell>
          <cell r="DA35">
            <v>0</v>
          </cell>
          <cell r="DC35">
            <v>0</v>
          </cell>
          <cell r="DG35">
            <v>0</v>
          </cell>
          <cell r="DJ35">
            <v>0</v>
          </cell>
          <cell r="DO35">
            <v>0</v>
          </cell>
          <cell r="DT35">
            <v>0</v>
          </cell>
          <cell r="DX35">
            <v>0</v>
          </cell>
          <cell r="EA35">
            <v>0</v>
          </cell>
          <cell r="EF35">
            <v>0</v>
          </cell>
          <cell r="EK35">
            <v>0</v>
          </cell>
          <cell r="FJ35">
            <v>0</v>
          </cell>
          <cell r="FK35">
            <v>0</v>
          </cell>
          <cell r="FM35">
            <v>0</v>
          </cell>
        </row>
        <row r="36">
          <cell r="A36" t="str">
            <v>Ipalco (see detail)</v>
          </cell>
          <cell r="I36">
            <v>0</v>
          </cell>
          <cell r="Q36">
            <v>0</v>
          </cell>
          <cell r="S36">
            <v>0</v>
          </cell>
          <cell r="V36">
            <v>0</v>
          </cell>
          <cell r="X36">
            <v>0</v>
          </cell>
          <cell r="AE36">
            <v>0</v>
          </cell>
          <cell r="AG36">
            <v>0</v>
          </cell>
          <cell r="AN36">
            <v>0</v>
          </cell>
          <cell r="AP36">
            <v>0</v>
          </cell>
          <cell r="AX36">
            <v>0</v>
          </cell>
          <cell r="AZ36">
            <v>0</v>
          </cell>
          <cell r="BI36">
            <v>0</v>
          </cell>
          <cell r="BK36">
            <v>0</v>
          </cell>
          <cell r="BP36">
            <v>0</v>
          </cell>
          <cell r="CC36">
            <v>0</v>
          </cell>
          <cell r="CE36">
            <v>0</v>
          </cell>
          <cell r="CG36">
            <v>0</v>
          </cell>
          <cell r="CL36">
            <v>0</v>
          </cell>
          <cell r="CN36">
            <v>0</v>
          </cell>
          <cell r="DA36">
            <v>0</v>
          </cell>
          <cell r="DC36">
            <v>0</v>
          </cell>
          <cell r="DG36">
            <v>0</v>
          </cell>
          <cell r="DJ36">
            <v>0</v>
          </cell>
          <cell r="DO36">
            <v>0</v>
          </cell>
          <cell r="DT36">
            <v>0</v>
          </cell>
          <cell r="DX36">
            <v>0</v>
          </cell>
          <cell r="EA36">
            <v>0</v>
          </cell>
          <cell r="EF36">
            <v>0</v>
          </cell>
          <cell r="EK36">
            <v>0</v>
          </cell>
          <cell r="FJ36">
            <v>0</v>
          </cell>
          <cell r="FK36">
            <v>0</v>
          </cell>
          <cell r="FM36">
            <v>0</v>
          </cell>
        </row>
        <row r="37">
          <cell r="A37" t="str">
            <v>Deductible Expenses</v>
          </cell>
          <cell r="I37">
            <v>0</v>
          </cell>
          <cell r="Q37">
            <v>0</v>
          </cell>
          <cell r="S37">
            <v>0</v>
          </cell>
          <cell r="V37">
            <v>0</v>
          </cell>
          <cell r="X37">
            <v>0</v>
          </cell>
          <cell r="AE37">
            <v>0</v>
          </cell>
          <cell r="AG37">
            <v>0</v>
          </cell>
          <cell r="AN37">
            <v>0</v>
          </cell>
          <cell r="AP37">
            <v>0</v>
          </cell>
          <cell r="AX37">
            <v>0</v>
          </cell>
          <cell r="AZ37">
            <v>0</v>
          </cell>
          <cell r="BC37">
            <v>-765614.97331799997</v>
          </cell>
          <cell r="BI37">
            <v>-765614.97331799997</v>
          </cell>
          <cell r="BK37">
            <v>-765614.97331799997</v>
          </cell>
          <cell r="BL37">
            <v>0</v>
          </cell>
          <cell r="BM37">
            <v>-24016.090000000004</v>
          </cell>
          <cell r="BN37">
            <v>0</v>
          </cell>
          <cell r="BO37">
            <v>0</v>
          </cell>
          <cell r="BP37">
            <v>-24016.090000000004</v>
          </cell>
          <cell r="BY37">
            <v>-509221</v>
          </cell>
          <cell r="CC37">
            <v>-509221</v>
          </cell>
          <cell r="CE37">
            <v>-509221</v>
          </cell>
          <cell r="CG37">
            <v>0</v>
          </cell>
          <cell r="CL37">
            <v>0</v>
          </cell>
          <cell r="CN37">
            <v>0</v>
          </cell>
          <cell r="DA37">
            <v>0</v>
          </cell>
          <cell r="DC37">
            <v>0</v>
          </cell>
          <cell r="DG37">
            <v>0</v>
          </cell>
          <cell r="DJ37">
            <v>0</v>
          </cell>
          <cell r="DO37">
            <v>0</v>
          </cell>
          <cell r="DT37">
            <v>0</v>
          </cell>
          <cell r="DX37">
            <v>0</v>
          </cell>
          <cell r="EA37">
            <v>0</v>
          </cell>
          <cell r="EF37">
            <v>0</v>
          </cell>
          <cell r="EK37">
            <v>0</v>
          </cell>
          <cell r="FJ37">
            <v>0</v>
          </cell>
          <cell r="FK37">
            <v>0</v>
          </cell>
          <cell r="FM37">
            <v>0</v>
          </cell>
        </row>
        <row r="38">
          <cell r="A38" t="str">
            <v>Interco Interest (Perm Portion)</v>
          </cell>
          <cell r="I38">
            <v>0</v>
          </cell>
          <cell r="Q38">
            <v>0</v>
          </cell>
          <cell r="S38">
            <v>0</v>
          </cell>
          <cell r="V38">
            <v>0</v>
          </cell>
          <cell r="X38">
            <v>0</v>
          </cell>
          <cell r="AE38">
            <v>0</v>
          </cell>
          <cell r="AG38">
            <v>0</v>
          </cell>
          <cell r="AN38">
            <v>0</v>
          </cell>
          <cell r="AP38">
            <v>0</v>
          </cell>
          <cell r="AX38">
            <v>0</v>
          </cell>
          <cell r="AZ38">
            <v>0</v>
          </cell>
          <cell r="BI38">
            <v>0</v>
          </cell>
          <cell r="BK38">
            <v>0</v>
          </cell>
          <cell r="BP38">
            <v>0</v>
          </cell>
          <cell r="CC38">
            <v>0</v>
          </cell>
          <cell r="CE38">
            <v>0</v>
          </cell>
          <cell r="CG38">
            <v>0</v>
          </cell>
          <cell r="CL38">
            <v>0</v>
          </cell>
          <cell r="CN38">
            <v>0</v>
          </cell>
          <cell r="DA38">
            <v>0</v>
          </cell>
          <cell r="DC38">
            <v>0</v>
          </cell>
          <cell r="DG38">
            <v>0</v>
          </cell>
          <cell r="DJ38">
            <v>0</v>
          </cell>
          <cell r="DO38">
            <v>0</v>
          </cell>
          <cell r="DT38">
            <v>0</v>
          </cell>
          <cell r="DX38">
            <v>0</v>
          </cell>
          <cell r="EA38">
            <v>0</v>
          </cell>
          <cell r="EF38">
            <v>0</v>
          </cell>
          <cell r="EK38">
            <v>0</v>
          </cell>
          <cell r="FJ38">
            <v>0</v>
          </cell>
          <cell r="FK38">
            <v>0</v>
          </cell>
          <cell r="FM38">
            <v>0</v>
          </cell>
        </row>
        <row r="39">
          <cell r="A39" t="str">
            <v>Unbooked Interest Expense</v>
          </cell>
          <cell r="I39">
            <v>0</v>
          </cell>
          <cell r="Q39">
            <v>0</v>
          </cell>
          <cell r="S39">
            <v>0</v>
          </cell>
          <cell r="V39">
            <v>0</v>
          </cell>
          <cell r="X39">
            <v>0</v>
          </cell>
          <cell r="AE39">
            <v>0</v>
          </cell>
          <cell r="AG39">
            <v>0</v>
          </cell>
          <cell r="AN39">
            <v>0</v>
          </cell>
          <cell r="AP39">
            <v>0</v>
          </cell>
          <cell r="AX39">
            <v>0</v>
          </cell>
          <cell r="AZ39">
            <v>0</v>
          </cell>
          <cell r="BI39">
            <v>0</v>
          </cell>
          <cell r="BK39">
            <v>0</v>
          </cell>
          <cell r="BP39">
            <v>0</v>
          </cell>
          <cell r="CC39">
            <v>0</v>
          </cell>
          <cell r="CE39">
            <v>0</v>
          </cell>
          <cell r="CG39">
            <v>0</v>
          </cell>
          <cell r="CL39">
            <v>0</v>
          </cell>
          <cell r="CN39">
            <v>0</v>
          </cell>
          <cell r="DA39">
            <v>0</v>
          </cell>
          <cell r="DC39">
            <v>0</v>
          </cell>
          <cell r="DG39">
            <v>0</v>
          </cell>
          <cell r="DJ39">
            <v>0</v>
          </cell>
          <cell r="DO39">
            <v>0</v>
          </cell>
          <cell r="DT39">
            <v>0</v>
          </cell>
          <cell r="DX39">
            <v>0</v>
          </cell>
          <cell r="EA39">
            <v>0</v>
          </cell>
          <cell r="EF39">
            <v>0</v>
          </cell>
          <cell r="EK39">
            <v>0</v>
          </cell>
          <cell r="FJ39">
            <v>0</v>
          </cell>
          <cell r="FK39">
            <v>0</v>
          </cell>
          <cell r="FM39">
            <v>0</v>
          </cell>
        </row>
        <row r="40">
          <cell r="A40" t="str">
            <v>Add: Div/TJLP not on books</v>
          </cell>
          <cell r="I40">
            <v>0</v>
          </cell>
          <cell r="O40">
            <v>2068550.0000000002</v>
          </cell>
          <cell r="Q40">
            <v>2068550.0000000002</v>
          </cell>
          <cell r="S40">
            <v>2068550.0000000002</v>
          </cell>
          <cell r="V40">
            <v>0</v>
          </cell>
          <cell r="X40">
            <v>0</v>
          </cell>
          <cell r="AE40">
            <v>0</v>
          </cell>
          <cell r="AG40">
            <v>0</v>
          </cell>
          <cell r="AN40">
            <v>0</v>
          </cell>
          <cell r="AP40">
            <v>0</v>
          </cell>
          <cell r="AX40">
            <v>0</v>
          </cell>
          <cell r="AZ40">
            <v>0</v>
          </cell>
          <cell r="BI40">
            <v>0</v>
          </cell>
          <cell r="BK40">
            <v>0</v>
          </cell>
          <cell r="BP40">
            <v>0</v>
          </cell>
          <cell r="CC40">
            <v>0</v>
          </cell>
          <cell r="CE40">
            <v>0</v>
          </cell>
          <cell r="CG40">
            <v>0</v>
          </cell>
          <cell r="CL40">
            <v>0</v>
          </cell>
          <cell r="CN40">
            <v>0</v>
          </cell>
          <cell r="DA40">
            <v>0</v>
          </cell>
          <cell r="DC40">
            <v>0</v>
          </cell>
          <cell r="DG40">
            <v>0</v>
          </cell>
          <cell r="DJ40">
            <v>0</v>
          </cell>
          <cell r="DO40">
            <v>0</v>
          </cell>
          <cell r="DT40">
            <v>0</v>
          </cell>
          <cell r="DX40">
            <v>0</v>
          </cell>
          <cell r="EA40">
            <v>0</v>
          </cell>
          <cell r="EF40">
            <v>0</v>
          </cell>
          <cell r="EK40">
            <v>0</v>
          </cell>
          <cell r="FJ40">
            <v>0</v>
          </cell>
          <cell r="FK40">
            <v>0</v>
          </cell>
          <cell r="FM40">
            <v>0</v>
          </cell>
        </row>
        <row r="41">
          <cell r="A41" t="str">
            <v>Add: Sub F Inc/Foreign Div</v>
          </cell>
          <cell r="I41">
            <v>0</v>
          </cell>
          <cell r="Q41">
            <v>0</v>
          </cell>
          <cell r="S41">
            <v>0</v>
          </cell>
          <cell r="V41">
            <v>0</v>
          </cell>
          <cell r="X41">
            <v>0</v>
          </cell>
          <cell r="AE41">
            <v>0</v>
          </cell>
          <cell r="AG41">
            <v>0</v>
          </cell>
          <cell r="AN41">
            <v>0</v>
          </cell>
          <cell r="AP41">
            <v>0</v>
          </cell>
          <cell r="AX41">
            <v>0</v>
          </cell>
          <cell r="AZ41">
            <v>0</v>
          </cell>
          <cell r="BI41">
            <v>0</v>
          </cell>
          <cell r="BK41">
            <v>0</v>
          </cell>
          <cell r="BP41">
            <v>0</v>
          </cell>
          <cell r="CC41">
            <v>0</v>
          </cell>
          <cell r="CE41">
            <v>0</v>
          </cell>
          <cell r="CG41">
            <v>0</v>
          </cell>
          <cell r="CL41">
            <v>0</v>
          </cell>
          <cell r="CN41">
            <v>0</v>
          </cell>
          <cell r="DA41">
            <v>0</v>
          </cell>
          <cell r="DC41">
            <v>0</v>
          </cell>
          <cell r="DG41">
            <v>0</v>
          </cell>
          <cell r="DJ41">
            <v>0</v>
          </cell>
          <cell r="DO41">
            <v>0</v>
          </cell>
          <cell r="DT41">
            <v>0</v>
          </cell>
          <cell r="DX41">
            <v>0</v>
          </cell>
          <cell r="EA41">
            <v>0</v>
          </cell>
          <cell r="EF41">
            <v>0</v>
          </cell>
          <cell r="EK41">
            <v>0</v>
          </cell>
          <cell r="FJ41">
            <v>0</v>
          </cell>
          <cell r="FK41">
            <v>0</v>
          </cell>
          <cell r="FM41">
            <v>0</v>
          </cell>
        </row>
        <row r="42">
          <cell r="A42" t="str">
            <v>Nondeductible Capital Loss</v>
          </cell>
          <cell r="I42">
            <v>0</v>
          </cell>
          <cell r="Q42">
            <v>0</v>
          </cell>
          <cell r="S42">
            <v>0</v>
          </cell>
          <cell r="V42">
            <v>0</v>
          </cell>
          <cell r="X42">
            <v>0</v>
          </cell>
          <cell r="AE42">
            <v>0</v>
          </cell>
          <cell r="AG42">
            <v>0</v>
          </cell>
          <cell r="AN42">
            <v>0</v>
          </cell>
          <cell r="AP42">
            <v>0</v>
          </cell>
          <cell r="AX42">
            <v>0</v>
          </cell>
          <cell r="AZ42">
            <v>0</v>
          </cell>
          <cell r="BI42">
            <v>0</v>
          </cell>
          <cell r="BK42">
            <v>0</v>
          </cell>
          <cell r="BP42">
            <v>0</v>
          </cell>
          <cell r="CC42">
            <v>0</v>
          </cell>
          <cell r="CE42">
            <v>0</v>
          </cell>
          <cell r="CG42">
            <v>0</v>
          </cell>
          <cell r="CL42">
            <v>0</v>
          </cell>
          <cell r="CN42">
            <v>0</v>
          </cell>
          <cell r="DA42">
            <v>0</v>
          </cell>
          <cell r="DC42">
            <v>0</v>
          </cell>
          <cell r="DG42">
            <v>0</v>
          </cell>
          <cell r="DJ42">
            <v>0</v>
          </cell>
          <cell r="DO42">
            <v>0</v>
          </cell>
          <cell r="DT42">
            <v>0</v>
          </cell>
          <cell r="DX42">
            <v>0</v>
          </cell>
          <cell r="EA42">
            <v>0</v>
          </cell>
          <cell r="EF42">
            <v>0</v>
          </cell>
          <cell r="EK42">
            <v>0</v>
          </cell>
          <cell r="FJ42">
            <v>0</v>
          </cell>
          <cell r="FK42">
            <v>0</v>
          </cell>
          <cell r="FM42">
            <v>0</v>
          </cell>
        </row>
        <row r="43">
          <cell r="A43" t="str">
            <v>Add: Non-deductible expenses/Misc.</v>
          </cell>
          <cell r="I43">
            <v>0</v>
          </cell>
          <cell r="Q43">
            <v>0</v>
          </cell>
          <cell r="S43">
            <v>0</v>
          </cell>
          <cell r="V43">
            <v>0</v>
          </cell>
          <cell r="X43">
            <v>0</v>
          </cell>
          <cell r="AE43">
            <v>0</v>
          </cell>
          <cell r="AG43">
            <v>0</v>
          </cell>
          <cell r="AJ43">
            <v>2610646</v>
          </cell>
          <cell r="AN43">
            <v>2610646</v>
          </cell>
          <cell r="AP43">
            <v>2610646</v>
          </cell>
          <cell r="AX43">
            <v>0</v>
          </cell>
          <cell r="AZ43">
            <v>0</v>
          </cell>
          <cell r="BI43">
            <v>0</v>
          </cell>
          <cell r="BK43">
            <v>0</v>
          </cell>
          <cell r="BP43">
            <v>0</v>
          </cell>
          <cell r="CC43">
            <v>0</v>
          </cell>
          <cell r="CE43">
            <v>0</v>
          </cell>
          <cell r="CG43">
            <v>0</v>
          </cell>
          <cell r="CL43">
            <v>0</v>
          </cell>
          <cell r="CN43">
            <v>0</v>
          </cell>
          <cell r="DA43">
            <v>0</v>
          </cell>
          <cell r="DC43">
            <v>0</v>
          </cell>
          <cell r="DG43">
            <v>0</v>
          </cell>
          <cell r="DJ43">
            <v>0</v>
          </cell>
          <cell r="DO43">
            <v>0</v>
          </cell>
          <cell r="DT43">
            <v>0</v>
          </cell>
          <cell r="DX43">
            <v>0</v>
          </cell>
          <cell r="EA43">
            <v>0</v>
          </cell>
          <cell r="EF43">
            <v>0</v>
          </cell>
          <cell r="EK43">
            <v>0</v>
          </cell>
          <cell r="FJ43">
            <v>0</v>
          </cell>
          <cell r="FK43">
            <v>0</v>
          </cell>
          <cell r="FM43">
            <v>0</v>
          </cell>
        </row>
        <row r="44">
          <cell r="A44" t="str">
            <v>Add: Non-deductible Forex Loss</v>
          </cell>
          <cell r="I44">
            <v>0</v>
          </cell>
          <cell r="Q44">
            <v>0</v>
          </cell>
          <cell r="S44">
            <v>0</v>
          </cell>
          <cell r="V44">
            <v>0</v>
          </cell>
          <cell r="X44">
            <v>0</v>
          </cell>
          <cell r="AE44">
            <v>0</v>
          </cell>
          <cell r="AG44">
            <v>0</v>
          </cell>
          <cell r="AN44">
            <v>0</v>
          </cell>
          <cell r="AP44">
            <v>0</v>
          </cell>
          <cell r="AX44">
            <v>0</v>
          </cell>
          <cell r="AZ44">
            <v>0</v>
          </cell>
          <cell r="BI44">
            <v>0</v>
          </cell>
          <cell r="BK44">
            <v>0</v>
          </cell>
          <cell r="BP44">
            <v>0</v>
          </cell>
          <cell r="CC44">
            <v>0</v>
          </cell>
          <cell r="CE44">
            <v>0</v>
          </cell>
          <cell r="CG44">
            <v>0</v>
          </cell>
          <cell r="CL44">
            <v>0</v>
          </cell>
          <cell r="CN44">
            <v>0</v>
          </cell>
          <cell r="DA44">
            <v>0</v>
          </cell>
          <cell r="DC44">
            <v>0</v>
          </cell>
          <cell r="DG44">
            <v>0</v>
          </cell>
          <cell r="DJ44">
            <v>0</v>
          </cell>
          <cell r="DO44">
            <v>0</v>
          </cell>
          <cell r="DT44">
            <v>0</v>
          </cell>
          <cell r="DX44">
            <v>0</v>
          </cell>
          <cell r="EA44">
            <v>0</v>
          </cell>
          <cell r="EF44">
            <v>0</v>
          </cell>
          <cell r="EK44">
            <v>0</v>
          </cell>
          <cell r="FJ44">
            <v>0</v>
          </cell>
          <cell r="FK44">
            <v>0</v>
          </cell>
          <cell r="FM44">
            <v>0</v>
          </cell>
        </row>
        <row r="45">
          <cell r="A45" t="str">
            <v>Nontaxed Gain on Sale of Business</v>
          </cell>
          <cell r="I45">
            <v>0</v>
          </cell>
          <cell r="Q45">
            <v>0</v>
          </cell>
          <cell r="S45">
            <v>0</v>
          </cell>
          <cell r="V45">
            <v>0</v>
          </cell>
          <cell r="X45">
            <v>0</v>
          </cell>
          <cell r="AE45">
            <v>0</v>
          </cell>
          <cell r="AG45">
            <v>0</v>
          </cell>
          <cell r="AN45">
            <v>0</v>
          </cell>
          <cell r="AP45">
            <v>0</v>
          </cell>
          <cell r="AX45">
            <v>0</v>
          </cell>
          <cell r="AZ45">
            <v>0</v>
          </cell>
          <cell r="BI45">
            <v>0</v>
          </cell>
          <cell r="BK45">
            <v>0</v>
          </cell>
          <cell r="BP45">
            <v>0</v>
          </cell>
          <cell r="CC45">
            <v>0</v>
          </cell>
          <cell r="CE45">
            <v>0</v>
          </cell>
          <cell r="CG45">
            <v>0</v>
          </cell>
          <cell r="CL45">
            <v>0</v>
          </cell>
          <cell r="CN45">
            <v>0</v>
          </cell>
          <cell r="DA45">
            <v>0</v>
          </cell>
          <cell r="DC45">
            <v>0</v>
          </cell>
          <cell r="DG45">
            <v>0</v>
          </cell>
          <cell r="DJ45">
            <v>0</v>
          </cell>
          <cell r="DO45">
            <v>0</v>
          </cell>
          <cell r="DT45">
            <v>0</v>
          </cell>
          <cell r="DX45">
            <v>0</v>
          </cell>
          <cell r="EA45">
            <v>0</v>
          </cell>
          <cell r="EF45">
            <v>0</v>
          </cell>
          <cell r="EK45">
            <v>0</v>
          </cell>
          <cell r="FJ45">
            <v>0</v>
          </cell>
          <cell r="FK45">
            <v>0</v>
          </cell>
          <cell r="FM45">
            <v>0</v>
          </cell>
        </row>
        <row r="46">
          <cell r="A46" t="str">
            <v>M&amp;E (Estimate)</v>
          </cell>
          <cell r="I46">
            <v>0</v>
          </cell>
          <cell r="Q46">
            <v>0</v>
          </cell>
          <cell r="S46">
            <v>0</v>
          </cell>
          <cell r="V46">
            <v>0</v>
          </cell>
          <cell r="X46">
            <v>0</v>
          </cell>
          <cell r="AE46">
            <v>0</v>
          </cell>
          <cell r="AG46">
            <v>0</v>
          </cell>
          <cell r="AN46">
            <v>0</v>
          </cell>
          <cell r="AP46">
            <v>0</v>
          </cell>
          <cell r="AX46">
            <v>0</v>
          </cell>
          <cell r="AZ46">
            <v>0</v>
          </cell>
          <cell r="BI46">
            <v>0</v>
          </cell>
          <cell r="BK46">
            <v>0</v>
          </cell>
          <cell r="BP46">
            <v>0</v>
          </cell>
          <cell r="CC46">
            <v>0</v>
          </cell>
          <cell r="CE46">
            <v>0</v>
          </cell>
          <cell r="CG46">
            <v>0</v>
          </cell>
          <cell r="CL46">
            <v>0</v>
          </cell>
          <cell r="CN46">
            <v>0</v>
          </cell>
          <cell r="DA46">
            <v>0</v>
          </cell>
          <cell r="DC46">
            <v>0</v>
          </cell>
          <cell r="DG46">
            <v>0</v>
          </cell>
          <cell r="DJ46">
            <v>0</v>
          </cell>
          <cell r="DO46">
            <v>0</v>
          </cell>
          <cell r="DT46">
            <v>0</v>
          </cell>
          <cell r="DX46">
            <v>0</v>
          </cell>
          <cell r="EA46">
            <v>0</v>
          </cell>
          <cell r="EF46">
            <v>0</v>
          </cell>
          <cell r="EK46">
            <v>0</v>
          </cell>
          <cell r="FJ46">
            <v>0</v>
          </cell>
          <cell r="FK46">
            <v>0</v>
          </cell>
          <cell r="FM46">
            <v>0</v>
          </cell>
        </row>
        <row r="47">
          <cell r="A47" t="str">
            <v>Penalties (Estimate)</v>
          </cell>
          <cell r="I47">
            <v>0</v>
          </cell>
          <cell r="Q47">
            <v>0</v>
          </cell>
          <cell r="S47">
            <v>0</v>
          </cell>
          <cell r="V47">
            <v>0</v>
          </cell>
          <cell r="X47">
            <v>0</v>
          </cell>
          <cell r="AE47">
            <v>0</v>
          </cell>
          <cell r="AG47">
            <v>0</v>
          </cell>
          <cell r="AN47">
            <v>0</v>
          </cell>
          <cell r="AP47">
            <v>0</v>
          </cell>
          <cell r="AX47">
            <v>0</v>
          </cell>
          <cell r="AZ47">
            <v>0</v>
          </cell>
          <cell r="BI47">
            <v>0</v>
          </cell>
          <cell r="BK47">
            <v>0</v>
          </cell>
          <cell r="BP47">
            <v>0</v>
          </cell>
          <cell r="CC47">
            <v>0</v>
          </cell>
          <cell r="CE47">
            <v>0</v>
          </cell>
          <cell r="CG47">
            <v>0</v>
          </cell>
          <cell r="CL47">
            <v>0</v>
          </cell>
          <cell r="CN47">
            <v>0</v>
          </cell>
          <cell r="DA47">
            <v>0</v>
          </cell>
          <cell r="DC47">
            <v>0</v>
          </cell>
          <cell r="DG47">
            <v>0</v>
          </cell>
          <cell r="DJ47">
            <v>0</v>
          </cell>
          <cell r="DO47">
            <v>0</v>
          </cell>
          <cell r="DT47">
            <v>0</v>
          </cell>
          <cell r="DX47">
            <v>0</v>
          </cell>
          <cell r="EA47">
            <v>0</v>
          </cell>
          <cell r="EF47">
            <v>0</v>
          </cell>
          <cell r="EK47">
            <v>0</v>
          </cell>
          <cell r="FJ47">
            <v>0</v>
          </cell>
          <cell r="FK47">
            <v>0</v>
          </cell>
          <cell r="FM47">
            <v>0</v>
          </cell>
        </row>
        <row r="48">
          <cell r="A48" t="str">
            <v>Drax Adjustment</v>
          </cell>
          <cell r="I48">
            <v>0</v>
          </cell>
          <cell r="Q48">
            <v>0</v>
          </cell>
          <cell r="S48">
            <v>0</v>
          </cell>
          <cell r="V48">
            <v>0</v>
          </cell>
          <cell r="X48">
            <v>0</v>
          </cell>
          <cell r="AE48">
            <v>0</v>
          </cell>
          <cell r="AG48">
            <v>0</v>
          </cell>
          <cell r="AN48">
            <v>0</v>
          </cell>
          <cell r="AP48">
            <v>0</v>
          </cell>
          <cell r="AX48">
            <v>0</v>
          </cell>
          <cell r="AZ48">
            <v>0</v>
          </cell>
          <cell r="BI48">
            <v>0</v>
          </cell>
          <cell r="BK48">
            <v>0</v>
          </cell>
          <cell r="BP48">
            <v>0</v>
          </cell>
          <cell r="CC48">
            <v>0</v>
          </cell>
          <cell r="CE48">
            <v>0</v>
          </cell>
          <cell r="CG48">
            <v>0</v>
          </cell>
          <cell r="CL48">
            <v>0</v>
          </cell>
          <cell r="CN48">
            <v>0</v>
          </cell>
          <cell r="DA48">
            <v>0</v>
          </cell>
          <cell r="DC48">
            <v>0</v>
          </cell>
          <cell r="DG48">
            <v>0</v>
          </cell>
          <cell r="DJ48">
            <v>0</v>
          </cell>
          <cell r="DO48">
            <v>0</v>
          </cell>
          <cell r="DT48">
            <v>0</v>
          </cell>
          <cell r="DX48">
            <v>0</v>
          </cell>
          <cell r="EA48">
            <v>0</v>
          </cell>
          <cell r="EF48">
            <v>0</v>
          </cell>
          <cell r="EK48">
            <v>0</v>
          </cell>
          <cell r="FJ48">
            <v>0</v>
          </cell>
          <cell r="FK48">
            <v>0</v>
          </cell>
          <cell r="FM48">
            <v>0</v>
          </cell>
        </row>
        <row r="49">
          <cell r="A49" t="str">
            <v>OPGC India Pvt Ltd (branch of corp)</v>
          </cell>
          <cell r="I49">
            <v>0</v>
          </cell>
          <cell r="Q49">
            <v>0</v>
          </cell>
          <cell r="S49">
            <v>0</v>
          </cell>
          <cell r="V49">
            <v>0</v>
          </cell>
          <cell r="X49">
            <v>0</v>
          </cell>
          <cell r="AE49">
            <v>0</v>
          </cell>
          <cell r="AG49">
            <v>0</v>
          </cell>
          <cell r="AN49">
            <v>0</v>
          </cell>
          <cell r="AP49">
            <v>0</v>
          </cell>
          <cell r="AX49">
            <v>0</v>
          </cell>
          <cell r="AZ49">
            <v>0</v>
          </cell>
          <cell r="BI49">
            <v>0</v>
          </cell>
          <cell r="BK49">
            <v>0</v>
          </cell>
          <cell r="BP49">
            <v>0</v>
          </cell>
          <cell r="CC49">
            <v>0</v>
          </cell>
          <cell r="CE49">
            <v>0</v>
          </cell>
          <cell r="CG49">
            <v>0</v>
          </cell>
          <cell r="CL49">
            <v>0</v>
          </cell>
          <cell r="CN49">
            <v>0</v>
          </cell>
          <cell r="DA49">
            <v>0</v>
          </cell>
          <cell r="DC49">
            <v>0</v>
          </cell>
          <cell r="DG49">
            <v>0</v>
          </cell>
          <cell r="DJ49">
            <v>0</v>
          </cell>
          <cell r="DO49">
            <v>0</v>
          </cell>
          <cell r="DT49">
            <v>0</v>
          </cell>
          <cell r="DX49">
            <v>0</v>
          </cell>
          <cell r="EA49">
            <v>0</v>
          </cell>
          <cell r="EF49">
            <v>0</v>
          </cell>
          <cell r="EK49">
            <v>0</v>
          </cell>
          <cell r="FJ49">
            <v>0</v>
          </cell>
          <cell r="FK49">
            <v>0</v>
          </cell>
          <cell r="FM49">
            <v>0</v>
          </cell>
        </row>
        <row r="50">
          <cell r="A50" t="str">
            <v>Other</v>
          </cell>
          <cell r="I50">
            <v>0</v>
          </cell>
          <cell r="O50">
            <v>-642400</v>
          </cell>
          <cell r="Q50">
            <v>-642400</v>
          </cell>
          <cell r="S50">
            <v>-642400</v>
          </cell>
          <cell r="V50">
            <v>0</v>
          </cell>
          <cell r="X50">
            <v>0</v>
          </cell>
          <cell r="AE50">
            <v>0</v>
          </cell>
          <cell r="AG50">
            <v>0</v>
          </cell>
          <cell r="AN50">
            <v>0</v>
          </cell>
          <cell r="AP50">
            <v>0</v>
          </cell>
          <cell r="AX50">
            <v>0</v>
          </cell>
          <cell r="AZ50">
            <v>0</v>
          </cell>
          <cell r="BC50">
            <v>-1026245.2718699999</v>
          </cell>
          <cell r="BI50">
            <v>-1026245.2718699999</v>
          </cell>
          <cell r="BK50">
            <v>-1026245.2718699999</v>
          </cell>
          <cell r="BP50">
            <v>0</v>
          </cell>
          <cell r="BR50">
            <v>-286145</v>
          </cell>
          <cell r="BY50">
            <v>-2264307</v>
          </cell>
          <cell r="CC50">
            <v>-2550452</v>
          </cell>
          <cell r="CE50">
            <v>-2550452</v>
          </cell>
          <cell r="CG50">
            <v>0</v>
          </cell>
          <cell r="CL50">
            <v>0</v>
          </cell>
          <cell r="CN50">
            <v>0</v>
          </cell>
          <cell r="CQ50">
            <v>-119000</v>
          </cell>
          <cell r="CV50">
            <v>3566664.92</v>
          </cell>
          <cell r="CY50">
            <v>-3566662.9699999997</v>
          </cell>
          <cell r="DA50">
            <v>-118998.04999999981</v>
          </cell>
          <cell r="DB50">
            <v>-1.9500000001862645</v>
          </cell>
          <cell r="DC50">
            <v>-119000</v>
          </cell>
          <cell r="DD50">
            <v>-30600</v>
          </cell>
          <cell r="DG50">
            <v>-30600</v>
          </cell>
          <cell r="DH50">
            <v>2553333.3333333335</v>
          </cell>
          <cell r="DJ50">
            <v>2553333.3333333335</v>
          </cell>
          <cell r="DK50">
            <v>289100</v>
          </cell>
          <cell r="DM50">
            <v>401100</v>
          </cell>
          <cell r="DO50">
            <v>690200</v>
          </cell>
          <cell r="DT50">
            <v>0</v>
          </cell>
          <cell r="DX50">
            <v>0</v>
          </cell>
          <cell r="EA50">
            <v>0</v>
          </cell>
          <cell r="EF50">
            <v>0</v>
          </cell>
          <cell r="EK50">
            <v>0</v>
          </cell>
          <cell r="FJ50">
            <v>0</v>
          </cell>
          <cell r="FK50">
            <v>3212933.3333333335</v>
          </cell>
          <cell r="FM50">
            <v>3212933.3333333335</v>
          </cell>
        </row>
        <row r="51">
          <cell r="A51" t="str">
            <v>Total Perm Differences and Reclasses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1426150.0000000002</v>
          </cell>
          <cell r="P51">
            <v>0</v>
          </cell>
          <cell r="Q51">
            <v>1426150.0000000002</v>
          </cell>
          <cell r="R51">
            <v>0</v>
          </cell>
          <cell r="S51">
            <v>1426150.0000000002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2610646</v>
          </cell>
          <cell r="AL51">
            <v>0</v>
          </cell>
          <cell r="AM51">
            <v>0</v>
          </cell>
          <cell r="AN51">
            <v>2610646</v>
          </cell>
          <cell r="AP51">
            <v>2610646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-1791860.2451879999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-1791860.2451879999</v>
          </cell>
          <cell r="BK51">
            <v>-1791860.2451879999</v>
          </cell>
          <cell r="BL51">
            <v>0</v>
          </cell>
          <cell r="BM51">
            <v>-24016.090000000004</v>
          </cell>
          <cell r="BN51">
            <v>0</v>
          </cell>
          <cell r="BO51">
            <v>0</v>
          </cell>
          <cell r="BP51">
            <v>-24016.090000000004</v>
          </cell>
          <cell r="BQ51">
            <v>0</v>
          </cell>
          <cell r="BR51">
            <v>-286145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-2773528</v>
          </cell>
          <cell r="BZ51">
            <v>0</v>
          </cell>
          <cell r="CA51">
            <v>0</v>
          </cell>
          <cell r="CB51">
            <v>0</v>
          </cell>
          <cell r="CC51">
            <v>-3059673</v>
          </cell>
          <cell r="CE51">
            <v>-3059673</v>
          </cell>
          <cell r="CF51">
            <v>-346305</v>
          </cell>
          <cell r="CG51">
            <v>-346305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-119000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3566664.92</v>
          </cell>
          <cell r="CW51">
            <v>0</v>
          </cell>
          <cell r="CX51">
            <v>0</v>
          </cell>
          <cell r="CY51">
            <v>-3566662.9699999997</v>
          </cell>
          <cell r="CZ51">
            <v>0</v>
          </cell>
          <cell r="DA51">
            <v>-118998.04999999981</v>
          </cell>
          <cell r="DC51">
            <v>-118998.04999999981</v>
          </cell>
          <cell r="DD51">
            <v>-30600</v>
          </cell>
          <cell r="DE51">
            <v>0</v>
          </cell>
          <cell r="DF51">
            <v>0</v>
          </cell>
          <cell r="DG51">
            <v>-30600</v>
          </cell>
          <cell r="DH51">
            <v>2553333.3333333335</v>
          </cell>
          <cell r="DI51">
            <v>0</v>
          </cell>
          <cell r="DJ51">
            <v>2553333.3333333335</v>
          </cell>
          <cell r="DK51">
            <v>289100</v>
          </cell>
          <cell r="DL51">
            <v>0</v>
          </cell>
          <cell r="DM51">
            <v>401100</v>
          </cell>
          <cell r="DN51">
            <v>0</v>
          </cell>
          <cell r="DO51">
            <v>690200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3212933.3333333335</v>
          </cell>
          <cell r="FM51">
            <v>3212933.3333333335</v>
          </cell>
        </row>
        <row r="52">
          <cell r="A52" t="str">
            <v>APB 11 Taxable Income</v>
          </cell>
          <cell r="C52">
            <v>-17525267</v>
          </cell>
          <cell r="D52">
            <v>0</v>
          </cell>
          <cell r="E52">
            <v>1</v>
          </cell>
          <cell r="F52">
            <v>-53449</v>
          </cell>
          <cell r="G52">
            <v>9240</v>
          </cell>
          <cell r="H52">
            <v>0</v>
          </cell>
          <cell r="I52">
            <v>-17569475</v>
          </cell>
          <cell r="J52">
            <v>1026181</v>
          </cell>
          <cell r="K52">
            <v>616436</v>
          </cell>
          <cell r="L52">
            <v>-2326</v>
          </cell>
          <cell r="M52">
            <v>2785</v>
          </cell>
          <cell r="N52">
            <v>0</v>
          </cell>
          <cell r="O52">
            <v>4536960.05</v>
          </cell>
          <cell r="P52">
            <v>0</v>
          </cell>
          <cell r="Q52">
            <v>6180036.0499999998</v>
          </cell>
          <cell r="R52">
            <v>0</v>
          </cell>
          <cell r="S52">
            <v>6180036.0499999998</v>
          </cell>
          <cell r="T52">
            <v>-3082</v>
          </cell>
          <cell r="U52">
            <v>85976</v>
          </cell>
          <cell r="V52">
            <v>82894</v>
          </cell>
          <cell r="W52">
            <v>0</v>
          </cell>
          <cell r="X52">
            <v>82894</v>
          </cell>
          <cell r="Y52">
            <v>-90340671.859999999</v>
          </cell>
          <cell r="Z52">
            <v>-550711</v>
          </cell>
          <cell r="AA52">
            <v>178982819</v>
          </cell>
          <cell r="AB52">
            <v>80880575</v>
          </cell>
          <cell r="AC52">
            <v>86864621</v>
          </cell>
          <cell r="AD52">
            <v>-259894397</v>
          </cell>
          <cell r="AE52">
            <v>-4057764.8600000143</v>
          </cell>
          <cell r="AG52">
            <v>-4057764.8600000143</v>
          </cell>
          <cell r="AH52">
            <v>-30839282</v>
          </cell>
          <cell r="AI52">
            <v>119142</v>
          </cell>
          <cell r="AJ52">
            <v>-2911458</v>
          </cell>
          <cell r="AL52">
            <v>-2093471</v>
          </cell>
          <cell r="AM52">
            <v>0</v>
          </cell>
          <cell r="AN52">
            <v>-35725069</v>
          </cell>
          <cell r="AP52">
            <v>-6351301</v>
          </cell>
          <cell r="AQ52">
            <v>-72260</v>
          </cell>
          <cell r="AR52">
            <v>41906880.780000001</v>
          </cell>
          <cell r="AS52">
            <v>2000544</v>
          </cell>
          <cell r="AT52">
            <v>158</v>
          </cell>
          <cell r="AU52">
            <v>8154</v>
          </cell>
          <cell r="AV52">
            <v>-19138887</v>
          </cell>
          <cell r="AW52">
            <v>0</v>
          </cell>
          <cell r="AX52">
            <v>24704589.780000001</v>
          </cell>
          <cell r="AY52">
            <v>3361414</v>
          </cell>
          <cell r="AZ52">
            <v>3361414</v>
          </cell>
          <cell r="BA52">
            <v>-1349309.504</v>
          </cell>
          <cell r="BB52">
            <v>-5030094.87</v>
          </cell>
          <cell r="BC52">
            <v>10115034.51971201</v>
          </cell>
          <cell r="BD52">
            <v>0</v>
          </cell>
          <cell r="BE52">
            <v>1360576.6800000002</v>
          </cell>
          <cell r="BF52">
            <v>271029</v>
          </cell>
          <cell r="BG52">
            <v>-6507</v>
          </cell>
          <cell r="BH52">
            <v>0</v>
          </cell>
          <cell r="BI52">
            <v>5360728.8257120103</v>
          </cell>
          <cell r="BJ52">
            <v>-271029</v>
          </cell>
          <cell r="BK52">
            <v>5089699.8257120103</v>
          </cell>
          <cell r="BL52">
            <v>0</v>
          </cell>
          <cell r="BM52">
            <v>319070.90999999997</v>
          </cell>
          <cell r="BN52">
            <v>-347356</v>
          </cell>
          <cell r="BO52">
            <v>0</v>
          </cell>
          <cell r="BP52">
            <v>-28285.090000000026</v>
          </cell>
          <cell r="BQ52">
            <v>-239765</v>
          </cell>
          <cell r="BR52">
            <v>21136561.704700001</v>
          </cell>
          <cell r="BS52">
            <v>0</v>
          </cell>
          <cell r="BT52">
            <v>-701217</v>
          </cell>
          <cell r="BU52">
            <v>0</v>
          </cell>
          <cell r="BV52">
            <v>-10662462</v>
          </cell>
          <cell r="BW52">
            <v>1558413</v>
          </cell>
          <cell r="BX52">
            <v>-105249</v>
          </cell>
          <cell r="BY52">
            <v>6386532.6677999999</v>
          </cell>
          <cell r="BZ52">
            <v>-7350698</v>
          </cell>
          <cell r="CA52">
            <v>0</v>
          </cell>
          <cell r="CB52">
            <v>0</v>
          </cell>
          <cell r="CC52">
            <v>10022116.372500002</v>
          </cell>
          <cell r="CE52">
            <v>10022116.372500002</v>
          </cell>
          <cell r="CF52">
            <v>0</v>
          </cell>
          <cell r="CG52">
            <v>0</v>
          </cell>
          <cell r="CH52">
            <v>20130</v>
          </cell>
          <cell r="CI52">
            <v>0</v>
          </cell>
          <cell r="CJ52">
            <v>0</v>
          </cell>
          <cell r="CK52">
            <v>0</v>
          </cell>
          <cell r="CL52">
            <v>20130</v>
          </cell>
          <cell r="CN52">
            <v>20130</v>
          </cell>
          <cell r="CO52">
            <v>-909908.78</v>
          </cell>
          <cell r="CP52">
            <v>0</v>
          </cell>
          <cell r="CQ52">
            <v>10591926.777600009</v>
          </cell>
          <cell r="CR52">
            <v>917210</v>
          </cell>
          <cell r="CS52">
            <v>-1035.33</v>
          </cell>
          <cell r="CT52">
            <v>0</v>
          </cell>
          <cell r="CU52">
            <v>2592739.98</v>
          </cell>
          <cell r="CV52">
            <v>-105324.47999999998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13085608.16760001</v>
          </cell>
          <cell r="DC52">
            <v>13085608.16760001</v>
          </cell>
          <cell r="DD52">
            <v>972570</v>
          </cell>
          <cell r="DE52">
            <v>0</v>
          </cell>
          <cell r="DF52">
            <v>0</v>
          </cell>
          <cell r="DG52">
            <v>972570</v>
          </cell>
          <cell r="DH52">
            <v>15595733.333333334</v>
          </cell>
          <cell r="DI52">
            <v>718000</v>
          </cell>
          <cell r="DJ52">
            <v>16313733.333333334</v>
          </cell>
          <cell r="DK52">
            <v>1589000</v>
          </cell>
          <cell r="DL52">
            <v>0</v>
          </cell>
          <cell r="DM52">
            <v>1472800</v>
          </cell>
          <cell r="DN52">
            <v>0</v>
          </cell>
          <cell r="DO52">
            <v>3061800</v>
          </cell>
          <cell r="DP52">
            <v>0</v>
          </cell>
          <cell r="DQ52">
            <v>2369750</v>
          </cell>
          <cell r="DR52">
            <v>0</v>
          </cell>
          <cell r="DS52">
            <v>0</v>
          </cell>
          <cell r="DT52">
            <v>2369750</v>
          </cell>
          <cell r="DU52">
            <v>183112.5</v>
          </cell>
          <cell r="DV52">
            <v>0</v>
          </cell>
          <cell r="DW52">
            <v>0</v>
          </cell>
          <cell r="DX52">
            <v>183112.5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292250</v>
          </cell>
          <cell r="ED52">
            <v>0</v>
          </cell>
          <cell r="EE52">
            <v>0</v>
          </cell>
          <cell r="EF52">
            <v>292250</v>
          </cell>
          <cell r="EG52">
            <v>0</v>
          </cell>
          <cell r="EH52">
            <v>0</v>
          </cell>
          <cell r="EI52">
            <v>31502000</v>
          </cell>
          <cell r="EJ52">
            <v>0</v>
          </cell>
          <cell r="EK52">
            <v>31502000</v>
          </cell>
          <cell r="EL52">
            <v>186000</v>
          </cell>
          <cell r="EM52">
            <v>0</v>
          </cell>
          <cell r="EN52">
            <v>0</v>
          </cell>
          <cell r="EO52">
            <v>0</v>
          </cell>
          <cell r="EP52">
            <v>-39057000</v>
          </cell>
          <cell r="EQ52">
            <v>0</v>
          </cell>
          <cell r="ER52">
            <v>0</v>
          </cell>
          <cell r="ES52">
            <v>999000</v>
          </cell>
          <cell r="ET52">
            <v>0</v>
          </cell>
          <cell r="EU52">
            <v>109000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476000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271000</v>
          </cell>
          <cell r="FG52">
            <v>0</v>
          </cell>
          <cell r="FH52">
            <v>0</v>
          </cell>
          <cell r="FI52">
            <v>0</v>
          </cell>
          <cell r="FJ52">
            <v>-37016000</v>
          </cell>
          <cell r="FK52">
            <v>17679215.833333336</v>
          </cell>
          <cell r="FM52">
            <v>17679215.833333336</v>
          </cell>
        </row>
        <row r="53">
          <cell r="A53" t="str">
            <v>Statutory Tax Rate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0.33</v>
          </cell>
          <cell r="K53">
            <v>0.33</v>
          </cell>
          <cell r="L53">
            <v>0.33</v>
          </cell>
          <cell r="M53">
            <v>0.33</v>
          </cell>
          <cell r="N53">
            <v>0.33</v>
          </cell>
          <cell r="O53">
            <v>0.33</v>
          </cell>
          <cell r="P53">
            <v>0.33</v>
          </cell>
          <cell r="Q53">
            <v>0.33</v>
          </cell>
          <cell r="S53">
            <v>0.33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0.25</v>
          </cell>
          <cell r="AL53">
            <v>0</v>
          </cell>
          <cell r="AM53">
            <v>0</v>
          </cell>
          <cell r="AN53">
            <v>0.25</v>
          </cell>
          <cell r="AP53">
            <v>0.25</v>
          </cell>
          <cell r="AQ53">
            <v>0</v>
          </cell>
          <cell r="AR53">
            <v>7.0000000000000007E-2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7.0000000000000007E-2</v>
          </cell>
          <cell r="AX53">
            <v>7.0000000000000007E-2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0.25</v>
          </cell>
          <cell r="BD53">
            <v>0.25</v>
          </cell>
          <cell r="BE53">
            <v>0</v>
          </cell>
          <cell r="BF53">
            <v>0</v>
          </cell>
          <cell r="BG53">
            <v>0.25</v>
          </cell>
          <cell r="BH53">
            <v>0.25</v>
          </cell>
          <cell r="BI53">
            <v>0.25</v>
          </cell>
          <cell r="BK53">
            <v>0.25</v>
          </cell>
          <cell r="BL53">
            <v>0.25</v>
          </cell>
          <cell r="BM53">
            <v>0.25</v>
          </cell>
          <cell r="BN53">
            <v>0.25</v>
          </cell>
          <cell r="BO53">
            <v>0</v>
          </cell>
          <cell r="BP53">
            <v>0.25</v>
          </cell>
          <cell r="BQ53">
            <v>0</v>
          </cell>
          <cell r="BR53">
            <v>0.25</v>
          </cell>
          <cell r="BS53">
            <v>0.25</v>
          </cell>
          <cell r="BT53">
            <v>0</v>
          </cell>
          <cell r="BU53">
            <v>0.25</v>
          </cell>
          <cell r="BV53">
            <v>0</v>
          </cell>
          <cell r="BW53">
            <v>0</v>
          </cell>
          <cell r="BX53">
            <v>0.25</v>
          </cell>
          <cell r="BY53">
            <v>0.25</v>
          </cell>
          <cell r="BZ53">
            <v>0</v>
          </cell>
          <cell r="CA53">
            <v>0.25</v>
          </cell>
          <cell r="CB53">
            <v>0.25</v>
          </cell>
          <cell r="CC53">
            <v>0.25</v>
          </cell>
          <cell r="CE53">
            <v>0.25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  <cell r="CO53">
            <v>0</v>
          </cell>
          <cell r="CP53">
            <v>0.3</v>
          </cell>
          <cell r="CQ53">
            <v>0.3</v>
          </cell>
          <cell r="CR53">
            <v>0</v>
          </cell>
          <cell r="CS53">
            <v>0</v>
          </cell>
          <cell r="CT53">
            <v>0.3</v>
          </cell>
          <cell r="CU53">
            <v>0</v>
          </cell>
          <cell r="CV53">
            <v>0</v>
          </cell>
          <cell r="CW53">
            <v>0.3</v>
          </cell>
          <cell r="CX53">
            <v>0.3</v>
          </cell>
          <cell r="CY53">
            <v>0.35</v>
          </cell>
          <cell r="CZ53">
            <v>0</v>
          </cell>
          <cell r="DA53">
            <v>0.3</v>
          </cell>
          <cell r="DC53">
            <v>0.3</v>
          </cell>
          <cell r="DD53">
            <v>0.15</v>
          </cell>
          <cell r="DE53">
            <v>0.15</v>
          </cell>
          <cell r="DF53">
            <v>0.15</v>
          </cell>
          <cell r="DG53">
            <v>0.15</v>
          </cell>
          <cell r="DH53">
            <v>0.15</v>
          </cell>
          <cell r="DI53">
            <v>0</v>
          </cell>
          <cell r="DJ53">
            <v>0.15</v>
          </cell>
          <cell r="DK53">
            <v>7.4999999999999997E-2</v>
          </cell>
          <cell r="DL53">
            <v>7.4999999999999997E-2</v>
          </cell>
          <cell r="DM53">
            <v>7.4999999999999997E-2</v>
          </cell>
          <cell r="DN53">
            <v>7.4999999999999997E-2</v>
          </cell>
          <cell r="DO53">
            <v>7.4999999999999997E-2</v>
          </cell>
          <cell r="DP53">
            <v>0.15</v>
          </cell>
          <cell r="DQ53">
            <v>0.15</v>
          </cell>
          <cell r="DR53">
            <v>0.15</v>
          </cell>
          <cell r="DS53">
            <v>0.15</v>
          </cell>
          <cell r="DT53">
            <v>0.15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0.1</v>
          </cell>
          <cell r="EC53">
            <v>0.1</v>
          </cell>
          <cell r="ED53">
            <v>0.1</v>
          </cell>
          <cell r="EE53">
            <v>0.1</v>
          </cell>
          <cell r="EF53">
            <v>0.1</v>
          </cell>
          <cell r="EG53">
            <v>7.4999999999999997E-2</v>
          </cell>
          <cell r="EH53">
            <v>7.4999999999999997E-2</v>
          </cell>
          <cell r="EI53">
            <v>7.4999999999999997E-2</v>
          </cell>
          <cell r="EJ53">
            <v>7.4999999999999997E-2</v>
          </cell>
          <cell r="EK53">
            <v>7.4999999999999997E-2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M53">
            <v>0</v>
          </cell>
        </row>
        <row r="54">
          <cell r="A54" t="str">
            <v>APB 11 Income Tax b4 Credits/Other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338639.73000000004</v>
          </cell>
          <cell r="K54">
            <v>203423.88</v>
          </cell>
          <cell r="L54">
            <v>-767.58</v>
          </cell>
          <cell r="M54">
            <v>919.05000000000007</v>
          </cell>
          <cell r="N54">
            <v>0</v>
          </cell>
          <cell r="O54">
            <v>1497196.8165</v>
          </cell>
          <cell r="P54">
            <v>0</v>
          </cell>
          <cell r="Q54">
            <v>2039411.8965000003</v>
          </cell>
          <cell r="R54">
            <v>0</v>
          </cell>
          <cell r="S54">
            <v>2039411.8965000003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-727864.5</v>
          </cell>
          <cell r="AL54">
            <v>0</v>
          </cell>
          <cell r="AM54">
            <v>0</v>
          </cell>
          <cell r="AN54">
            <v>-727864.5</v>
          </cell>
          <cell r="AP54">
            <v>-727864.5</v>
          </cell>
          <cell r="AQ54">
            <v>0</v>
          </cell>
          <cell r="AR54">
            <v>2933481.6546000005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2933481.6546000005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2528758.6299280026</v>
          </cell>
          <cell r="BD54">
            <v>0</v>
          </cell>
          <cell r="BE54">
            <v>0</v>
          </cell>
          <cell r="BF54">
            <v>0</v>
          </cell>
          <cell r="BG54">
            <v>-1626.75</v>
          </cell>
          <cell r="BH54">
            <v>0</v>
          </cell>
          <cell r="BI54">
            <v>2527131.8799280026</v>
          </cell>
          <cell r="BK54">
            <v>2527131.8799280026</v>
          </cell>
          <cell r="BL54">
            <v>0</v>
          </cell>
          <cell r="BM54">
            <v>79767.727499999994</v>
          </cell>
          <cell r="BN54">
            <v>-86839</v>
          </cell>
          <cell r="BO54">
            <v>0</v>
          </cell>
          <cell r="BP54">
            <v>-7071.2725000000064</v>
          </cell>
          <cell r="BQ54">
            <v>0</v>
          </cell>
          <cell r="BR54">
            <v>5284140.4261750001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1596633.16695</v>
          </cell>
          <cell r="BZ54">
            <v>0</v>
          </cell>
          <cell r="CA54">
            <v>0</v>
          </cell>
          <cell r="CB54">
            <v>0</v>
          </cell>
          <cell r="CC54">
            <v>6880773.5931250006</v>
          </cell>
          <cell r="CE54">
            <v>6880773.5931250006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3177578.0332800024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3177578.0332800024</v>
          </cell>
          <cell r="DC54">
            <v>3177578.0332800024</v>
          </cell>
          <cell r="DD54">
            <v>145885.5</v>
          </cell>
          <cell r="DE54">
            <v>0</v>
          </cell>
          <cell r="DF54">
            <v>0</v>
          </cell>
          <cell r="DG54">
            <v>145885.5</v>
          </cell>
          <cell r="DH54">
            <v>2339360</v>
          </cell>
          <cell r="DI54">
            <v>0</v>
          </cell>
          <cell r="DJ54">
            <v>2339360</v>
          </cell>
          <cell r="DK54">
            <v>119175</v>
          </cell>
          <cell r="DL54">
            <v>0</v>
          </cell>
          <cell r="DM54">
            <v>110460</v>
          </cell>
          <cell r="DN54">
            <v>0</v>
          </cell>
          <cell r="DO54">
            <v>229635</v>
          </cell>
          <cell r="DP54">
            <v>0</v>
          </cell>
          <cell r="DQ54">
            <v>355462.5</v>
          </cell>
          <cell r="DR54">
            <v>0</v>
          </cell>
          <cell r="DS54">
            <v>0</v>
          </cell>
          <cell r="DT54">
            <v>355462.5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29225</v>
          </cell>
          <cell r="ED54">
            <v>0</v>
          </cell>
          <cell r="EE54">
            <v>0</v>
          </cell>
          <cell r="EF54">
            <v>29225</v>
          </cell>
          <cell r="EG54">
            <v>0</v>
          </cell>
          <cell r="EH54">
            <v>0</v>
          </cell>
          <cell r="EI54">
            <v>2362650</v>
          </cell>
          <cell r="EJ54">
            <v>0</v>
          </cell>
          <cell r="EK54">
            <v>2362650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5462218</v>
          </cell>
          <cell r="FM54">
            <v>5462218</v>
          </cell>
        </row>
        <row r="56">
          <cell r="A56" t="str">
            <v>Credits and Other (tax effected)</v>
          </cell>
        </row>
        <row r="57">
          <cell r="A57" t="str">
            <v>Less: Income Tax Credits</v>
          </cell>
          <cell r="I57">
            <v>0</v>
          </cell>
          <cell r="Q57">
            <v>0</v>
          </cell>
          <cell r="S57">
            <v>0</v>
          </cell>
          <cell r="V57">
            <v>0</v>
          </cell>
          <cell r="X57">
            <v>0</v>
          </cell>
          <cell r="AE57">
            <v>0</v>
          </cell>
          <cell r="AG57">
            <v>0</v>
          </cell>
          <cell r="AN57">
            <v>0</v>
          </cell>
          <cell r="AP57">
            <v>0</v>
          </cell>
          <cell r="AX57">
            <v>0</v>
          </cell>
          <cell r="AZ57">
            <v>0</v>
          </cell>
          <cell r="BI57">
            <v>0</v>
          </cell>
          <cell r="BK57">
            <v>0</v>
          </cell>
          <cell r="BP57">
            <v>0</v>
          </cell>
          <cell r="CC57">
            <v>0</v>
          </cell>
          <cell r="CE57">
            <v>0</v>
          </cell>
          <cell r="CG57">
            <v>0</v>
          </cell>
          <cell r="CL57">
            <v>0</v>
          </cell>
          <cell r="CN57">
            <v>0</v>
          </cell>
          <cell r="DA57">
            <v>0</v>
          </cell>
          <cell r="DC57">
            <v>0</v>
          </cell>
          <cell r="DG57">
            <v>0</v>
          </cell>
          <cell r="DJ57">
            <v>0</v>
          </cell>
          <cell r="DO57">
            <v>0</v>
          </cell>
          <cell r="DT57">
            <v>0</v>
          </cell>
          <cell r="DX57">
            <v>0</v>
          </cell>
          <cell r="EA57">
            <v>0</v>
          </cell>
          <cell r="EF57">
            <v>0</v>
          </cell>
          <cell r="EK57">
            <v>0</v>
          </cell>
          <cell r="FJ57">
            <v>0</v>
          </cell>
          <cell r="FK57">
            <v>0</v>
          </cell>
          <cell r="FM57">
            <v>0</v>
          </cell>
        </row>
        <row r="58">
          <cell r="A58" t="str">
            <v>Adjust to BOY Tax credit cfwd</v>
          </cell>
          <cell r="I58">
            <v>0</v>
          </cell>
          <cell r="Q58">
            <v>0</v>
          </cell>
          <cell r="S58">
            <v>0</v>
          </cell>
          <cell r="V58">
            <v>0</v>
          </cell>
          <cell r="X58">
            <v>0</v>
          </cell>
          <cell r="AE58">
            <v>0</v>
          </cell>
          <cell r="AG58">
            <v>0</v>
          </cell>
          <cell r="AN58">
            <v>0</v>
          </cell>
          <cell r="AP58">
            <v>0</v>
          </cell>
          <cell r="AX58">
            <v>0</v>
          </cell>
          <cell r="AZ58">
            <v>0</v>
          </cell>
          <cell r="BI58">
            <v>0</v>
          </cell>
          <cell r="BK58">
            <v>0</v>
          </cell>
          <cell r="BP58">
            <v>0</v>
          </cell>
          <cell r="CC58">
            <v>0</v>
          </cell>
          <cell r="CE58">
            <v>0</v>
          </cell>
          <cell r="CG58">
            <v>0</v>
          </cell>
          <cell r="CL58">
            <v>0</v>
          </cell>
          <cell r="CN58">
            <v>0</v>
          </cell>
          <cell r="CQ58">
            <v>-8135710</v>
          </cell>
          <cell r="DA58">
            <v>-8135710</v>
          </cell>
          <cell r="DC58">
            <v>-8135710</v>
          </cell>
          <cell r="DG58">
            <v>0</v>
          </cell>
          <cell r="DJ58">
            <v>0</v>
          </cell>
          <cell r="DO58">
            <v>0</v>
          </cell>
          <cell r="DT58">
            <v>0</v>
          </cell>
          <cell r="DX58">
            <v>0</v>
          </cell>
          <cell r="EA58">
            <v>0</v>
          </cell>
          <cell r="EF58">
            <v>0</v>
          </cell>
          <cell r="EK58">
            <v>0</v>
          </cell>
          <cell r="FJ58">
            <v>0</v>
          </cell>
          <cell r="FK58">
            <v>0</v>
          </cell>
          <cell r="FM58">
            <v>0</v>
          </cell>
        </row>
        <row r="59">
          <cell r="A59" t="str">
            <v>Less:  Other Cilco/IPALCO Items</v>
          </cell>
          <cell r="I59">
            <v>0</v>
          </cell>
          <cell r="Q59">
            <v>0</v>
          </cell>
          <cell r="S59">
            <v>0</v>
          </cell>
          <cell r="V59">
            <v>0</v>
          </cell>
          <cell r="X59">
            <v>0</v>
          </cell>
          <cell r="AE59">
            <v>0</v>
          </cell>
          <cell r="AG59">
            <v>0</v>
          </cell>
          <cell r="AN59">
            <v>0</v>
          </cell>
          <cell r="AP59">
            <v>0</v>
          </cell>
          <cell r="AX59">
            <v>0</v>
          </cell>
          <cell r="AZ59">
            <v>0</v>
          </cell>
          <cell r="BI59">
            <v>0</v>
          </cell>
          <cell r="BK59">
            <v>0</v>
          </cell>
          <cell r="BP59">
            <v>0</v>
          </cell>
          <cell r="CC59">
            <v>0</v>
          </cell>
          <cell r="CE59">
            <v>0</v>
          </cell>
          <cell r="CG59">
            <v>0</v>
          </cell>
          <cell r="CL59">
            <v>0</v>
          </cell>
          <cell r="CN59">
            <v>0</v>
          </cell>
          <cell r="DA59">
            <v>0</v>
          </cell>
          <cell r="DC59">
            <v>0</v>
          </cell>
          <cell r="DG59">
            <v>0</v>
          </cell>
          <cell r="DJ59">
            <v>0</v>
          </cell>
          <cell r="DO59">
            <v>0</v>
          </cell>
          <cell r="DT59">
            <v>0</v>
          </cell>
          <cell r="DX59">
            <v>0</v>
          </cell>
          <cell r="EA59">
            <v>0</v>
          </cell>
          <cell r="EF59">
            <v>0</v>
          </cell>
          <cell r="EK59">
            <v>0</v>
          </cell>
          <cell r="FJ59">
            <v>0</v>
          </cell>
          <cell r="FK59">
            <v>0</v>
          </cell>
          <cell r="FM59">
            <v>0</v>
          </cell>
        </row>
        <row r="60">
          <cell r="A60" t="str">
            <v>Deferred Tax/Prior Year Adjusts</v>
          </cell>
          <cell r="I60">
            <v>0</v>
          </cell>
          <cell r="O60">
            <v>-1068000</v>
          </cell>
          <cell r="Q60">
            <v>-1068000</v>
          </cell>
          <cell r="S60">
            <v>-1068000</v>
          </cell>
          <cell r="V60">
            <v>0</v>
          </cell>
          <cell r="X60">
            <v>0</v>
          </cell>
          <cell r="AE60">
            <v>0</v>
          </cell>
          <cell r="AG60">
            <v>0</v>
          </cell>
          <cell r="AN60">
            <v>0</v>
          </cell>
          <cell r="AP60">
            <v>0</v>
          </cell>
          <cell r="AX60">
            <v>0</v>
          </cell>
          <cell r="AZ60">
            <v>0</v>
          </cell>
          <cell r="BI60">
            <v>0</v>
          </cell>
          <cell r="BK60">
            <v>0</v>
          </cell>
          <cell r="BP60">
            <v>0</v>
          </cell>
          <cell r="BR60">
            <v>-245859.75</v>
          </cell>
          <cell r="BY60">
            <v>-372623.2671</v>
          </cell>
          <cell r="CC60">
            <v>-618483.01710000006</v>
          </cell>
          <cell r="CE60">
            <v>-618483.01710000006</v>
          </cell>
          <cell r="CG60">
            <v>0</v>
          </cell>
          <cell r="CL60">
            <v>0</v>
          </cell>
          <cell r="CN60">
            <v>0</v>
          </cell>
          <cell r="DA60">
            <v>0</v>
          </cell>
          <cell r="DC60">
            <v>0</v>
          </cell>
          <cell r="DG60">
            <v>0</v>
          </cell>
          <cell r="DJ60">
            <v>0</v>
          </cell>
          <cell r="DO60">
            <v>0</v>
          </cell>
          <cell r="DT60">
            <v>0</v>
          </cell>
          <cell r="DX60">
            <v>0</v>
          </cell>
          <cell r="EA60">
            <v>0</v>
          </cell>
          <cell r="EF60">
            <v>0</v>
          </cell>
          <cell r="EK60">
            <v>0</v>
          </cell>
          <cell r="FJ60">
            <v>0</v>
          </cell>
          <cell r="FK60">
            <v>0</v>
          </cell>
          <cell r="FM60">
            <v>0</v>
          </cell>
        </row>
        <row r="61">
          <cell r="A61" t="str">
            <v>Add: Other Taxes</v>
          </cell>
          <cell r="I61">
            <v>0</v>
          </cell>
          <cell r="O61">
            <v>193370.4</v>
          </cell>
          <cell r="Q61">
            <v>193370.4</v>
          </cell>
          <cell r="S61">
            <v>193370.4</v>
          </cell>
          <cell r="V61">
            <v>0</v>
          </cell>
          <cell r="X61">
            <v>0</v>
          </cell>
          <cell r="AE61">
            <v>0</v>
          </cell>
          <cell r="AG61">
            <v>0</v>
          </cell>
          <cell r="AN61">
            <v>0</v>
          </cell>
          <cell r="AP61">
            <v>0</v>
          </cell>
          <cell r="AX61">
            <v>0</v>
          </cell>
          <cell r="AY61">
            <v>130708</v>
          </cell>
          <cell r="AZ61">
            <v>130708</v>
          </cell>
          <cell r="BI61">
            <v>0</v>
          </cell>
          <cell r="BK61">
            <v>0</v>
          </cell>
          <cell r="BP61">
            <v>0</v>
          </cell>
          <cell r="CC61">
            <v>0</v>
          </cell>
          <cell r="CE61">
            <v>0</v>
          </cell>
          <cell r="CG61">
            <v>0</v>
          </cell>
          <cell r="CL61">
            <v>0</v>
          </cell>
          <cell r="CN61">
            <v>0</v>
          </cell>
          <cell r="DA61">
            <v>0</v>
          </cell>
          <cell r="DC61">
            <v>0</v>
          </cell>
          <cell r="DG61">
            <v>0</v>
          </cell>
          <cell r="DJ61">
            <v>0</v>
          </cell>
          <cell r="DO61">
            <v>0</v>
          </cell>
          <cell r="DT61">
            <v>0</v>
          </cell>
          <cell r="DX61">
            <v>0</v>
          </cell>
          <cell r="EA61">
            <v>0</v>
          </cell>
          <cell r="EF61">
            <v>0</v>
          </cell>
          <cell r="EK61">
            <v>0</v>
          </cell>
          <cell r="FJ61">
            <v>0</v>
          </cell>
          <cell r="FK61">
            <v>0</v>
          </cell>
          <cell r="FM61">
            <v>0</v>
          </cell>
        </row>
        <row r="62">
          <cell r="A62" t="str">
            <v>Add: Cemig Federal Tax</v>
          </cell>
          <cell r="I62">
            <v>0</v>
          </cell>
          <cell r="Q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G62">
            <v>0</v>
          </cell>
          <cell r="AN62">
            <v>0</v>
          </cell>
          <cell r="AP62">
            <v>0</v>
          </cell>
          <cell r="AX62">
            <v>0</v>
          </cell>
          <cell r="AZ62">
            <v>0</v>
          </cell>
          <cell r="BI62">
            <v>0</v>
          </cell>
          <cell r="BK62">
            <v>0</v>
          </cell>
          <cell r="BP62">
            <v>0</v>
          </cell>
          <cell r="CC62">
            <v>0</v>
          </cell>
          <cell r="CE62">
            <v>0</v>
          </cell>
          <cell r="CG62">
            <v>0</v>
          </cell>
          <cell r="CL62">
            <v>0</v>
          </cell>
          <cell r="CN62">
            <v>0</v>
          </cell>
          <cell r="DA62">
            <v>0</v>
          </cell>
          <cell r="DC62">
            <v>0</v>
          </cell>
          <cell r="DG62">
            <v>0</v>
          </cell>
          <cell r="DJ62">
            <v>0</v>
          </cell>
          <cell r="DO62">
            <v>0</v>
          </cell>
          <cell r="DT62">
            <v>0</v>
          </cell>
          <cell r="DX62">
            <v>0</v>
          </cell>
          <cell r="EA62">
            <v>0</v>
          </cell>
          <cell r="EF62">
            <v>0</v>
          </cell>
          <cell r="EK62">
            <v>0</v>
          </cell>
          <cell r="FJ62">
            <v>0</v>
          </cell>
          <cell r="FK62">
            <v>0</v>
          </cell>
          <cell r="FM62">
            <v>0</v>
          </cell>
        </row>
        <row r="63">
          <cell r="A63" t="str">
            <v>Change in Valuation Allowances</v>
          </cell>
          <cell r="I63">
            <v>0</v>
          </cell>
          <cell r="Q63">
            <v>0</v>
          </cell>
          <cell r="S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N63">
            <v>0</v>
          </cell>
          <cell r="AP63">
            <v>0</v>
          </cell>
          <cell r="AX63">
            <v>0</v>
          </cell>
          <cell r="AZ63">
            <v>0</v>
          </cell>
          <cell r="BI63">
            <v>0</v>
          </cell>
          <cell r="BK63">
            <v>0</v>
          </cell>
          <cell r="BP63">
            <v>0</v>
          </cell>
          <cell r="CC63">
            <v>0</v>
          </cell>
          <cell r="CE63">
            <v>0</v>
          </cell>
          <cell r="CG63">
            <v>0</v>
          </cell>
          <cell r="CL63">
            <v>0</v>
          </cell>
          <cell r="CN63">
            <v>0</v>
          </cell>
          <cell r="DA63">
            <v>0</v>
          </cell>
          <cell r="DC63">
            <v>0</v>
          </cell>
          <cell r="DG63">
            <v>0</v>
          </cell>
          <cell r="DJ63">
            <v>0</v>
          </cell>
          <cell r="DO63">
            <v>0</v>
          </cell>
          <cell r="DT63">
            <v>0</v>
          </cell>
          <cell r="DX63">
            <v>0</v>
          </cell>
          <cell r="EA63">
            <v>0</v>
          </cell>
          <cell r="EF63">
            <v>0</v>
          </cell>
          <cell r="EK63">
            <v>0</v>
          </cell>
          <cell r="FJ63">
            <v>0</v>
          </cell>
          <cell r="FK63">
            <v>0</v>
          </cell>
          <cell r="FM63">
            <v>0</v>
          </cell>
        </row>
        <row r="64">
          <cell r="A64" t="str">
            <v>Adjust to BOY NOL cfwd</v>
          </cell>
          <cell r="I64">
            <v>0</v>
          </cell>
          <cell r="O64">
            <v>-819450</v>
          </cell>
          <cell r="Q64">
            <v>-819450</v>
          </cell>
          <cell r="S64">
            <v>-819450</v>
          </cell>
          <cell r="V64">
            <v>0</v>
          </cell>
          <cell r="X64">
            <v>0</v>
          </cell>
          <cell r="AE64">
            <v>0</v>
          </cell>
          <cell r="AG64">
            <v>0</v>
          </cell>
          <cell r="AN64">
            <v>0</v>
          </cell>
          <cell r="AP64">
            <v>0</v>
          </cell>
          <cell r="AX64">
            <v>0</v>
          </cell>
          <cell r="AZ64">
            <v>0</v>
          </cell>
          <cell r="BI64">
            <v>0</v>
          </cell>
          <cell r="BK64">
            <v>0</v>
          </cell>
          <cell r="BP64">
            <v>0</v>
          </cell>
          <cell r="CC64">
            <v>0</v>
          </cell>
          <cell r="CE64">
            <v>0</v>
          </cell>
          <cell r="CG64">
            <v>0</v>
          </cell>
          <cell r="CL64">
            <v>0</v>
          </cell>
          <cell r="CN64">
            <v>0</v>
          </cell>
          <cell r="DA64">
            <v>0</v>
          </cell>
          <cell r="DC64">
            <v>0</v>
          </cell>
          <cell r="DG64">
            <v>0</v>
          </cell>
          <cell r="DJ64">
            <v>0</v>
          </cell>
          <cell r="DO64">
            <v>0</v>
          </cell>
          <cell r="DT64">
            <v>0</v>
          </cell>
          <cell r="DX64">
            <v>0</v>
          </cell>
          <cell r="EA64">
            <v>0</v>
          </cell>
          <cell r="EF64">
            <v>0</v>
          </cell>
          <cell r="EK64">
            <v>0</v>
          </cell>
          <cell r="FJ64">
            <v>0</v>
          </cell>
          <cell r="FK64">
            <v>0</v>
          </cell>
          <cell r="FM64">
            <v>0</v>
          </cell>
        </row>
        <row r="65">
          <cell r="A65" t="str">
            <v>Adjust to BOY Capital Loss cfwd</v>
          </cell>
          <cell r="I65">
            <v>0</v>
          </cell>
          <cell r="Q65">
            <v>0</v>
          </cell>
          <cell r="S65">
            <v>0</v>
          </cell>
          <cell r="V65">
            <v>0</v>
          </cell>
          <cell r="X65">
            <v>0</v>
          </cell>
          <cell r="AE65">
            <v>0</v>
          </cell>
          <cell r="AG65">
            <v>0</v>
          </cell>
          <cell r="AN65">
            <v>0</v>
          </cell>
          <cell r="AP65">
            <v>0</v>
          </cell>
          <cell r="AX65">
            <v>0</v>
          </cell>
          <cell r="AZ65">
            <v>0</v>
          </cell>
          <cell r="BI65">
            <v>0</v>
          </cell>
          <cell r="BK65">
            <v>0</v>
          </cell>
          <cell r="BP65">
            <v>0</v>
          </cell>
          <cell r="CC65">
            <v>0</v>
          </cell>
          <cell r="CE65">
            <v>0</v>
          </cell>
          <cell r="CG65">
            <v>0</v>
          </cell>
          <cell r="CL65">
            <v>0</v>
          </cell>
          <cell r="CN65">
            <v>0</v>
          </cell>
          <cell r="DA65">
            <v>0</v>
          </cell>
          <cell r="DC65">
            <v>0</v>
          </cell>
          <cell r="DG65">
            <v>0</v>
          </cell>
          <cell r="DJ65">
            <v>0</v>
          </cell>
          <cell r="DO65">
            <v>0</v>
          </cell>
          <cell r="DT65">
            <v>0</v>
          </cell>
          <cell r="DX65">
            <v>0</v>
          </cell>
          <cell r="EA65">
            <v>0</v>
          </cell>
          <cell r="EF65">
            <v>0</v>
          </cell>
          <cell r="EK65">
            <v>0</v>
          </cell>
          <cell r="FJ65">
            <v>0</v>
          </cell>
          <cell r="FK65">
            <v>0</v>
          </cell>
          <cell r="FM65">
            <v>0</v>
          </cell>
        </row>
        <row r="66">
          <cell r="A66" t="str">
            <v>Misc Other</v>
          </cell>
          <cell r="I66">
            <v>0</v>
          </cell>
          <cell r="Q66">
            <v>0</v>
          </cell>
          <cell r="S66">
            <v>0</v>
          </cell>
          <cell r="V66">
            <v>0</v>
          </cell>
          <cell r="X66">
            <v>0</v>
          </cell>
          <cell r="AE66">
            <v>0</v>
          </cell>
          <cell r="AG66">
            <v>0</v>
          </cell>
          <cell r="AJ66">
            <v>816000</v>
          </cell>
          <cell r="AN66">
            <v>816000</v>
          </cell>
          <cell r="AP66">
            <v>816000</v>
          </cell>
          <cell r="AR66">
            <v>22194518.345399998</v>
          </cell>
          <cell r="AX66">
            <v>22194518.345399998</v>
          </cell>
          <cell r="AZ66">
            <v>0</v>
          </cell>
          <cell r="BI66">
            <v>0</v>
          </cell>
          <cell r="BK66">
            <v>0</v>
          </cell>
          <cell r="BP66">
            <v>0</v>
          </cell>
          <cell r="CC66">
            <v>0</v>
          </cell>
          <cell r="CE66">
            <v>0</v>
          </cell>
          <cell r="CG66">
            <v>0</v>
          </cell>
          <cell r="CL66">
            <v>0</v>
          </cell>
          <cell r="CN66">
            <v>0</v>
          </cell>
          <cell r="DA66">
            <v>0</v>
          </cell>
          <cell r="DC66">
            <v>0</v>
          </cell>
          <cell r="DG66">
            <v>0</v>
          </cell>
          <cell r="DJ66">
            <v>0</v>
          </cell>
          <cell r="DK66">
            <v>23825</v>
          </cell>
          <cell r="DM66">
            <v>26540</v>
          </cell>
          <cell r="DO66">
            <v>50365</v>
          </cell>
          <cell r="DT66">
            <v>0</v>
          </cell>
          <cell r="DX66">
            <v>0</v>
          </cell>
          <cell r="EA66">
            <v>0</v>
          </cell>
          <cell r="EC66">
            <v>9800</v>
          </cell>
          <cell r="EF66">
            <v>9800</v>
          </cell>
          <cell r="EI66">
            <v>523750</v>
          </cell>
          <cell r="EK66">
            <v>523750</v>
          </cell>
          <cell r="FJ66">
            <v>0</v>
          </cell>
          <cell r="FK66">
            <v>583915</v>
          </cell>
          <cell r="FM66">
            <v>583915</v>
          </cell>
        </row>
        <row r="67">
          <cell r="A67" t="str">
            <v>India withhldg Tax on unremitted earnings</v>
          </cell>
          <cell r="I67">
            <v>0</v>
          </cell>
          <cell r="Q67">
            <v>0</v>
          </cell>
          <cell r="S67">
            <v>0</v>
          </cell>
          <cell r="V67">
            <v>0</v>
          </cell>
          <cell r="X67">
            <v>0</v>
          </cell>
          <cell r="AE67">
            <v>0</v>
          </cell>
          <cell r="AG67">
            <v>0</v>
          </cell>
          <cell r="AN67">
            <v>0</v>
          </cell>
          <cell r="AP67">
            <v>0</v>
          </cell>
          <cell r="AX67">
            <v>0</v>
          </cell>
          <cell r="AZ67">
            <v>0</v>
          </cell>
          <cell r="BI67">
            <v>0</v>
          </cell>
          <cell r="BK67">
            <v>0</v>
          </cell>
          <cell r="BP67">
            <v>0</v>
          </cell>
          <cell r="CC67">
            <v>0</v>
          </cell>
          <cell r="CE67">
            <v>0</v>
          </cell>
          <cell r="CG67">
            <v>0</v>
          </cell>
          <cell r="CL67">
            <v>0</v>
          </cell>
          <cell r="CN67">
            <v>0</v>
          </cell>
          <cell r="DA67">
            <v>0</v>
          </cell>
          <cell r="DC67">
            <v>0</v>
          </cell>
          <cell r="DG67">
            <v>0</v>
          </cell>
          <cell r="DJ67">
            <v>0</v>
          </cell>
          <cell r="DO67">
            <v>0</v>
          </cell>
          <cell r="DT67">
            <v>0</v>
          </cell>
          <cell r="DX67">
            <v>0</v>
          </cell>
          <cell r="EA67">
            <v>0</v>
          </cell>
          <cell r="EF67">
            <v>0</v>
          </cell>
          <cell r="EK67">
            <v>0</v>
          </cell>
          <cell r="FJ67">
            <v>0</v>
          </cell>
          <cell r="FK67">
            <v>0</v>
          </cell>
          <cell r="FM67">
            <v>0</v>
          </cell>
        </row>
        <row r="68">
          <cell r="A68" t="str">
            <v>Total Credits and Other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-1694079.6</v>
          </cell>
          <cell r="P68">
            <v>0</v>
          </cell>
          <cell r="Q68">
            <v>-1694079.6</v>
          </cell>
          <cell r="R68">
            <v>0</v>
          </cell>
          <cell r="S68">
            <v>-1694079.6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816000</v>
          </cell>
          <cell r="AL68">
            <v>0</v>
          </cell>
          <cell r="AM68">
            <v>0</v>
          </cell>
          <cell r="AN68">
            <v>816000</v>
          </cell>
          <cell r="AP68">
            <v>816000</v>
          </cell>
          <cell r="AQ68">
            <v>0</v>
          </cell>
          <cell r="AR68">
            <v>22194518.345399998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22194518.345399998</v>
          </cell>
          <cell r="AY68">
            <v>130708</v>
          </cell>
          <cell r="AZ68">
            <v>130708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-245859.75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-372623.2671</v>
          </cell>
          <cell r="BZ68">
            <v>0</v>
          </cell>
          <cell r="CA68">
            <v>0</v>
          </cell>
          <cell r="CB68">
            <v>0</v>
          </cell>
          <cell r="CC68">
            <v>-618483.01710000006</v>
          </cell>
          <cell r="CE68">
            <v>-618483.01710000006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-8135710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-8135710</v>
          </cell>
          <cell r="DC68">
            <v>-8135710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23825</v>
          </cell>
          <cell r="DL68">
            <v>0</v>
          </cell>
          <cell r="DM68">
            <v>26540</v>
          </cell>
          <cell r="DN68">
            <v>0</v>
          </cell>
          <cell r="DO68">
            <v>50365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9800</v>
          </cell>
          <cell r="ED68">
            <v>0</v>
          </cell>
          <cell r="EE68">
            <v>0</v>
          </cell>
          <cell r="EF68">
            <v>9800</v>
          </cell>
          <cell r="EG68">
            <v>0</v>
          </cell>
          <cell r="EH68">
            <v>0</v>
          </cell>
          <cell r="EI68">
            <v>523750</v>
          </cell>
          <cell r="EJ68">
            <v>0</v>
          </cell>
          <cell r="EK68">
            <v>523750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583915</v>
          </cell>
          <cell r="FM68">
            <v>583915</v>
          </cell>
        </row>
        <row r="69">
          <cell r="A69" t="str">
            <v>Total tax expense (benefit)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338639.73000000004</v>
          </cell>
          <cell r="K69">
            <v>203423.88</v>
          </cell>
          <cell r="L69">
            <v>-767.58</v>
          </cell>
          <cell r="M69">
            <v>919.05000000000007</v>
          </cell>
          <cell r="N69">
            <v>0</v>
          </cell>
          <cell r="O69">
            <v>-196882.78350000014</v>
          </cell>
          <cell r="P69">
            <v>0</v>
          </cell>
          <cell r="Q69">
            <v>345332.29650000005</v>
          </cell>
          <cell r="R69">
            <v>0</v>
          </cell>
          <cell r="S69">
            <v>345332.29650000005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88135.5</v>
          </cell>
          <cell r="AL69">
            <v>0</v>
          </cell>
          <cell r="AM69">
            <v>0</v>
          </cell>
          <cell r="AN69">
            <v>88135.5</v>
          </cell>
          <cell r="AP69">
            <v>88135.5</v>
          </cell>
          <cell r="AQ69">
            <v>0</v>
          </cell>
          <cell r="AR69">
            <v>25128000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25128000</v>
          </cell>
          <cell r="AY69">
            <v>130708</v>
          </cell>
          <cell r="AZ69">
            <v>130708</v>
          </cell>
          <cell r="BA69">
            <v>0</v>
          </cell>
          <cell r="BB69">
            <v>0</v>
          </cell>
          <cell r="BC69">
            <v>2528758.6299280026</v>
          </cell>
          <cell r="BD69">
            <v>0</v>
          </cell>
          <cell r="BE69">
            <v>0</v>
          </cell>
          <cell r="BF69">
            <v>0</v>
          </cell>
          <cell r="BG69">
            <v>-1626.75</v>
          </cell>
          <cell r="BH69">
            <v>0</v>
          </cell>
          <cell r="BI69">
            <v>2527131.8799280026</v>
          </cell>
          <cell r="BK69">
            <v>2527131.8799280026</v>
          </cell>
          <cell r="BL69">
            <v>0</v>
          </cell>
          <cell r="BM69">
            <v>79767.727499999994</v>
          </cell>
          <cell r="BN69">
            <v>-86839</v>
          </cell>
          <cell r="BO69">
            <v>0</v>
          </cell>
          <cell r="BP69">
            <v>-7071.2725000000064</v>
          </cell>
          <cell r="BQ69">
            <v>0</v>
          </cell>
          <cell r="BR69">
            <v>5038280.6761750001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1224009.8998499999</v>
          </cell>
          <cell r="BZ69">
            <v>0</v>
          </cell>
          <cell r="CA69">
            <v>0</v>
          </cell>
          <cell r="CB69">
            <v>0</v>
          </cell>
          <cell r="CC69">
            <v>6262290.5760249998</v>
          </cell>
          <cell r="CE69">
            <v>6262290.5760249998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-4958131.966719998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-4958131.966719998</v>
          </cell>
          <cell r="DC69">
            <v>-4958131.966719998</v>
          </cell>
          <cell r="DD69">
            <v>145885.5</v>
          </cell>
          <cell r="DE69">
            <v>0</v>
          </cell>
          <cell r="DF69">
            <v>0</v>
          </cell>
          <cell r="DG69">
            <v>145885.5</v>
          </cell>
          <cell r="DH69">
            <v>2339360</v>
          </cell>
          <cell r="DI69">
            <v>0</v>
          </cell>
          <cell r="DJ69">
            <v>2339360</v>
          </cell>
          <cell r="DK69">
            <v>143000</v>
          </cell>
          <cell r="DL69">
            <v>0</v>
          </cell>
          <cell r="DM69">
            <v>137000</v>
          </cell>
          <cell r="DN69">
            <v>0</v>
          </cell>
          <cell r="DO69">
            <v>280000</v>
          </cell>
          <cell r="DP69">
            <v>0</v>
          </cell>
          <cell r="DQ69">
            <v>355462.5</v>
          </cell>
          <cell r="DR69">
            <v>0</v>
          </cell>
          <cell r="DS69">
            <v>0</v>
          </cell>
          <cell r="DT69">
            <v>355462.5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39025</v>
          </cell>
          <cell r="ED69">
            <v>0</v>
          </cell>
          <cell r="EE69">
            <v>0</v>
          </cell>
          <cell r="EF69">
            <v>39025</v>
          </cell>
          <cell r="EG69">
            <v>0</v>
          </cell>
          <cell r="EH69">
            <v>0</v>
          </cell>
          <cell r="EI69">
            <v>2886400</v>
          </cell>
          <cell r="EJ69">
            <v>0</v>
          </cell>
          <cell r="EK69">
            <v>2886400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6046133</v>
          </cell>
          <cell r="FM69">
            <v>6046133</v>
          </cell>
        </row>
        <row r="70">
          <cell r="A70" t="str">
            <v>Actual Effective Tax Rate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0.33</v>
          </cell>
          <cell r="K70">
            <v>0.33</v>
          </cell>
          <cell r="L70">
            <v>0.33</v>
          </cell>
          <cell r="M70">
            <v>0.33</v>
          </cell>
          <cell r="N70">
            <v>0</v>
          </cell>
          <cell r="O70">
            <v>-6.3289876378019333E-2</v>
          </cell>
          <cell r="P70">
            <v>0</v>
          </cell>
          <cell r="Q70">
            <v>7.2642106450994989E-2</v>
          </cell>
          <cell r="R70">
            <v>0</v>
          </cell>
          <cell r="S70">
            <v>7.2642106450994989E-2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-1.5960492594851529E-2</v>
          </cell>
          <cell r="AL70">
            <v>0</v>
          </cell>
          <cell r="AM70">
            <v>0</v>
          </cell>
          <cell r="AN70">
            <v>-2.299044115911233E-3</v>
          </cell>
          <cell r="AP70">
            <v>-9.8344143298325689E-3</v>
          </cell>
          <cell r="AQ70">
            <v>0</v>
          </cell>
          <cell r="AR70">
            <v>0.59961513556485702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1.017138929396139</v>
          </cell>
          <cell r="AY70">
            <v>3.8884826445061513E-2</v>
          </cell>
          <cell r="AZ70">
            <v>3.8884826445061513E-2</v>
          </cell>
          <cell r="BA70">
            <v>0</v>
          </cell>
          <cell r="BB70">
            <v>0</v>
          </cell>
          <cell r="BC70">
            <v>0.21237767527621532</v>
          </cell>
          <cell r="BD70">
            <v>0</v>
          </cell>
          <cell r="BE70">
            <v>0</v>
          </cell>
          <cell r="BF70">
            <v>0</v>
          </cell>
          <cell r="BG70">
            <v>0.25</v>
          </cell>
          <cell r="BH70">
            <v>0</v>
          </cell>
          <cell r="BI70">
            <v>0.35331707929503853</v>
          </cell>
          <cell r="BK70">
            <v>0.35331707929503853</v>
          </cell>
          <cell r="BL70">
            <v>0</v>
          </cell>
          <cell r="BM70">
            <v>0.23249999999999998</v>
          </cell>
          <cell r="BN70">
            <v>0.25</v>
          </cell>
          <cell r="BO70">
            <v>0</v>
          </cell>
          <cell r="BP70">
            <v>1.6564236355118309</v>
          </cell>
          <cell r="BQ70">
            <v>0</v>
          </cell>
          <cell r="BR70">
            <v>0.23518413175444514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0.13362464990572756</v>
          </cell>
          <cell r="BZ70">
            <v>0</v>
          </cell>
          <cell r="CA70">
            <v>0</v>
          </cell>
          <cell r="CB70">
            <v>0</v>
          </cell>
          <cell r="CC70">
            <v>0.47870290506200402</v>
          </cell>
          <cell r="CE70">
            <v>0.62484712243097618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-0.46290410434781853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-0.37548503037610176</v>
          </cell>
          <cell r="DC70">
            <v>-0.37548503037610176</v>
          </cell>
          <cell r="DD70">
            <v>0.14542450432130147</v>
          </cell>
          <cell r="DE70">
            <v>0</v>
          </cell>
          <cell r="DF70">
            <v>0</v>
          </cell>
          <cell r="DG70">
            <v>0.14542450432130147</v>
          </cell>
          <cell r="DH70">
            <v>0.17936576090290129</v>
          </cell>
          <cell r="DI70">
            <v>0</v>
          </cell>
          <cell r="DJ70">
            <v>0.17000668585215545</v>
          </cell>
          <cell r="DK70">
            <v>0.11000846218939918</v>
          </cell>
          <cell r="DL70">
            <v>0</v>
          </cell>
          <cell r="DM70">
            <v>0.12783428198189792</v>
          </cell>
          <cell r="DN70">
            <v>0</v>
          </cell>
          <cell r="DO70">
            <v>0.1180637544273908</v>
          </cell>
          <cell r="DP70">
            <v>0</v>
          </cell>
          <cell r="DQ70">
            <v>0.15</v>
          </cell>
          <cell r="DR70">
            <v>0</v>
          </cell>
          <cell r="DS70">
            <v>0</v>
          </cell>
          <cell r="DT70">
            <v>0.15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0.13353293413173653</v>
          </cell>
          <cell r="ED70">
            <v>0</v>
          </cell>
          <cell r="EE70">
            <v>0</v>
          </cell>
          <cell r="EF70">
            <v>0.13353293413173653</v>
          </cell>
          <cell r="EG70">
            <v>0</v>
          </cell>
          <cell r="EH70">
            <v>0</v>
          </cell>
          <cell r="EI70">
            <v>9.1625928512475405E-2</v>
          </cell>
          <cell r="EJ70">
            <v>0</v>
          </cell>
          <cell r="EK70">
            <v>9.1625928512475405E-2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0.80865380724505964</v>
          </cell>
          <cell r="FM70">
            <v>0.41794655952557264</v>
          </cell>
        </row>
        <row r="72">
          <cell r="A72" t="str">
            <v>Temporary Differences</v>
          </cell>
        </row>
        <row r="73">
          <cell r="A73" t="str">
            <v>Foreign Temp Diff - Depreciation</v>
          </cell>
          <cell r="I73">
            <v>0</v>
          </cell>
          <cell r="O73">
            <v>-7233600.0000000009</v>
          </cell>
          <cell r="Q73">
            <v>-7233600.0000000009</v>
          </cell>
          <cell r="S73">
            <v>-7233600.0000000009</v>
          </cell>
          <cell r="V73">
            <v>0</v>
          </cell>
          <cell r="X73">
            <v>0</v>
          </cell>
          <cell r="AE73">
            <v>0</v>
          </cell>
          <cell r="AG73">
            <v>0</v>
          </cell>
          <cell r="AJ73">
            <v>-18693680</v>
          </cell>
          <cell r="AN73">
            <v>-18693680</v>
          </cell>
          <cell r="AP73">
            <v>-18693680</v>
          </cell>
          <cell r="AR73">
            <v>-41906880.780000001</v>
          </cell>
          <cell r="AX73">
            <v>-41906880.780000001</v>
          </cell>
          <cell r="AZ73">
            <v>0</v>
          </cell>
          <cell r="BC73">
            <v>-2428971</v>
          </cell>
          <cell r="BI73">
            <v>-2428971</v>
          </cell>
          <cell r="BK73">
            <v>-2428971</v>
          </cell>
          <cell r="BP73">
            <v>0</v>
          </cell>
          <cell r="CC73">
            <v>0</v>
          </cell>
          <cell r="CE73">
            <v>0</v>
          </cell>
          <cell r="CG73">
            <v>0</v>
          </cell>
          <cell r="CL73">
            <v>0</v>
          </cell>
          <cell r="CN73">
            <v>0</v>
          </cell>
          <cell r="CQ73">
            <v>2474000</v>
          </cell>
          <cell r="DA73">
            <v>2474000</v>
          </cell>
          <cell r="DC73">
            <v>2474000</v>
          </cell>
          <cell r="DD73">
            <v>-185640</v>
          </cell>
          <cell r="DG73">
            <v>-185640</v>
          </cell>
          <cell r="DH73">
            <v>-2157400</v>
          </cell>
          <cell r="DJ73">
            <v>-2157400</v>
          </cell>
          <cell r="DK73">
            <v>-345800</v>
          </cell>
          <cell r="DM73">
            <v>-348600</v>
          </cell>
          <cell r="DO73">
            <v>-694400</v>
          </cell>
          <cell r="DQ73">
            <v>-994500</v>
          </cell>
          <cell r="DT73">
            <v>-994500</v>
          </cell>
          <cell r="DU73">
            <v>-89775</v>
          </cell>
          <cell r="DX73">
            <v>-89775</v>
          </cell>
          <cell r="EA73">
            <v>0</v>
          </cell>
          <cell r="EC73">
            <v>-197400</v>
          </cell>
          <cell r="EF73">
            <v>-197400</v>
          </cell>
          <cell r="EI73">
            <v>-6981750</v>
          </cell>
          <cell r="EK73">
            <v>-6981750</v>
          </cell>
          <cell r="FJ73">
            <v>0</v>
          </cell>
          <cell r="FK73">
            <v>-11300865</v>
          </cell>
          <cell r="FM73">
            <v>-11300865</v>
          </cell>
        </row>
        <row r="74">
          <cell r="A74" t="str">
            <v>Foreign Temp Diff - Other Taxable</v>
          </cell>
          <cell r="I74">
            <v>0</v>
          </cell>
          <cell r="O74">
            <v>14271950.000000002</v>
          </cell>
          <cell r="Q74">
            <v>14271950.000000002</v>
          </cell>
          <cell r="S74">
            <v>14271950.000000002</v>
          </cell>
          <cell r="V74">
            <v>0</v>
          </cell>
          <cell r="X74">
            <v>0</v>
          </cell>
          <cell r="AE74">
            <v>0</v>
          </cell>
          <cell r="AG74">
            <v>0</v>
          </cell>
          <cell r="AJ74">
            <v>21956209</v>
          </cell>
          <cell r="AN74">
            <v>21956209</v>
          </cell>
          <cell r="AP74">
            <v>21956209</v>
          </cell>
          <cell r="AX74">
            <v>0</v>
          </cell>
          <cell r="AZ74">
            <v>0</v>
          </cell>
          <cell r="BC74">
            <v>1210608</v>
          </cell>
          <cell r="BI74">
            <v>1210608</v>
          </cell>
          <cell r="BK74">
            <v>1210608</v>
          </cell>
          <cell r="BP74">
            <v>0</v>
          </cell>
          <cell r="BR74">
            <v>-975995</v>
          </cell>
          <cell r="BY74">
            <v>1030952</v>
          </cell>
          <cell r="CC74">
            <v>54957</v>
          </cell>
          <cell r="CE74">
            <v>54957</v>
          </cell>
          <cell r="CG74">
            <v>0</v>
          </cell>
          <cell r="CL74">
            <v>0</v>
          </cell>
          <cell r="CN74">
            <v>0</v>
          </cell>
          <cell r="CQ74">
            <v>708000</v>
          </cell>
          <cell r="DA74">
            <v>708000</v>
          </cell>
          <cell r="DC74">
            <v>708000</v>
          </cell>
          <cell r="DG74">
            <v>0</v>
          </cell>
          <cell r="DH74">
            <v>2060099.9999999998</v>
          </cell>
          <cell r="DJ74">
            <v>2060099.9999999998</v>
          </cell>
          <cell r="DO74">
            <v>0</v>
          </cell>
          <cell r="DT74">
            <v>0</v>
          </cell>
          <cell r="DX74">
            <v>0</v>
          </cell>
          <cell r="EA74">
            <v>0</v>
          </cell>
          <cell r="EF74">
            <v>0</v>
          </cell>
          <cell r="EK74">
            <v>0</v>
          </cell>
          <cell r="FJ74">
            <v>0</v>
          </cell>
          <cell r="FK74">
            <v>2060099.9999999998</v>
          </cell>
          <cell r="FM74">
            <v>2060099.9999999998</v>
          </cell>
        </row>
        <row r="75">
          <cell r="A75" t="str">
            <v>Foreign Temp Diff - Bad Debts</v>
          </cell>
          <cell r="I75">
            <v>0</v>
          </cell>
          <cell r="Q75">
            <v>0</v>
          </cell>
          <cell r="S75">
            <v>0</v>
          </cell>
          <cell r="V75">
            <v>0</v>
          </cell>
          <cell r="X75">
            <v>0</v>
          </cell>
          <cell r="AE75">
            <v>0</v>
          </cell>
          <cell r="AG75">
            <v>0</v>
          </cell>
          <cell r="AN75">
            <v>0</v>
          </cell>
          <cell r="AP75">
            <v>0</v>
          </cell>
          <cell r="AX75">
            <v>0</v>
          </cell>
          <cell r="AZ75">
            <v>0</v>
          </cell>
          <cell r="BI75">
            <v>0</v>
          </cell>
          <cell r="BK75">
            <v>0</v>
          </cell>
          <cell r="BP75">
            <v>0</v>
          </cell>
          <cell r="CC75">
            <v>0</v>
          </cell>
          <cell r="CE75">
            <v>0</v>
          </cell>
          <cell r="CG75">
            <v>0</v>
          </cell>
          <cell r="CL75">
            <v>0</v>
          </cell>
          <cell r="CN75">
            <v>0</v>
          </cell>
          <cell r="DA75">
            <v>0</v>
          </cell>
          <cell r="DC75">
            <v>0</v>
          </cell>
          <cell r="DG75">
            <v>0</v>
          </cell>
          <cell r="DJ75">
            <v>0</v>
          </cell>
          <cell r="DO75">
            <v>0</v>
          </cell>
          <cell r="DT75">
            <v>0</v>
          </cell>
          <cell r="DX75">
            <v>0</v>
          </cell>
          <cell r="EA75">
            <v>0</v>
          </cell>
          <cell r="EF75">
            <v>0</v>
          </cell>
          <cell r="EK75">
            <v>0</v>
          </cell>
          <cell r="FJ75">
            <v>0</v>
          </cell>
          <cell r="FK75">
            <v>0</v>
          </cell>
          <cell r="FM75">
            <v>0</v>
          </cell>
        </row>
        <row r="76">
          <cell r="A76" t="str">
            <v>Foreign Temp Diff - Retirement Costs</v>
          </cell>
          <cell r="I76">
            <v>0</v>
          </cell>
          <cell r="Q76">
            <v>0</v>
          </cell>
          <cell r="S76">
            <v>0</v>
          </cell>
          <cell r="V76">
            <v>0</v>
          </cell>
          <cell r="X76">
            <v>0</v>
          </cell>
          <cell r="AE76">
            <v>0</v>
          </cell>
          <cell r="AG76">
            <v>0</v>
          </cell>
          <cell r="AN76">
            <v>0</v>
          </cell>
          <cell r="AP76">
            <v>0</v>
          </cell>
          <cell r="AX76">
            <v>0</v>
          </cell>
          <cell r="AZ76">
            <v>0</v>
          </cell>
          <cell r="BI76">
            <v>0</v>
          </cell>
          <cell r="BK76">
            <v>0</v>
          </cell>
          <cell r="BP76">
            <v>0</v>
          </cell>
          <cell r="CC76">
            <v>0</v>
          </cell>
          <cell r="CE76">
            <v>0</v>
          </cell>
          <cell r="CG76">
            <v>0</v>
          </cell>
          <cell r="CL76">
            <v>0</v>
          </cell>
          <cell r="CN76">
            <v>0</v>
          </cell>
          <cell r="DA76">
            <v>0</v>
          </cell>
          <cell r="DC76">
            <v>0</v>
          </cell>
          <cell r="DG76">
            <v>0</v>
          </cell>
          <cell r="DJ76">
            <v>0</v>
          </cell>
          <cell r="DO76">
            <v>0</v>
          </cell>
          <cell r="DT76">
            <v>0</v>
          </cell>
          <cell r="DX76">
            <v>0</v>
          </cell>
          <cell r="EA76">
            <v>0</v>
          </cell>
          <cell r="EF76">
            <v>0</v>
          </cell>
          <cell r="EK76">
            <v>0</v>
          </cell>
          <cell r="FJ76">
            <v>0</v>
          </cell>
          <cell r="FK76">
            <v>0</v>
          </cell>
          <cell r="FM76">
            <v>0</v>
          </cell>
        </row>
        <row r="77">
          <cell r="A77" t="str">
            <v>Foreign Temp Diff - Other</v>
          </cell>
          <cell r="I77">
            <v>0</v>
          </cell>
          <cell r="Q77">
            <v>0</v>
          </cell>
          <cell r="S77">
            <v>0</v>
          </cell>
          <cell r="V77">
            <v>0</v>
          </cell>
          <cell r="X77">
            <v>0</v>
          </cell>
          <cell r="AE77">
            <v>0</v>
          </cell>
          <cell r="AG77">
            <v>0</v>
          </cell>
          <cell r="AN77">
            <v>0</v>
          </cell>
          <cell r="AP77">
            <v>0</v>
          </cell>
          <cell r="AX77">
            <v>0</v>
          </cell>
          <cell r="AZ77">
            <v>0</v>
          </cell>
          <cell r="BI77">
            <v>0</v>
          </cell>
          <cell r="BK77">
            <v>0</v>
          </cell>
          <cell r="BP77">
            <v>0</v>
          </cell>
          <cell r="CC77">
            <v>0</v>
          </cell>
          <cell r="CE77">
            <v>0</v>
          </cell>
          <cell r="CG77">
            <v>0</v>
          </cell>
          <cell r="CL77">
            <v>0</v>
          </cell>
          <cell r="CN77">
            <v>0</v>
          </cell>
          <cell r="DA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35000</v>
          </cell>
          <cell r="DM77">
            <v>151900</v>
          </cell>
          <cell r="DO77">
            <v>186900</v>
          </cell>
          <cell r="DT77">
            <v>0</v>
          </cell>
          <cell r="DX77">
            <v>0</v>
          </cell>
          <cell r="EA77">
            <v>0</v>
          </cell>
          <cell r="EF77">
            <v>0</v>
          </cell>
          <cell r="EK77">
            <v>0</v>
          </cell>
          <cell r="FJ77">
            <v>0</v>
          </cell>
          <cell r="FK77">
            <v>186900</v>
          </cell>
          <cell r="FM77">
            <v>186900</v>
          </cell>
        </row>
        <row r="78">
          <cell r="A78" t="str">
            <v>Total Temporary Differences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7038350.0000000009</v>
          </cell>
          <cell r="P78">
            <v>0</v>
          </cell>
          <cell r="Q78">
            <v>7038350.0000000009</v>
          </cell>
          <cell r="R78">
            <v>0</v>
          </cell>
          <cell r="S78">
            <v>7038350.0000000009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3262529</v>
          </cell>
          <cell r="AK78">
            <v>0</v>
          </cell>
          <cell r="AL78">
            <v>0</v>
          </cell>
          <cell r="AM78">
            <v>0</v>
          </cell>
          <cell r="AN78">
            <v>3262529</v>
          </cell>
          <cell r="AO78">
            <v>0</v>
          </cell>
          <cell r="AP78">
            <v>3262529</v>
          </cell>
          <cell r="AQ78">
            <v>0</v>
          </cell>
          <cell r="AR78">
            <v>-41906880.780000001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-41906880.780000001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-1218363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-1218363</v>
          </cell>
          <cell r="BJ78">
            <v>0</v>
          </cell>
          <cell r="BK78">
            <v>-1218363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-975995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1030952</v>
          </cell>
          <cell r="BZ78">
            <v>0</v>
          </cell>
          <cell r="CA78">
            <v>0</v>
          </cell>
          <cell r="CB78">
            <v>0</v>
          </cell>
          <cell r="CC78">
            <v>54957</v>
          </cell>
          <cell r="CD78">
            <v>0</v>
          </cell>
          <cell r="CE78">
            <v>54957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3182000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3182000</v>
          </cell>
          <cell r="DB78">
            <v>0</v>
          </cell>
          <cell r="DC78">
            <v>3182000</v>
          </cell>
          <cell r="DD78">
            <v>-185640</v>
          </cell>
          <cell r="DE78">
            <v>0</v>
          </cell>
          <cell r="DF78">
            <v>0</v>
          </cell>
          <cell r="DG78">
            <v>-185640</v>
          </cell>
          <cell r="DH78">
            <v>-97300.000000000233</v>
          </cell>
          <cell r="DI78">
            <v>0</v>
          </cell>
          <cell r="DJ78">
            <v>-97300.000000000233</v>
          </cell>
          <cell r="DK78">
            <v>-310800</v>
          </cell>
          <cell r="DL78">
            <v>0</v>
          </cell>
          <cell r="DM78">
            <v>-196700</v>
          </cell>
          <cell r="DN78">
            <v>0</v>
          </cell>
          <cell r="DO78">
            <v>-507500</v>
          </cell>
          <cell r="DP78">
            <v>0</v>
          </cell>
          <cell r="DQ78">
            <v>-994500</v>
          </cell>
          <cell r="DR78">
            <v>0</v>
          </cell>
          <cell r="DS78">
            <v>0</v>
          </cell>
          <cell r="DT78">
            <v>-994500</v>
          </cell>
          <cell r="DU78">
            <v>-89775</v>
          </cell>
          <cell r="DV78">
            <v>0</v>
          </cell>
          <cell r="DW78">
            <v>0</v>
          </cell>
          <cell r="DX78">
            <v>-89775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-197400</v>
          </cell>
          <cell r="ED78">
            <v>0</v>
          </cell>
          <cell r="EE78">
            <v>0</v>
          </cell>
          <cell r="EF78">
            <v>-197400</v>
          </cell>
          <cell r="EG78">
            <v>0</v>
          </cell>
          <cell r="EH78">
            <v>0</v>
          </cell>
          <cell r="EI78">
            <v>-6981750</v>
          </cell>
          <cell r="EJ78">
            <v>0</v>
          </cell>
          <cell r="EK78">
            <v>-6981750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-9053865</v>
          </cell>
          <cell r="FL78">
            <v>0</v>
          </cell>
          <cell r="FM78">
            <v>-9053865</v>
          </cell>
        </row>
        <row r="80">
          <cell r="A80" t="str">
            <v>Taxable Income b4 NOL, Credits &amp;/Oth</v>
          </cell>
          <cell r="C80">
            <v>-17525267</v>
          </cell>
          <cell r="D80">
            <v>0</v>
          </cell>
          <cell r="E80">
            <v>1</v>
          </cell>
          <cell r="F80">
            <v>-53449</v>
          </cell>
          <cell r="G80">
            <v>9240</v>
          </cell>
          <cell r="H80">
            <v>0</v>
          </cell>
          <cell r="I80">
            <v>-17569475</v>
          </cell>
          <cell r="J80">
            <v>1026181</v>
          </cell>
          <cell r="K80">
            <v>616436</v>
          </cell>
          <cell r="L80">
            <v>-2326</v>
          </cell>
          <cell r="M80">
            <v>2785</v>
          </cell>
          <cell r="N80">
            <v>0</v>
          </cell>
          <cell r="O80">
            <v>11575310.050000001</v>
          </cell>
          <cell r="P80">
            <v>0</v>
          </cell>
          <cell r="Q80">
            <v>13218386.050000001</v>
          </cell>
          <cell r="R80">
            <v>0</v>
          </cell>
          <cell r="S80">
            <v>13218386.050000001</v>
          </cell>
          <cell r="T80">
            <v>-3082</v>
          </cell>
          <cell r="U80">
            <v>85976</v>
          </cell>
          <cell r="V80">
            <v>82894</v>
          </cell>
          <cell r="W80">
            <v>0</v>
          </cell>
          <cell r="X80">
            <v>82894</v>
          </cell>
          <cell r="Y80">
            <v>-90340671.859999999</v>
          </cell>
          <cell r="Z80">
            <v>-550711</v>
          </cell>
          <cell r="AA80">
            <v>178982819</v>
          </cell>
          <cell r="AB80">
            <v>80880575</v>
          </cell>
          <cell r="AC80">
            <v>86864621</v>
          </cell>
          <cell r="AD80">
            <v>-259894397</v>
          </cell>
          <cell r="AE80">
            <v>-4057764.8600000143</v>
          </cell>
          <cell r="AF80">
            <v>0</v>
          </cell>
          <cell r="AG80">
            <v>-4057764.8600000143</v>
          </cell>
          <cell r="AH80">
            <v>-30839282</v>
          </cell>
          <cell r="AI80">
            <v>119142</v>
          </cell>
          <cell r="AJ80">
            <v>351071</v>
          </cell>
          <cell r="AK80">
            <v>0</v>
          </cell>
          <cell r="AL80">
            <v>-2093471</v>
          </cell>
          <cell r="AM80">
            <v>0</v>
          </cell>
          <cell r="AN80">
            <v>-32462540</v>
          </cell>
          <cell r="AO80">
            <v>0</v>
          </cell>
          <cell r="AP80">
            <v>-32462540</v>
          </cell>
          <cell r="AQ80">
            <v>-72260</v>
          </cell>
          <cell r="AR80">
            <v>0</v>
          </cell>
          <cell r="AS80">
            <v>2000544</v>
          </cell>
          <cell r="AT80">
            <v>158</v>
          </cell>
          <cell r="AU80">
            <v>8154</v>
          </cell>
          <cell r="AV80">
            <v>-19138887</v>
          </cell>
          <cell r="AW80">
            <v>0</v>
          </cell>
          <cell r="AX80">
            <v>-17202291</v>
          </cell>
          <cell r="AY80">
            <v>3361414</v>
          </cell>
          <cell r="AZ80">
            <v>3361414</v>
          </cell>
          <cell r="BA80">
            <v>-1349309.504</v>
          </cell>
          <cell r="BB80">
            <v>-5030094.87</v>
          </cell>
          <cell r="BC80">
            <v>8896671.5197120104</v>
          </cell>
          <cell r="BD80">
            <v>0</v>
          </cell>
          <cell r="BE80">
            <v>1360576.6800000002</v>
          </cell>
          <cell r="BF80">
            <v>271029</v>
          </cell>
          <cell r="BG80">
            <v>-6507</v>
          </cell>
          <cell r="BH80">
            <v>0</v>
          </cell>
          <cell r="BI80">
            <v>4142365.8257120107</v>
          </cell>
          <cell r="BJ80">
            <v>-271029</v>
          </cell>
          <cell r="BK80">
            <v>3871336.8257120107</v>
          </cell>
          <cell r="BL80">
            <v>0</v>
          </cell>
          <cell r="BM80">
            <v>319070.90999999997</v>
          </cell>
          <cell r="BN80">
            <v>-347356</v>
          </cell>
          <cell r="BO80">
            <v>0</v>
          </cell>
          <cell r="BP80">
            <v>-28285.090000000026</v>
          </cell>
          <cell r="BQ80">
            <v>-239765</v>
          </cell>
          <cell r="BR80">
            <v>20160566.704700001</v>
          </cell>
          <cell r="BS80">
            <v>0</v>
          </cell>
          <cell r="BT80">
            <v>-701217</v>
          </cell>
          <cell r="BU80">
            <v>0</v>
          </cell>
          <cell r="BV80">
            <v>-10662462</v>
          </cell>
          <cell r="BW80">
            <v>1558413</v>
          </cell>
          <cell r="BX80">
            <v>-105249</v>
          </cell>
          <cell r="BY80">
            <v>7417484.6677999999</v>
          </cell>
          <cell r="BZ80">
            <v>-7350698</v>
          </cell>
          <cell r="CA80">
            <v>0</v>
          </cell>
          <cell r="CB80">
            <v>0</v>
          </cell>
          <cell r="CC80">
            <v>10077073.372500002</v>
          </cell>
          <cell r="CD80">
            <v>0</v>
          </cell>
          <cell r="CE80">
            <v>10077073.372500002</v>
          </cell>
          <cell r="CF80">
            <v>0</v>
          </cell>
          <cell r="CG80">
            <v>0</v>
          </cell>
          <cell r="CH80">
            <v>20130</v>
          </cell>
          <cell r="CI80">
            <v>0</v>
          </cell>
          <cell r="CJ80">
            <v>0</v>
          </cell>
          <cell r="CK80">
            <v>0</v>
          </cell>
          <cell r="CL80">
            <v>20130</v>
          </cell>
          <cell r="CM80">
            <v>0</v>
          </cell>
          <cell r="CN80">
            <v>20130</v>
          </cell>
          <cell r="CO80">
            <v>-909908.78</v>
          </cell>
          <cell r="CP80">
            <v>0</v>
          </cell>
          <cell r="CQ80">
            <v>13773926.777600009</v>
          </cell>
          <cell r="CR80">
            <v>917210</v>
          </cell>
          <cell r="CS80">
            <v>-1035.33</v>
          </cell>
          <cell r="CT80">
            <v>0</v>
          </cell>
          <cell r="CU80">
            <v>2592739.98</v>
          </cell>
          <cell r="CV80">
            <v>-105324.47999999998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16267608.16760001</v>
          </cell>
          <cell r="DB80">
            <v>0</v>
          </cell>
          <cell r="DC80">
            <v>16267608.16760001</v>
          </cell>
          <cell r="DD80">
            <v>786930</v>
          </cell>
          <cell r="DE80">
            <v>0</v>
          </cell>
          <cell r="DF80">
            <v>0</v>
          </cell>
          <cell r="DG80">
            <v>786930</v>
          </cell>
          <cell r="DH80">
            <v>15498433.333333334</v>
          </cell>
          <cell r="DI80">
            <v>718000</v>
          </cell>
          <cell r="DJ80">
            <v>16216433.333333334</v>
          </cell>
          <cell r="DK80">
            <v>1278200</v>
          </cell>
          <cell r="DL80">
            <v>0</v>
          </cell>
          <cell r="DM80">
            <v>1276100</v>
          </cell>
          <cell r="DN80">
            <v>0</v>
          </cell>
          <cell r="DO80">
            <v>2554300</v>
          </cell>
          <cell r="DP80">
            <v>0</v>
          </cell>
          <cell r="DQ80">
            <v>1375250</v>
          </cell>
          <cell r="DR80">
            <v>0</v>
          </cell>
          <cell r="DS80">
            <v>0</v>
          </cell>
          <cell r="DT80">
            <v>1375250</v>
          </cell>
          <cell r="DU80">
            <v>93337.5</v>
          </cell>
          <cell r="DV80">
            <v>0</v>
          </cell>
          <cell r="DW80">
            <v>0</v>
          </cell>
          <cell r="DX80">
            <v>93337.5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94850</v>
          </cell>
          <cell r="ED80">
            <v>0</v>
          </cell>
          <cell r="EE80">
            <v>0</v>
          </cell>
          <cell r="EF80">
            <v>94850</v>
          </cell>
          <cell r="EG80">
            <v>0</v>
          </cell>
          <cell r="EH80">
            <v>0</v>
          </cell>
          <cell r="EI80">
            <v>24520250</v>
          </cell>
          <cell r="EJ80">
            <v>0</v>
          </cell>
          <cell r="EK80">
            <v>24520250</v>
          </cell>
          <cell r="EL80">
            <v>186000</v>
          </cell>
          <cell r="EM80">
            <v>0</v>
          </cell>
          <cell r="EN80">
            <v>0</v>
          </cell>
          <cell r="EO80">
            <v>0</v>
          </cell>
          <cell r="EP80">
            <v>-39057000</v>
          </cell>
          <cell r="EQ80">
            <v>0</v>
          </cell>
          <cell r="ER80">
            <v>0</v>
          </cell>
          <cell r="ES80">
            <v>999000</v>
          </cell>
          <cell r="ET80">
            <v>0</v>
          </cell>
          <cell r="EU80">
            <v>109000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476000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271000</v>
          </cell>
          <cell r="FG80">
            <v>0</v>
          </cell>
          <cell r="FH80">
            <v>0</v>
          </cell>
          <cell r="FI80">
            <v>0</v>
          </cell>
          <cell r="FJ80">
            <v>-37016000</v>
          </cell>
          <cell r="FK80">
            <v>8625350.833333334</v>
          </cell>
          <cell r="FL80">
            <v>0</v>
          </cell>
          <cell r="FM80">
            <v>8625350.833333334</v>
          </cell>
        </row>
        <row r="81">
          <cell r="A81" t="str">
            <v>Net Operating Loss (gross)</v>
          </cell>
          <cell r="I81">
            <v>0</v>
          </cell>
          <cell r="O81">
            <v>-11575310.050000001</v>
          </cell>
          <cell r="Q81">
            <v>-11575310.050000001</v>
          </cell>
          <cell r="S81">
            <v>-11575310.050000001</v>
          </cell>
          <cell r="V81">
            <v>0</v>
          </cell>
          <cell r="X81">
            <v>0</v>
          </cell>
          <cell r="AE81">
            <v>0</v>
          </cell>
          <cell r="AG81">
            <v>0</v>
          </cell>
          <cell r="AN81">
            <v>0</v>
          </cell>
          <cell r="AP81">
            <v>0</v>
          </cell>
          <cell r="AX81">
            <v>0</v>
          </cell>
          <cell r="AZ81">
            <v>0</v>
          </cell>
          <cell r="BI81">
            <v>0</v>
          </cell>
          <cell r="BK81">
            <v>0</v>
          </cell>
          <cell r="BM81">
            <v>-319070.90999999997</v>
          </cell>
          <cell r="BN81">
            <v>347356</v>
          </cell>
          <cell r="BP81">
            <v>28285.090000000026</v>
          </cell>
          <cell r="CC81">
            <v>0</v>
          </cell>
          <cell r="CE81">
            <v>0</v>
          </cell>
          <cell r="CG81">
            <v>0</v>
          </cell>
          <cell r="CL81">
            <v>0</v>
          </cell>
          <cell r="CN81">
            <v>0</v>
          </cell>
          <cell r="DA81">
            <v>0</v>
          </cell>
          <cell r="DC81">
            <v>0</v>
          </cell>
          <cell r="DG81">
            <v>0</v>
          </cell>
          <cell r="DJ81">
            <v>0</v>
          </cell>
          <cell r="DO81">
            <v>0</v>
          </cell>
          <cell r="DT81">
            <v>0</v>
          </cell>
          <cell r="DX81">
            <v>0</v>
          </cell>
          <cell r="EA81">
            <v>0</v>
          </cell>
          <cell r="EF81">
            <v>0</v>
          </cell>
          <cell r="EK81">
            <v>0</v>
          </cell>
          <cell r="FJ81">
            <v>0</v>
          </cell>
          <cell r="FK81">
            <v>0</v>
          </cell>
          <cell r="FM81">
            <v>0</v>
          </cell>
        </row>
        <row r="82">
          <cell r="A82" t="str">
            <v>Taxable Income</v>
          </cell>
          <cell r="C82">
            <v>-17525267</v>
          </cell>
          <cell r="D82">
            <v>0</v>
          </cell>
          <cell r="E82">
            <v>1</v>
          </cell>
          <cell r="F82">
            <v>-53449</v>
          </cell>
          <cell r="G82">
            <v>9240</v>
          </cell>
          <cell r="H82">
            <v>0</v>
          </cell>
          <cell r="I82">
            <v>-17569475</v>
          </cell>
          <cell r="J82">
            <v>1026181</v>
          </cell>
          <cell r="K82">
            <v>616436</v>
          </cell>
          <cell r="L82">
            <v>-2326</v>
          </cell>
          <cell r="M82">
            <v>2785</v>
          </cell>
          <cell r="N82">
            <v>0</v>
          </cell>
          <cell r="O82">
            <v>0</v>
          </cell>
          <cell r="P82">
            <v>0</v>
          </cell>
          <cell r="Q82">
            <v>1643076</v>
          </cell>
          <cell r="R82">
            <v>0</v>
          </cell>
          <cell r="S82">
            <v>1643076</v>
          </cell>
          <cell r="T82">
            <v>-3082</v>
          </cell>
          <cell r="U82">
            <v>85976</v>
          </cell>
          <cell r="V82">
            <v>82894</v>
          </cell>
          <cell r="W82">
            <v>0</v>
          </cell>
          <cell r="X82">
            <v>82894</v>
          </cell>
          <cell r="Y82">
            <v>-90340671.859999999</v>
          </cell>
          <cell r="Z82">
            <v>-550711</v>
          </cell>
          <cell r="AA82">
            <v>178982819</v>
          </cell>
          <cell r="AB82">
            <v>80880575</v>
          </cell>
          <cell r="AC82">
            <v>86864621</v>
          </cell>
          <cell r="AD82">
            <v>-259894397</v>
          </cell>
          <cell r="AE82">
            <v>-4057764.8600000143</v>
          </cell>
          <cell r="AF82">
            <v>0</v>
          </cell>
          <cell r="AG82">
            <v>-4057764.8600000143</v>
          </cell>
          <cell r="AH82">
            <v>-30839282</v>
          </cell>
          <cell r="AI82">
            <v>119142</v>
          </cell>
          <cell r="AJ82">
            <v>351071</v>
          </cell>
          <cell r="AK82">
            <v>0</v>
          </cell>
          <cell r="AL82">
            <v>-2093471</v>
          </cell>
          <cell r="AM82">
            <v>0</v>
          </cell>
          <cell r="AN82">
            <v>-32462540</v>
          </cell>
          <cell r="AO82">
            <v>0</v>
          </cell>
          <cell r="AP82">
            <v>-32462540</v>
          </cell>
          <cell r="AQ82">
            <v>-72260</v>
          </cell>
          <cell r="AR82">
            <v>0</v>
          </cell>
          <cell r="AS82">
            <v>2000544</v>
          </cell>
          <cell r="AT82">
            <v>158</v>
          </cell>
          <cell r="AU82">
            <v>8154</v>
          </cell>
          <cell r="AV82">
            <v>-19138887</v>
          </cell>
          <cell r="AW82">
            <v>0</v>
          </cell>
          <cell r="AX82">
            <v>-17202291</v>
          </cell>
          <cell r="AY82">
            <v>3361414</v>
          </cell>
          <cell r="AZ82">
            <v>3361414</v>
          </cell>
          <cell r="BA82">
            <v>-1349309.504</v>
          </cell>
          <cell r="BB82">
            <v>-5030094.87</v>
          </cell>
          <cell r="BC82">
            <v>8896671.5197120104</v>
          </cell>
          <cell r="BD82">
            <v>0</v>
          </cell>
          <cell r="BE82">
            <v>1360576.6800000002</v>
          </cell>
          <cell r="BF82">
            <v>271029</v>
          </cell>
          <cell r="BG82">
            <v>-6507</v>
          </cell>
          <cell r="BH82">
            <v>0</v>
          </cell>
          <cell r="BI82">
            <v>4142365.8257120107</v>
          </cell>
          <cell r="BJ82">
            <v>-271029</v>
          </cell>
          <cell r="BK82">
            <v>3871336.8257120107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-239765</v>
          </cell>
          <cell r="BR82">
            <v>20160566.704700001</v>
          </cell>
          <cell r="BS82">
            <v>0</v>
          </cell>
          <cell r="BT82">
            <v>-701217</v>
          </cell>
          <cell r="BU82">
            <v>0</v>
          </cell>
          <cell r="BV82">
            <v>-10662462</v>
          </cell>
          <cell r="BW82">
            <v>1558413</v>
          </cell>
          <cell r="BX82">
            <v>-105249</v>
          </cell>
          <cell r="BY82">
            <v>7417484.6677999999</v>
          </cell>
          <cell r="BZ82">
            <v>-7350698</v>
          </cell>
          <cell r="CA82">
            <v>0</v>
          </cell>
          <cell r="CB82">
            <v>0</v>
          </cell>
          <cell r="CC82">
            <v>10077073.372500002</v>
          </cell>
          <cell r="CD82">
            <v>0</v>
          </cell>
          <cell r="CE82">
            <v>10077073.372500002</v>
          </cell>
          <cell r="CF82">
            <v>0</v>
          </cell>
          <cell r="CG82">
            <v>0</v>
          </cell>
          <cell r="CH82">
            <v>20130</v>
          </cell>
          <cell r="CI82">
            <v>0</v>
          </cell>
          <cell r="CJ82">
            <v>0</v>
          </cell>
          <cell r="CK82">
            <v>0</v>
          </cell>
          <cell r="CL82">
            <v>20130</v>
          </cell>
          <cell r="CM82">
            <v>0</v>
          </cell>
          <cell r="CN82">
            <v>20130</v>
          </cell>
          <cell r="CO82">
            <v>-909908.78</v>
          </cell>
          <cell r="CP82">
            <v>0</v>
          </cell>
          <cell r="CQ82">
            <v>13773926.777600009</v>
          </cell>
          <cell r="CR82">
            <v>917210</v>
          </cell>
          <cell r="CS82">
            <v>-1035.33</v>
          </cell>
          <cell r="CT82">
            <v>0</v>
          </cell>
          <cell r="CU82">
            <v>2592739.98</v>
          </cell>
          <cell r="CV82">
            <v>-105324.47999999998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16267608.16760001</v>
          </cell>
          <cell r="DB82">
            <v>0</v>
          </cell>
          <cell r="DC82">
            <v>16267608.16760001</v>
          </cell>
          <cell r="DD82">
            <v>786930</v>
          </cell>
          <cell r="DE82">
            <v>0</v>
          </cell>
          <cell r="DF82">
            <v>0</v>
          </cell>
          <cell r="DG82">
            <v>786930</v>
          </cell>
          <cell r="DH82">
            <v>15498433.333333334</v>
          </cell>
          <cell r="DI82">
            <v>718000</v>
          </cell>
          <cell r="DJ82">
            <v>16216433.333333334</v>
          </cell>
          <cell r="DK82">
            <v>1278200</v>
          </cell>
          <cell r="DL82">
            <v>0</v>
          </cell>
          <cell r="DM82">
            <v>1276100</v>
          </cell>
          <cell r="DN82">
            <v>0</v>
          </cell>
          <cell r="DO82">
            <v>2554300</v>
          </cell>
          <cell r="DP82">
            <v>0</v>
          </cell>
          <cell r="DQ82">
            <v>1375250</v>
          </cell>
          <cell r="DR82">
            <v>0</v>
          </cell>
          <cell r="DS82">
            <v>0</v>
          </cell>
          <cell r="DT82">
            <v>1375250</v>
          </cell>
          <cell r="DU82">
            <v>93337.5</v>
          </cell>
          <cell r="DV82">
            <v>0</v>
          </cell>
          <cell r="DW82">
            <v>0</v>
          </cell>
          <cell r="DX82">
            <v>93337.5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94850</v>
          </cell>
          <cell r="ED82">
            <v>0</v>
          </cell>
          <cell r="EE82">
            <v>0</v>
          </cell>
          <cell r="EF82">
            <v>94850</v>
          </cell>
          <cell r="EG82">
            <v>0</v>
          </cell>
          <cell r="EH82">
            <v>0</v>
          </cell>
          <cell r="EI82">
            <v>24520250</v>
          </cell>
          <cell r="EJ82">
            <v>0</v>
          </cell>
          <cell r="EK82">
            <v>24520250</v>
          </cell>
          <cell r="EL82">
            <v>186000</v>
          </cell>
          <cell r="EM82">
            <v>0</v>
          </cell>
          <cell r="EN82">
            <v>0</v>
          </cell>
          <cell r="EO82">
            <v>0</v>
          </cell>
          <cell r="EP82">
            <v>-39057000</v>
          </cell>
          <cell r="EQ82">
            <v>0</v>
          </cell>
          <cell r="ER82">
            <v>0</v>
          </cell>
          <cell r="ES82">
            <v>999000</v>
          </cell>
          <cell r="ET82">
            <v>0</v>
          </cell>
          <cell r="EU82">
            <v>109000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476000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271000</v>
          </cell>
          <cell r="FG82">
            <v>0</v>
          </cell>
          <cell r="FH82">
            <v>0</v>
          </cell>
          <cell r="FI82">
            <v>0</v>
          </cell>
          <cell r="FJ82">
            <v>-37016000</v>
          </cell>
          <cell r="FK82">
            <v>8625350.833333334</v>
          </cell>
          <cell r="FL82">
            <v>0</v>
          </cell>
          <cell r="FM82">
            <v>8625350.833333334</v>
          </cell>
        </row>
        <row r="83">
          <cell r="A83" t="str">
            <v>Statutory Tax Rate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0.33</v>
          </cell>
          <cell r="K83">
            <v>0.33</v>
          </cell>
          <cell r="L83">
            <v>0.33</v>
          </cell>
          <cell r="M83">
            <v>0.33</v>
          </cell>
          <cell r="N83">
            <v>0.33</v>
          </cell>
          <cell r="O83">
            <v>0.33</v>
          </cell>
          <cell r="P83">
            <v>0.33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0.25</v>
          </cell>
          <cell r="AK83">
            <v>0</v>
          </cell>
          <cell r="AL83">
            <v>0</v>
          </cell>
          <cell r="AM83">
            <v>0</v>
          </cell>
          <cell r="AN83">
            <v>0.25</v>
          </cell>
          <cell r="AP83">
            <v>0.25</v>
          </cell>
          <cell r="AQ83">
            <v>0</v>
          </cell>
          <cell r="AR83">
            <v>7.0000000000000007E-2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7.0000000000000007E-2</v>
          </cell>
          <cell r="AX83">
            <v>0.14000000000000001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0.25</v>
          </cell>
          <cell r="BD83">
            <v>0.25</v>
          </cell>
          <cell r="BE83">
            <v>0</v>
          </cell>
          <cell r="BF83">
            <v>0</v>
          </cell>
          <cell r="BG83">
            <v>0.25</v>
          </cell>
          <cell r="BH83">
            <v>0.25</v>
          </cell>
          <cell r="BI83">
            <v>1</v>
          </cell>
          <cell r="BK83">
            <v>1</v>
          </cell>
          <cell r="BL83">
            <v>0.25</v>
          </cell>
          <cell r="BM83">
            <v>0.25</v>
          </cell>
          <cell r="BN83">
            <v>0.25</v>
          </cell>
          <cell r="BO83">
            <v>0</v>
          </cell>
          <cell r="BP83">
            <v>0.75</v>
          </cell>
          <cell r="BQ83">
            <v>0</v>
          </cell>
          <cell r="BR83">
            <v>0.25</v>
          </cell>
          <cell r="BS83">
            <v>0.25</v>
          </cell>
          <cell r="BT83">
            <v>0</v>
          </cell>
          <cell r="BU83">
            <v>0.25</v>
          </cell>
          <cell r="BV83">
            <v>0</v>
          </cell>
          <cell r="BW83">
            <v>0</v>
          </cell>
          <cell r="BX83">
            <v>0</v>
          </cell>
          <cell r="BY83">
            <v>0.25</v>
          </cell>
          <cell r="BZ83">
            <v>0</v>
          </cell>
          <cell r="CA83">
            <v>0.25</v>
          </cell>
          <cell r="CB83">
            <v>0.25</v>
          </cell>
          <cell r="CC83">
            <v>1.5</v>
          </cell>
          <cell r="CE83">
            <v>1.5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N83">
            <v>0</v>
          </cell>
          <cell r="CO83">
            <v>0</v>
          </cell>
          <cell r="CP83">
            <v>0.3</v>
          </cell>
          <cell r="CQ83">
            <v>0.3</v>
          </cell>
          <cell r="CR83">
            <v>0</v>
          </cell>
          <cell r="CS83">
            <v>0</v>
          </cell>
          <cell r="CT83">
            <v>0.3</v>
          </cell>
          <cell r="CU83">
            <v>0</v>
          </cell>
          <cell r="CV83">
            <v>0</v>
          </cell>
          <cell r="CW83">
            <v>0.3</v>
          </cell>
          <cell r="CX83">
            <v>0.3</v>
          </cell>
          <cell r="CY83">
            <v>0.35</v>
          </cell>
          <cell r="CZ83">
            <v>0</v>
          </cell>
          <cell r="DA83">
            <v>1.85</v>
          </cell>
          <cell r="DC83">
            <v>1.85</v>
          </cell>
          <cell r="DD83">
            <v>0.15</v>
          </cell>
          <cell r="DE83">
            <v>0.15</v>
          </cell>
          <cell r="DF83">
            <v>0.15</v>
          </cell>
          <cell r="DG83">
            <v>0.44999999999999996</v>
          </cell>
          <cell r="DH83">
            <v>0.15</v>
          </cell>
          <cell r="DI83">
            <v>0</v>
          </cell>
          <cell r="DJ83">
            <v>0.15</v>
          </cell>
          <cell r="DK83">
            <v>7.4999999999999997E-2</v>
          </cell>
          <cell r="DL83">
            <v>7.4999999999999997E-2</v>
          </cell>
          <cell r="DM83">
            <v>7.4999999999999997E-2</v>
          </cell>
          <cell r="DN83">
            <v>7.4999999999999997E-2</v>
          </cell>
          <cell r="DO83">
            <v>0.3</v>
          </cell>
          <cell r="DP83">
            <v>0.15</v>
          </cell>
          <cell r="DQ83">
            <v>0.15</v>
          </cell>
          <cell r="DR83">
            <v>0.15</v>
          </cell>
          <cell r="DS83">
            <v>0.15</v>
          </cell>
          <cell r="DT83">
            <v>0.6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0.1</v>
          </cell>
          <cell r="EC83">
            <v>0.1</v>
          </cell>
          <cell r="ED83">
            <v>0.1</v>
          </cell>
          <cell r="EE83">
            <v>0.1</v>
          </cell>
          <cell r="EF83">
            <v>0.4</v>
          </cell>
          <cell r="EG83">
            <v>7.4999999999999997E-2</v>
          </cell>
          <cell r="EH83">
            <v>7.4999999999999997E-2</v>
          </cell>
          <cell r="EI83">
            <v>7.4999999999999997E-2</v>
          </cell>
          <cell r="EJ83">
            <v>7.4999999999999997E-2</v>
          </cell>
          <cell r="EK83">
            <v>0.3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2.1999999999999997</v>
          </cell>
          <cell r="FM83">
            <v>2.1999999999999997</v>
          </cell>
        </row>
        <row r="84">
          <cell r="A84" t="str">
            <v>FAS 109 Current Tax Exp/(Ben) b4 credits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338639.73000000004</v>
          </cell>
          <cell r="K84">
            <v>203423.88</v>
          </cell>
          <cell r="L84">
            <v>-767.58</v>
          </cell>
          <cell r="M84">
            <v>919.05000000000007</v>
          </cell>
          <cell r="N84">
            <v>0</v>
          </cell>
          <cell r="O84">
            <v>0</v>
          </cell>
          <cell r="P84">
            <v>0</v>
          </cell>
          <cell r="Q84">
            <v>542215.08000000019</v>
          </cell>
          <cell r="S84">
            <v>542215.08000000019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87767.75</v>
          </cell>
          <cell r="AK84">
            <v>0</v>
          </cell>
          <cell r="AL84">
            <v>0</v>
          </cell>
          <cell r="AM84">
            <v>0</v>
          </cell>
          <cell r="AN84">
            <v>87767.75</v>
          </cell>
          <cell r="AP84">
            <v>87767.75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2224167.8799280026</v>
          </cell>
          <cell r="BD84">
            <v>0</v>
          </cell>
          <cell r="BE84">
            <v>0</v>
          </cell>
          <cell r="BF84">
            <v>0</v>
          </cell>
          <cell r="BG84">
            <v>-1626.75</v>
          </cell>
          <cell r="BH84">
            <v>0</v>
          </cell>
          <cell r="BI84">
            <v>2222541.1299280026</v>
          </cell>
          <cell r="BK84">
            <v>2222541.1299280026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5040141.6761750001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1854371.16695</v>
          </cell>
          <cell r="BZ84">
            <v>0</v>
          </cell>
          <cell r="CA84">
            <v>0</v>
          </cell>
          <cell r="CB84">
            <v>0</v>
          </cell>
          <cell r="CC84">
            <v>6894512.8431250006</v>
          </cell>
          <cell r="CE84">
            <v>6894512.8431250006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4132178.0332800024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4132178.0332800024</v>
          </cell>
          <cell r="DC84">
            <v>4132178.0332800024</v>
          </cell>
          <cell r="DD84">
            <v>118039.5</v>
          </cell>
          <cell r="DE84">
            <v>0</v>
          </cell>
          <cell r="DF84">
            <v>0</v>
          </cell>
          <cell r="DG84">
            <v>118039.5</v>
          </cell>
          <cell r="DH84">
            <v>2324765</v>
          </cell>
          <cell r="DI84">
            <v>0</v>
          </cell>
          <cell r="DJ84">
            <v>2324765</v>
          </cell>
          <cell r="DK84">
            <v>95865</v>
          </cell>
          <cell r="DL84">
            <v>0</v>
          </cell>
          <cell r="DM84">
            <v>95707.5</v>
          </cell>
          <cell r="DN84">
            <v>0</v>
          </cell>
          <cell r="DO84">
            <v>191572.5</v>
          </cell>
          <cell r="DP84">
            <v>0</v>
          </cell>
          <cell r="DQ84">
            <v>206287.5</v>
          </cell>
          <cell r="DR84">
            <v>0</v>
          </cell>
          <cell r="DS84">
            <v>0</v>
          </cell>
          <cell r="DT84">
            <v>206287.5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9485</v>
          </cell>
          <cell r="ED84">
            <v>0</v>
          </cell>
          <cell r="EE84">
            <v>0</v>
          </cell>
          <cell r="EF84">
            <v>9485</v>
          </cell>
          <cell r="EG84">
            <v>0</v>
          </cell>
          <cell r="EH84">
            <v>0</v>
          </cell>
          <cell r="EI84">
            <v>1839018.75</v>
          </cell>
          <cell r="EJ84">
            <v>0</v>
          </cell>
          <cell r="EK84">
            <v>1839018.75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4689168.25</v>
          </cell>
          <cell r="FM84">
            <v>4689168.25</v>
          </cell>
        </row>
        <row r="85">
          <cell r="A85" t="str">
            <v>Credits/Other from above (sum of C's only)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193370.4</v>
          </cell>
          <cell r="P85">
            <v>0</v>
          </cell>
          <cell r="Q85">
            <v>193370.4</v>
          </cell>
          <cell r="R85">
            <v>0</v>
          </cell>
          <cell r="S85">
            <v>193370.4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130708</v>
          </cell>
          <cell r="AZ85">
            <v>130708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</row>
        <row r="86">
          <cell r="A86" t="str">
            <v>FAS 109 Current Tax Exp/(Ben)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338639.73000000004</v>
          </cell>
          <cell r="K86">
            <v>203423.88</v>
          </cell>
          <cell r="L86">
            <v>-767.58</v>
          </cell>
          <cell r="M86">
            <v>919.05000000000007</v>
          </cell>
          <cell r="N86">
            <v>0</v>
          </cell>
          <cell r="O86">
            <v>193370.4</v>
          </cell>
          <cell r="P86">
            <v>0</v>
          </cell>
          <cell r="Q86">
            <v>735585.48000000021</v>
          </cell>
          <cell r="R86">
            <v>0</v>
          </cell>
          <cell r="S86">
            <v>735585.48000000021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87767.75</v>
          </cell>
          <cell r="AK86">
            <v>0</v>
          </cell>
          <cell r="AL86">
            <v>0</v>
          </cell>
          <cell r="AM86">
            <v>0</v>
          </cell>
          <cell r="AN86">
            <v>87767.75</v>
          </cell>
          <cell r="AO86">
            <v>0</v>
          </cell>
          <cell r="AP86">
            <v>87767.75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130708</v>
          </cell>
          <cell r="AZ86">
            <v>130708</v>
          </cell>
          <cell r="BA86">
            <v>0</v>
          </cell>
          <cell r="BB86">
            <v>0</v>
          </cell>
          <cell r="BC86">
            <v>2224167.8799280026</v>
          </cell>
          <cell r="BD86">
            <v>0</v>
          </cell>
          <cell r="BE86">
            <v>0</v>
          </cell>
          <cell r="BF86">
            <v>0</v>
          </cell>
          <cell r="BG86">
            <v>-1626.75</v>
          </cell>
          <cell r="BH86">
            <v>0</v>
          </cell>
          <cell r="BI86">
            <v>2222541.1299280026</v>
          </cell>
          <cell r="BJ86">
            <v>0</v>
          </cell>
          <cell r="BK86">
            <v>2222541.1299280026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5040141.6761750001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1854371.16695</v>
          </cell>
          <cell r="BZ86">
            <v>0</v>
          </cell>
          <cell r="CA86">
            <v>0</v>
          </cell>
          <cell r="CB86">
            <v>0</v>
          </cell>
          <cell r="CC86">
            <v>6894512.8431250006</v>
          </cell>
          <cell r="CD86">
            <v>0</v>
          </cell>
          <cell r="CE86">
            <v>6894512.8431250006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4132178.0332800024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4132178.0332800024</v>
          </cell>
          <cell r="DB86">
            <v>0</v>
          </cell>
          <cell r="DC86">
            <v>4132178.0332800024</v>
          </cell>
          <cell r="DD86">
            <v>118039.5</v>
          </cell>
          <cell r="DE86">
            <v>0</v>
          </cell>
          <cell r="DF86">
            <v>0</v>
          </cell>
          <cell r="DG86">
            <v>118039.5</v>
          </cell>
          <cell r="DH86">
            <v>2324765</v>
          </cell>
          <cell r="DI86">
            <v>0</v>
          </cell>
          <cell r="DJ86">
            <v>2324765</v>
          </cell>
          <cell r="DK86">
            <v>95865</v>
          </cell>
          <cell r="DL86">
            <v>0</v>
          </cell>
          <cell r="DM86">
            <v>95707.5</v>
          </cell>
          <cell r="DN86">
            <v>0</v>
          </cell>
          <cell r="DO86">
            <v>191572.5</v>
          </cell>
          <cell r="DP86">
            <v>0</v>
          </cell>
          <cell r="DQ86">
            <v>206287.5</v>
          </cell>
          <cell r="DR86">
            <v>0</v>
          </cell>
          <cell r="DS86">
            <v>0</v>
          </cell>
          <cell r="DT86">
            <v>206287.5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9485</v>
          </cell>
          <cell r="ED86">
            <v>0</v>
          </cell>
          <cell r="EE86">
            <v>0</v>
          </cell>
          <cell r="EF86">
            <v>9485</v>
          </cell>
          <cell r="EG86">
            <v>0</v>
          </cell>
          <cell r="EH86">
            <v>0</v>
          </cell>
          <cell r="EI86">
            <v>1839018.75</v>
          </cell>
          <cell r="EJ86">
            <v>0</v>
          </cell>
          <cell r="EK86">
            <v>1839018.75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4689168.25</v>
          </cell>
          <cell r="FL86">
            <v>0</v>
          </cell>
          <cell r="FM86">
            <v>4689168.25</v>
          </cell>
        </row>
        <row r="87">
          <cell r="A87" t="str">
            <v>Deferred Expense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-390253.18350000016</v>
          </cell>
          <cell r="P87">
            <v>0</v>
          </cell>
          <cell r="Q87">
            <v>-390253.18350000016</v>
          </cell>
          <cell r="R87">
            <v>0</v>
          </cell>
          <cell r="S87">
            <v>-390253.18350000016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367.75</v>
          </cell>
          <cell r="AK87">
            <v>0</v>
          </cell>
          <cell r="AL87">
            <v>0</v>
          </cell>
          <cell r="AM87">
            <v>0</v>
          </cell>
          <cell r="AN87">
            <v>367.75</v>
          </cell>
          <cell r="AO87">
            <v>0</v>
          </cell>
          <cell r="AP87">
            <v>367.75</v>
          </cell>
          <cell r="AQ87">
            <v>0</v>
          </cell>
          <cell r="AR87">
            <v>25128000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25128000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304590.75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304590.75</v>
          </cell>
          <cell r="BJ87">
            <v>0</v>
          </cell>
          <cell r="BK87">
            <v>304590.75</v>
          </cell>
          <cell r="BL87">
            <v>0</v>
          </cell>
          <cell r="BM87">
            <v>79767.727499999994</v>
          </cell>
          <cell r="BN87">
            <v>-86839</v>
          </cell>
          <cell r="BO87">
            <v>0</v>
          </cell>
          <cell r="BP87">
            <v>-7071.2725000000064</v>
          </cell>
          <cell r="BQ87">
            <v>0</v>
          </cell>
          <cell r="BR87">
            <v>-1861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-630361.26710000006</v>
          </cell>
          <cell r="BZ87">
            <v>0</v>
          </cell>
          <cell r="CA87">
            <v>0</v>
          </cell>
          <cell r="CB87">
            <v>0</v>
          </cell>
          <cell r="CC87">
            <v>-632222.26710000006</v>
          </cell>
          <cell r="CD87">
            <v>0</v>
          </cell>
          <cell r="CE87">
            <v>-632222.26710000006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-9090310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-9090310</v>
          </cell>
          <cell r="DB87">
            <v>0</v>
          </cell>
          <cell r="DC87">
            <v>-9090310</v>
          </cell>
          <cell r="DD87">
            <v>27846</v>
          </cell>
          <cell r="DE87">
            <v>0</v>
          </cell>
          <cell r="DF87">
            <v>0</v>
          </cell>
          <cell r="DG87">
            <v>27846</v>
          </cell>
          <cell r="DH87">
            <v>14595</v>
          </cell>
          <cell r="DI87">
            <v>0</v>
          </cell>
          <cell r="DJ87">
            <v>14595</v>
          </cell>
          <cell r="DK87">
            <v>47135</v>
          </cell>
          <cell r="DL87">
            <v>0</v>
          </cell>
          <cell r="DM87">
            <v>41292.5</v>
          </cell>
          <cell r="DN87">
            <v>0</v>
          </cell>
          <cell r="DO87">
            <v>88427.5</v>
          </cell>
          <cell r="DP87">
            <v>0</v>
          </cell>
          <cell r="DQ87">
            <v>149175</v>
          </cell>
          <cell r="DR87">
            <v>0</v>
          </cell>
          <cell r="DS87">
            <v>0</v>
          </cell>
          <cell r="DT87">
            <v>149175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29540</v>
          </cell>
          <cell r="ED87">
            <v>0</v>
          </cell>
          <cell r="EE87">
            <v>0</v>
          </cell>
          <cell r="EF87">
            <v>29540</v>
          </cell>
          <cell r="EG87">
            <v>0</v>
          </cell>
          <cell r="EH87">
            <v>0</v>
          </cell>
          <cell r="EI87">
            <v>1047381.25</v>
          </cell>
          <cell r="EJ87">
            <v>0</v>
          </cell>
          <cell r="EK87">
            <v>1047381.25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1356964.75</v>
          </cell>
          <cell r="FL87">
            <v>0</v>
          </cell>
          <cell r="FM87">
            <v>1356964.75</v>
          </cell>
        </row>
        <row r="90">
          <cell r="A90" t="str">
            <v>Tax Expense Summary</v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R90" t="str">
            <v/>
          </cell>
          <cell r="T90" t="str">
            <v/>
          </cell>
          <cell r="U90" t="str">
            <v/>
          </cell>
          <cell r="W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/>
          </cell>
          <cell r="AF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O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/>
          </cell>
          <cell r="AY90" t="str">
            <v/>
          </cell>
          <cell r="BA90" t="str">
            <v/>
          </cell>
          <cell r="BB90" t="str">
            <v/>
          </cell>
          <cell r="BC90" t="str">
            <v/>
          </cell>
          <cell r="BD90" t="str">
            <v/>
          </cell>
          <cell r="BE90" t="str">
            <v/>
          </cell>
          <cell r="BF90" t="str">
            <v/>
          </cell>
          <cell r="BG90" t="str">
            <v/>
          </cell>
          <cell r="BH90" t="str">
            <v/>
          </cell>
          <cell r="BJ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D90" t="str">
            <v/>
          </cell>
          <cell r="CF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M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T90" t="str">
            <v/>
          </cell>
          <cell r="CU90" t="str">
            <v/>
          </cell>
          <cell r="CV90" t="str">
            <v/>
          </cell>
          <cell r="CW90" t="str">
            <v/>
          </cell>
          <cell r="CX90" t="str">
            <v/>
          </cell>
          <cell r="CY90" t="str">
            <v/>
          </cell>
          <cell r="CZ90" t="str">
            <v/>
          </cell>
          <cell r="DB90" t="str">
            <v/>
          </cell>
          <cell r="DD90" t="str">
            <v/>
          </cell>
          <cell r="DE90" t="str">
            <v/>
          </cell>
          <cell r="DF90" t="str">
            <v/>
          </cell>
          <cell r="DH90" t="str">
            <v/>
          </cell>
          <cell r="DI90" t="str">
            <v/>
          </cell>
          <cell r="DK90" t="str">
            <v/>
          </cell>
          <cell r="DL90" t="str">
            <v/>
          </cell>
          <cell r="DM90" t="str">
            <v/>
          </cell>
          <cell r="DN90" t="str">
            <v/>
          </cell>
          <cell r="DP90" t="str">
            <v/>
          </cell>
          <cell r="DQ90" t="str">
            <v/>
          </cell>
          <cell r="DR90" t="str">
            <v/>
          </cell>
          <cell r="DS90" t="str">
            <v/>
          </cell>
          <cell r="DU90" t="str">
            <v/>
          </cell>
          <cell r="DV90" t="str">
            <v/>
          </cell>
          <cell r="DW90" t="str">
            <v/>
          </cell>
          <cell r="DY90" t="str">
            <v/>
          </cell>
          <cell r="DZ90" t="str">
            <v/>
          </cell>
          <cell r="EB90" t="str">
            <v/>
          </cell>
          <cell r="EC90" t="str">
            <v/>
          </cell>
          <cell r="ED90" t="str">
            <v/>
          </cell>
          <cell r="EE90" t="str">
            <v/>
          </cell>
          <cell r="EG90" t="str">
            <v/>
          </cell>
          <cell r="EH90" t="str">
            <v/>
          </cell>
          <cell r="EI90" t="str">
            <v/>
          </cell>
          <cell r="EJ90" t="str">
            <v/>
          </cell>
          <cell r="EL90" t="str">
            <v/>
          </cell>
          <cell r="EM90" t="str">
            <v/>
          </cell>
          <cell r="EN90" t="str">
            <v/>
          </cell>
          <cell r="EO90" t="str">
            <v/>
          </cell>
          <cell r="EP90" t="str">
            <v/>
          </cell>
          <cell r="EQ90" t="str">
            <v/>
          </cell>
          <cell r="ER90" t="str">
            <v/>
          </cell>
          <cell r="ES90" t="str">
            <v/>
          </cell>
          <cell r="ET90" t="str">
            <v/>
          </cell>
          <cell r="EU90" t="str">
            <v/>
          </cell>
          <cell r="EV90" t="str">
            <v/>
          </cell>
          <cell r="EW90" t="str">
            <v/>
          </cell>
          <cell r="EX90" t="str">
            <v/>
          </cell>
          <cell r="EY90" t="str">
            <v/>
          </cell>
          <cell r="EZ90" t="str">
            <v/>
          </cell>
          <cell r="FA90" t="str">
            <v/>
          </cell>
          <cell r="FB90" t="str">
            <v/>
          </cell>
          <cell r="FC90" t="str">
            <v/>
          </cell>
          <cell r="FD90" t="str">
            <v/>
          </cell>
          <cell r="FE90" t="str">
            <v/>
          </cell>
          <cell r="FF90" t="str">
            <v/>
          </cell>
          <cell r="FG90" t="str">
            <v/>
          </cell>
          <cell r="FH90" t="str">
            <v/>
          </cell>
          <cell r="FI90" t="str">
            <v/>
          </cell>
          <cell r="FL90" t="str">
            <v/>
          </cell>
        </row>
        <row r="91">
          <cell r="A91" t="str">
            <v>FAS 109 Current tax expense (benefit)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338639.73000000004</v>
          </cell>
          <cell r="K91">
            <v>203423.88</v>
          </cell>
          <cell r="L91">
            <v>-767.58</v>
          </cell>
          <cell r="M91">
            <v>919.05000000000007</v>
          </cell>
          <cell r="N91">
            <v>0</v>
          </cell>
          <cell r="O91">
            <v>193370.4</v>
          </cell>
          <cell r="P91">
            <v>0</v>
          </cell>
          <cell r="Q91">
            <v>735585.48000000021</v>
          </cell>
          <cell r="R91">
            <v>0</v>
          </cell>
          <cell r="S91">
            <v>735585.48000000021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87767.75</v>
          </cell>
          <cell r="AK91">
            <v>0</v>
          </cell>
          <cell r="AL91">
            <v>0</v>
          </cell>
          <cell r="AM91">
            <v>0</v>
          </cell>
          <cell r="AN91">
            <v>87767.75</v>
          </cell>
          <cell r="AO91">
            <v>0</v>
          </cell>
          <cell r="AP91">
            <v>87767.75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130708</v>
          </cell>
          <cell r="AZ91">
            <v>130708</v>
          </cell>
          <cell r="BA91">
            <v>0</v>
          </cell>
          <cell r="BB91">
            <v>0</v>
          </cell>
          <cell r="BC91">
            <v>2224167.8799280026</v>
          </cell>
          <cell r="BD91">
            <v>0</v>
          </cell>
          <cell r="BE91">
            <v>0</v>
          </cell>
          <cell r="BF91">
            <v>0</v>
          </cell>
          <cell r="BG91">
            <v>-1626.75</v>
          </cell>
          <cell r="BH91">
            <v>0</v>
          </cell>
          <cell r="BI91">
            <v>2222541.1299280026</v>
          </cell>
          <cell r="BJ91">
            <v>0</v>
          </cell>
          <cell r="BK91">
            <v>2222541.1299280026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5040141.6761750001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1854371.16695</v>
          </cell>
          <cell r="BZ91">
            <v>0</v>
          </cell>
          <cell r="CA91">
            <v>0</v>
          </cell>
          <cell r="CB91">
            <v>0</v>
          </cell>
          <cell r="CC91">
            <v>6894512.8431250006</v>
          </cell>
          <cell r="CD91">
            <v>0</v>
          </cell>
          <cell r="CE91">
            <v>6894512.8431250006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4132178.0332800024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4132178.0332800024</v>
          </cell>
          <cell r="DB91">
            <v>0</v>
          </cell>
          <cell r="DC91">
            <v>4132178.0332800024</v>
          </cell>
          <cell r="DD91">
            <v>118039.5</v>
          </cell>
          <cell r="DE91">
            <v>0</v>
          </cell>
          <cell r="DF91">
            <v>0</v>
          </cell>
          <cell r="DG91">
            <v>118039.5</v>
          </cell>
          <cell r="DH91">
            <v>2324765</v>
          </cell>
          <cell r="DI91">
            <v>0</v>
          </cell>
          <cell r="DJ91">
            <v>2324765</v>
          </cell>
          <cell r="DK91">
            <v>95865</v>
          </cell>
          <cell r="DL91">
            <v>0</v>
          </cell>
          <cell r="DM91">
            <v>95707.5</v>
          </cell>
          <cell r="DN91">
            <v>0</v>
          </cell>
          <cell r="DO91">
            <v>191572.5</v>
          </cell>
          <cell r="DP91">
            <v>0</v>
          </cell>
          <cell r="DQ91">
            <v>206287.5</v>
          </cell>
          <cell r="DR91">
            <v>0</v>
          </cell>
          <cell r="DS91">
            <v>0</v>
          </cell>
          <cell r="DT91">
            <v>206287.5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9485</v>
          </cell>
          <cell r="ED91">
            <v>0</v>
          </cell>
          <cell r="EE91">
            <v>0</v>
          </cell>
          <cell r="EF91">
            <v>9485</v>
          </cell>
          <cell r="EG91">
            <v>0</v>
          </cell>
          <cell r="EH91">
            <v>0</v>
          </cell>
          <cell r="EI91">
            <v>1839018.75</v>
          </cell>
          <cell r="EJ91">
            <v>0</v>
          </cell>
          <cell r="EK91">
            <v>1839018.75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4689168.25</v>
          </cell>
          <cell r="FL91">
            <v>0</v>
          </cell>
          <cell r="FM91">
            <v>4689168.25</v>
          </cell>
        </row>
        <row r="92">
          <cell r="A92" t="str">
            <v>Deferred tax expense (benefit)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-390253.18350000016</v>
          </cell>
          <cell r="P92">
            <v>0</v>
          </cell>
          <cell r="Q92">
            <v>-390253.18350000016</v>
          </cell>
          <cell r="R92">
            <v>0</v>
          </cell>
          <cell r="S92">
            <v>-390253.18350000016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367.75</v>
          </cell>
          <cell r="AK92">
            <v>0</v>
          </cell>
          <cell r="AL92">
            <v>0</v>
          </cell>
          <cell r="AM92">
            <v>0</v>
          </cell>
          <cell r="AN92">
            <v>367.75</v>
          </cell>
          <cell r="AO92">
            <v>0</v>
          </cell>
          <cell r="AP92">
            <v>367.75</v>
          </cell>
          <cell r="AQ92">
            <v>0</v>
          </cell>
          <cell r="AR92">
            <v>25128000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25128000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304590.75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304590.75</v>
          </cell>
          <cell r="BJ92">
            <v>0</v>
          </cell>
          <cell r="BK92">
            <v>304590.75</v>
          </cell>
          <cell r="BL92">
            <v>0</v>
          </cell>
          <cell r="BM92">
            <v>79767.727499999994</v>
          </cell>
          <cell r="BN92">
            <v>-86839</v>
          </cell>
          <cell r="BO92">
            <v>0</v>
          </cell>
          <cell r="BP92">
            <v>-7071.2725000000064</v>
          </cell>
          <cell r="BQ92">
            <v>0</v>
          </cell>
          <cell r="BR92">
            <v>-1861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-630361.26710000006</v>
          </cell>
          <cell r="BZ92">
            <v>0</v>
          </cell>
          <cell r="CA92">
            <v>0</v>
          </cell>
          <cell r="CB92">
            <v>0</v>
          </cell>
          <cell r="CC92">
            <v>-632222.26710000006</v>
          </cell>
          <cell r="CD92">
            <v>0</v>
          </cell>
          <cell r="CE92">
            <v>-632222.26710000006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-9090310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-9090310</v>
          </cell>
          <cell r="DB92">
            <v>0</v>
          </cell>
          <cell r="DC92">
            <v>-9090310</v>
          </cell>
          <cell r="DD92">
            <v>27846</v>
          </cell>
          <cell r="DE92">
            <v>0</v>
          </cell>
          <cell r="DF92">
            <v>0</v>
          </cell>
          <cell r="DG92">
            <v>27846</v>
          </cell>
          <cell r="DH92">
            <v>14595</v>
          </cell>
          <cell r="DI92">
            <v>0</v>
          </cell>
          <cell r="DJ92">
            <v>14595</v>
          </cell>
          <cell r="DK92">
            <v>47135</v>
          </cell>
          <cell r="DL92">
            <v>0</v>
          </cell>
          <cell r="DM92">
            <v>41292.5</v>
          </cell>
          <cell r="DN92">
            <v>0</v>
          </cell>
          <cell r="DO92">
            <v>88427.5</v>
          </cell>
          <cell r="DP92">
            <v>0</v>
          </cell>
          <cell r="DQ92">
            <v>149175</v>
          </cell>
          <cell r="DR92">
            <v>0</v>
          </cell>
          <cell r="DS92">
            <v>0</v>
          </cell>
          <cell r="DT92">
            <v>149175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29540</v>
          </cell>
          <cell r="ED92">
            <v>0</v>
          </cell>
          <cell r="EE92">
            <v>0</v>
          </cell>
          <cell r="EF92">
            <v>29540</v>
          </cell>
          <cell r="EG92">
            <v>0</v>
          </cell>
          <cell r="EH92">
            <v>0</v>
          </cell>
          <cell r="EI92">
            <v>1047381.25</v>
          </cell>
          <cell r="EJ92">
            <v>0</v>
          </cell>
          <cell r="EK92">
            <v>1047381.25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1356964.75</v>
          </cell>
          <cell r="FL92">
            <v>0</v>
          </cell>
          <cell r="FM92">
            <v>1356964.75</v>
          </cell>
        </row>
        <row r="93">
          <cell r="A93" t="str">
            <v>Total tax expense (benefit)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338639.73000000004</v>
          </cell>
          <cell r="K93">
            <v>203423.88</v>
          </cell>
          <cell r="L93">
            <v>-767.58</v>
          </cell>
          <cell r="M93">
            <v>919.05000000000007</v>
          </cell>
          <cell r="N93">
            <v>0</v>
          </cell>
          <cell r="O93">
            <v>-196882.78350000017</v>
          </cell>
          <cell r="P93">
            <v>0</v>
          </cell>
          <cell r="Q93">
            <v>345332.29650000005</v>
          </cell>
          <cell r="R93">
            <v>0</v>
          </cell>
          <cell r="S93">
            <v>345332.29650000005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88135.5</v>
          </cell>
          <cell r="AK93">
            <v>0</v>
          </cell>
          <cell r="AL93">
            <v>0</v>
          </cell>
          <cell r="AM93">
            <v>0</v>
          </cell>
          <cell r="AN93">
            <v>88135.5</v>
          </cell>
          <cell r="AO93">
            <v>0</v>
          </cell>
          <cell r="AP93">
            <v>88135.5</v>
          </cell>
          <cell r="AQ93">
            <v>0</v>
          </cell>
          <cell r="AR93">
            <v>25128000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25128000</v>
          </cell>
          <cell r="AY93">
            <v>130708</v>
          </cell>
          <cell r="AZ93">
            <v>130708</v>
          </cell>
          <cell r="BA93">
            <v>0</v>
          </cell>
          <cell r="BB93">
            <v>0</v>
          </cell>
          <cell r="BC93">
            <v>2528758.6299280026</v>
          </cell>
          <cell r="BD93">
            <v>0</v>
          </cell>
          <cell r="BE93">
            <v>0</v>
          </cell>
          <cell r="BF93">
            <v>0</v>
          </cell>
          <cell r="BG93">
            <v>-1626.75</v>
          </cell>
          <cell r="BH93">
            <v>0</v>
          </cell>
          <cell r="BI93">
            <v>2527131.8799280026</v>
          </cell>
          <cell r="BJ93">
            <v>0</v>
          </cell>
          <cell r="BK93">
            <v>2527131.8799280026</v>
          </cell>
          <cell r="BL93">
            <v>0</v>
          </cell>
          <cell r="BM93">
            <v>79767.727499999994</v>
          </cell>
          <cell r="BN93">
            <v>-86839</v>
          </cell>
          <cell r="BO93">
            <v>0</v>
          </cell>
          <cell r="BP93">
            <v>-7071.2725000000064</v>
          </cell>
          <cell r="BQ93">
            <v>0</v>
          </cell>
          <cell r="BR93">
            <v>5038280.6761750001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1224009.8998499999</v>
          </cell>
          <cell r="BZ93">
            <v>0</v>
          </cell>
          <cell r="CA93">
            <v>0</v>
          </cell>
          <cell r="CB93">
            <v>0</v>
          </cell>
          <cell r="CC93">
            <v>6262290.5760249998</v>
          </cell>
          <cell r="CD93">
            <v>0</v>
          </cell>
          <cell r="CE93">
            <v>6262290.5760249998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-4958131.966719998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-4958131.966719998</v>
          </cell>
          <cell r="DB93">
            <v>0</v>
          </cell>
          <cell r="DC93">
            <v>-4958131.966719998</v>
          </cell>
          <cell r="DD93">
            <v>145885.5</v>
          </cell>
          <cell r="DE93">
            <v>0</v>
          </cell>
          <cell r="DF93">
            <v>0</v>
          </cell>
          <cell r="DG93">
            <v>145885.5</v>
          </cell>
          <cell r="DH93">
            <v>2339360</v>
          </cell>
          <cell r="DI93">
            <v>0</v>
          </cell>
          <cell r="DJ93">
            <v>2339360</v>
          </cell>
          <cell r="DK93">
            <v>143000</v>
          </cell>
          <cell r="DL93">
            <v>0</v>
          </cell>
          <cell r="DM93">
            <v>137000</v>
          </cell>
          <cell r="DN93">
            <v>0</v>
          </cell>
          <cell r="DO93">
            <v>280000</v>
          </cell>
          <cell r="DP93">
            <v>0</v>
          </cell>
          <cell r="DQ93">
            <v>355462.5</v>
          </cell>
          <cell r="DR93">
            <v>0</v>
          </cell>
          <cell r="DS93">
            <v>0</v>
          </cell>
          <cell r="DT93">
            <v>355462.5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39025</v>
          </cell>
          <cell r="ED93">
            <v>0</v>
          </cell>
          <cell r="EE93">
            <v>0</v>
          </cell>
          <cell r="EF93">
            <v>39025</v>
          </cell>
          <cell r="EG93">
            <v>0</v>
          </cell>
          <cell r="EH93">
            <v>0</v>
          </cell>
          <cell r="EI93">
            <v>2886400</v>
          </cell>
          <cell r="EJ93">
            <v>0</v>
          </cell>
          <cell r="EK93">
            <v>2886400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6046133</v>
          </cell>
          <cell r="FL93">
            <v>0</v>
          </cell>
          <cell r="FM93">
            <v>6046133</v>
          </cell>
        </row>
        <row r="94"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  <cell r="DF94" t="str">
            <v/>
          </cell>
          <cell r="DG94" t="str">
            <v/>
          </cell>
          <cell r="DH94" t="str">
            <v/>
          </cell>
          <cell r="DI94" t="str">
            <v/>
          </cell>
          <cell r="DJ94" t="str">
            <v/>
          </cell>
          <cell r="DK94" t="str">
            <v/>
          </cell>
          <cell r="DL94" t="str">
            <v/>
          </cell>
          <cell r="DM94" t="str">
            <v/>
          </cell>
          <cell r="DN94" t="str">
            <v/>
          </cell>
          <cell r="DO94" t="str">
            <v/>
          </cell>
          <cell r="DP94" t="str">
            <v/>
          </cell>
          <cell r="DQ94" t="str">
            <v/>
          </cell>
          <cell r="DR94" t="str">
            <v/>
          </cell>
          <cell r="DS94" t="str">
            <v/>
          </cell>
          <cell r="DT94" t="str">
            <v/>
          </cell>
          <cell r="DU94" t="str">
            <v/>
          </cell>
          <cell r="DV94" t="str">
            <v/>
          </cell>
          <cell r="DW94" t="str">
            <v/>
          </cell>
          <cell r="DX94" t="str">
            <v/>
          </cell>
          <cell r="DY94" t="str">
            <v/>
          </cell>
          <cell r="DZ94" t="str">
            <v/>
          </cell>
          <cell r="EA94" t="str">
            <v/>
          </cell>
          <cell r="EB94" t="str">
            <v/>
          </cell>
          <cell r="EC94" t="str">
            <v/>
          </cell>
          <cell r="ED94" t="str">
            <v/>
          </cell>
          <cell r="EE94" t="str">
            <v/>
          </cell>
          <cell r="EF94" t="str">
            <v/>
          </cell>
          <cell r="EG94" t="str">
            <v/>
          </cell>
          <cell r="EH94" t="str">
            <v/>
          </cell>
          <cell r="EI94" t="str">
            <v/>
          </cell>
          <cell r="EJ94" t="str">
            <v/>
          </cell>
          <cell r="EK94" t="str">
            <v/>
          </cell>
          <cell r="EL94" t="str">
            <v/>
          </cell>
          <cell r="EM94" t="str">
            <v/>
          </cell>
          <cell r="EN94" t="str">
            <v/>
          </cell>
          <cell r="EO94" t="str">
            <v/>
          </cell>
          <cell r="EP94" t="str">
            <v/>
          </cell>
          <cell r="EQ94" t="str">
            <v/>
          </cell>
          <cell r="ER94" t="str">
            <v/>
          </cell>
          <cell r="ES94" t="str">
            <v/>
          </cell>
          <cell r="ET94" t="str">
            <v/>
          </cell>
          <cell r="EU94" t="str">
            <v/>
          </cell>
          <cell r="EV94" t="str">
            <v/>
          </cell>
          <cell r="EW94" t="str">
            <v/>
          </cell>
          <cell r="EX94" t="str">
            <v/>
          </cell>
          <cell r="EY94" t="str">
            <v/>
          </cell>
          <cell r="EZ94" t="str">
            <v/>
          </cell>
          <cell r="FA94" t="str">
            <v/>
          </cell>
          <cell r="FB94" t="str">
            <v/>
          </cell>
          <cell r="FC94" t="str">
            <v/>
          </cell>
          <cell r="FD94" t="str">
            <v/>
          </cell>
          <cell r="FE94" t="str">
            <v/>
          </cell>
          <cell r="FF94" t="str">
            <v/>
          </cell>
          <cell r="FG94" t="str">
            <v/>
          </cell>
          <cell r="FH94" t="str">
            <v/>
          </cell>
          <cell r="FI94" t="str">
            <v/>
          </cell>
          <cell r="FJ94" t="str">
            <v/>
          </cell>
          <cell r="FK94" t="str">
            <v/>
          </cell>
          <cell r="FL94" t="str">
            <v/>
          </cell>
          <cell r="FM94" t="str">
            <v/>
          </cell>
        </row>
        <row r="100">
          <cell r="A100" t="str">
            <v>Intercompany Eliminations</v>
          </cell>
          <cell r="AG100">
            <v>0</v>
          </cell>
          <cell r="AP100">
            <v>0</v>
          </cell>
          <cell r="CE100">
            <v>0</v>
          </cell>
          <cell r="CN100">
            <v>0</v>
          </cell>
        </row>
        <row r="101">
          <cell r="A101" t="str">
            <v>IC12 Consol - Interest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280038</v>
          </cell>
          <cell r="M101">
            <v>0</v>
          </cell>
          <cell r="N101">
            <v>0</v>
          </cell>
          <cell r="O101">
            <v>0</v>
          </cell>
          <cell r="P101">
            <v>-280038</v>
          </cell>
          <cell r="Q101">
            <v>0</v>
          </cell>
          <cell r="S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1263971</v>
          </cell>
          <cell r="AC101">
            <v>0</v>
          </cell>
          <cell r="AD101">
            <v>-1263971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29385713</v>
          </cell>
          <cell r="AM101">
            <v>-29385713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3900000</v>
          </cell>
          <cell r="BD101">
            <v>3900000</v>
          </cell>
          <cell r="BE101">
            <v>0</v>
          </cell>
          <cell r="BF101">
            <v>0</v>
          </cell>
          <cell r="BG101">
            <v>0</v>
          </cell>
          <cell r="BH101">
            <v>-7800000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1146359</v>
          </cell>
          <cell r="BR101">
            <v>6476523</v>
          </cell>
          <cell r="BS101">
            <v>0</v>
          </cell>
          <cell r="BT101">
            <v>1252440</v>
          </cell>
          <cell r="BU101">
            <v>0</v>
          </cell>
          <cell r="BV101">
            <v>0</v>
          </cell>
          <cell r="BW101">
            <v>0</v>
          </cell>
          <cell r="BX101">
            <v>7327475</v>
          </cell>
          <cell r="BY101">
            <v>850952</v>
          </cell>
          <cell r="BZ101">
            <v>0</v>
          </cell>
          <cell r="CA101">
            <v>0</v>
          </cell>
          <cell r="CB101">
            <v>-17053749</v>
          </cell>
          <cell r="CC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3566664.92</v>
          </cell>
          <cell r="CZ101">
            <v>-3566664.92</v>
          </cell>
          <cell r="DA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998000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998000</v>
          </cell>
          <cell r="FK101">
            <v>998000</v>
          </cell>
          <cell r="FM101">
            <v>998000</v>
          </cell>
        </row>
        <row r="102">
          <cell r="A102" t="str">
            <v>IC12 Consol - Interest Expense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-280038</v>
          </cell>
          <cell r="M102">
            <v>0</v>
          </cell>
          <cell r="N102">
            <v>0</v>
          </cell>
          <cell r="O102">
            <v>-392996</v>
          </cell>
          <cell r="P102">
            <v>280038</v>
          </cell>
          <cell r="Q102">
            <v>-392996</v>
          </cell>
          <cell r="S102">
            <v>-392996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1263971</v>
          </cell>
          <cell r="AE102">
            <v>1263971</v>
          </cell>
          <cell r="AG102">
            <v>1263971</v>
          </cell>
          <cell r="AH102">
            <v>-29385713</v>
          </cell>
          <cell r="AI102">
            <v>0</v>
          </cell>
          <cell r="AJ102">
            <v>0</v>
          </cell>
          <cell r="AK102">
            <v>29385713</v>
          </cell>
          <cell r="AL102">
            <v>-29385713</v>
          </cell>
          <cell r="AM102">
            <v>29385713</v>
          </cell>
          <cell r="AN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Z102">
            <v>0</v>
          </cell>
          <cell r="BA102">
            <v>0</v>
          </cell>
          <cell r="BB102">
            <v>-3900000</v>
          </cell>
          <cell r="BC102">
            <v>0</v>
          </cell>
          <cell r="BD102">
            <v>-3900000</v>
          </cell>
          <cell r="BE102">
            <v>0</v>
          </cell>
          <cell r="BF102">
            <v>0</v>
          </cell>
          <cell r="BG102">
            <v>0</v>
          </cell>
          <cell r="BH102">
            <v>7800000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-9726274</v>
          </cell>
          <cell r="BW102">
            <v>0</v>
          </cell>
          <cell r="BX102">
            <v>-7327475</v>
          </cell>
          <cell r="BY102">
            <v>0</v>
          </cell>
          <cell r="BZ102">
            <v>-7373307</v>
          </cell>
          <cell r="CA102">
            <v>0</v>
          </cell>
          <cell r="CB102">
            <v>17053749</v>
          </cell>
          <cell r="CC102">
            <v>-7373307</v>
          </cell>
          <cell r="CE102">
            <v>-7373307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-3566664.92</v>
          </cell>
          <cell r="CW102">
            <v>0</v>
          </cell>
          <cell r="CX102">
            <v>0</v>
          </cell>
          <cell r="CY102">
            <v>0</v>
          </cell>
          <cell r="CZ102">
            <v>3566664.92</v>
          </cell>
          <cell r="DA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-998000</v>
          </cell>
          <cell r="DV102">
            <v>0</v>
          </cell>
          <cell r="DW102">
            <v>0</v>
          </cell>
          <cell r="DX102">
            <v>-998000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-998000</v>
          </cell>
          <cell r="FM102">
            <v>-998000</v>
          </cell>
        </row>
        <row r="103">
          <cell r="A103" t="str">
            <v>IC13 Consol - Ops Mgmt Fees (Rev)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1680262</v>
          </cell>
          <cell r="K103">
            <v>1680262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-3360524</v>
          </cell>
          <cell r="Q103">
            <v>0</v>
          </cell>
          <cell r="S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2053823</v>
          </cell>
          <cell r="AA103">
            <v>0</v>
          </cell>
          <cell r="AB103">
            <v>0</v>
          </cell>
          <cell r="AC103">
            <v>0</v>
          </cell>
          <cell r="AD103">
            <v>-2053823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925725</v>
          </cell>
          <cell r="BF103">
            <v>0</v>
          </cell>
          <cell r="BG103">
            <v>0</v>
          </cell>
          <cell r="BH103">
            <v>-925725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4851065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-4851065</v>
          </cell>
          <cell r="CC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2729305.76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2592840.2799999998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-5322146.04</v>
          </cell>
          <cell r="DA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271000</v>
          </cell>
          <cell r="FG103">
            <v>0</v>
          </cell>
          <cell r="FH103">
            <v>0</v>
          </cell>
          <cell r="FI103">
            <v>0</v>
          </cell>
          <cell r="FJ103">
            <v>271000</v>
          </cell>
          <cell r="FK103">
            <v>271000</v>
          </cell>
          <cell r="FM103">
            <v>271000</v>
          </cell>
        </row>
        <row r="104">
          <cell r="A104" t="str">
            <v>IC13 Consol - Mgmt (Operator) Fees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-1680262</v>
          </cell>
          <cell r="K104">
            <v>-1344210</v>
          </cell>
          <cell r="L104">
            <v>0</v>
          </cell>
          <cell r="M104">
            <v>0</v>
          </cell>
          <cell r="N104">
            <v>0</v>
          </cell>
          <cell r="O104">
            <v>-1680262</v>
          </cell>
          <cell r="P104">
            <v>3360524</v>
          </cell>
          <cell r="Q104">
            <v>-1344210</v>
          </cell>
          <cell r="S104">
            <v>-1344210</v>
          </cell>
          <cell r="V104">
            <v>0</v>
          </cell>
          <cell r="X104">
            <v>0</v>
          </cell>
          <cell r="Y104">
            <v>-2053823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2053823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-629930</v>
          </cell>
          <cell r="AK104">
            <v>0</v>
          </cell>
          <cell r="AL104">
            <v>0</v>
          </cell>
          <cell r="AM104">
            <v>0</v>
          </cell>
          <cell r="AN104">
            <v>-629930</v>
          </cell>
          <cell r="AP104">
            <v>-629930</v>
          </cell>
          <cell r="AQ104">
            <v>0</v>
          </cell>
          <cell r="AR104">
            <v>-2732688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-2732688</v>
          </cell>
          <cell r="AZ104">
            <v>-2732688</v>
          </cell>
          <cell r="BA104">
            <v>0</v>
          </cell>
          <cell r="BB104">
            <v>0</v>
          </cell>
          <cell r="BC104">
            <v>-925725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925725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-3808898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-1042167</v>
          </cell>
          <cell r="BZ104">
            <v>0</v>
          </cell>
          <cell r="CA104">
            <v>0</v>
          </cell>
          <cell r="CB104">
            <v>4851065</v>
          </cell>
          <cell r="CC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N104">
            <v>0</v>
          </cell>
          <cell r="CO104">
            <v>-2592840.2799999998</v>
          </cell>
          <cell r="CP104">
            <v>0</v>
          </cell>
          <cell r="CQ104">
            <v>-2729305.76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5322146.04</v>
          </cell>
          <cell r="DA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-271000</v>
          </cell>
          <cell r="DV104">
            <v>0</v>
          </cell>
          <cell r="DW104">
            <v>0</v>
          </cell>
          <cell r="DX104">
            <v>-271000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-1000000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-1000000</v>
          </cell>
          <cell r="FK104">
            <v>-1271000</v>
          </cell>
          <cell r="FM104">
            <v>-1271000</v>
          </cell>
        </row>
        <row r="106">
          <cell r="A106" t="str">
            <v>Eliminate Const Fee &amp; Other</v>
          </cell>
          <cell r="I106">
            <v>0</v>
          </cell>
          <cell r="Q106">
            <v>0</v>
          </cell>
          <cell r="S106">
            <v>0</v>
          </cell>
          <cell r="V106">
            <v>0</v>
          </cell>
          <cell r="X106">
            <v>0</v>
          </cell>
          <cell r="AE106">
            <v>0</v>
          </cell>
          <cell r="AG106">
            <v>0</v>
          </cell>
          <cell r="AN106">
            <v>0</v>
          </cell>
          <cell r="AP106">
            <v>0</v>
          </cell>
          <cell r="AX106">
            <v>0</v>
          </cell>
          <cell r="AZ106">
            <v>0</v>
          </cell>
          <cell r="BI106">
            <v>0</v>
          </cell>
          <cell r="BK106">
            <v>0</v>
          </cell>
          <cell r="BP106">
            <v>0</v>
          </cell>
          <cell r="CC106">
            <v>0</v>
          </cell>
          <cell r="CE106">
            <v>0</v>
          </cell>
          <cell r="CG106">
            <v>0</v>
          </cell>
          <cell r="CL106">
            <v>0</v>
          </cell>
          <cell r="CN106">
            <v>0</v>
          </cell>
          <cell r="DA106">
            <v>0</v>
          </cell>
          <cell r="DC106">
            <v>0</v>
          </cell>
          <cell r="DG106">
            <v>0</v>
          </cell>
          <cell r="DJ106">
            <v>0</v>
          </cell>
          <cell r="DO106">
            <v>0</v>
          </cell>
          <cell r="DT106">
            <v>0</v>
          </cell>
          <cell r="DX106">
            <v>0</v>
          </cell>
          <cell r="EA106">
            <v>0</v>
          </cell>
          <cell r="EF106">
            <v>0</v>
          </cell>
          <cell r="EK106">
            <v>0</v>
          </cell>
          <cell r="FJ106">
            <v>0</v>
          </cell>
          <cell r="FK106">
            <v>0</v>
          </cell>
          <cell r="FM106">
            <v>0</v>
          </cell>
        </row>
        <row r="107">
          <cell r="A107" t="str">
            <v>Overhead Expenses</v>
          </cell>
          <cell r="I107">
            <v>0</v>
          </cell>
          <cell r="Q107">
            <v>0</v>
          </cell>
          <cell r="S107">
            <v>0</v>
          </cell>
          <cell r="V107">
            <v>0</v>
          </cell>
          <cell r="X107">
            <v>0</v>
          </cell>
          <cell r="AE107">
            <v>0</v>
          </cell>
          <cell r="AG107">
            <v>0</v>
          </cell>
          <cell r="AN107">
            <v>0</v>
          </cell>
          <cell r="AP107">
            <v>0</v>
          </cell>
          <cell r="AX107">
            <v>0</v>
          </cell>
          <cell r="AZ107">
            <v>0</v>
          </cell>
          <cell r="BI107">
            <v>0</v>
          </cell>
          <cell r="BK107">
            <v>0</v>
          </cell>
          <cell r="BP107">
            <v>0</v>
          </cell>
          <cell r="CC107">
            <v>0</v>
          </cell>
          <cell r="CE107">
            <v>0</v>
          </cell>
          <cell r="CG107">
            <v>0</v>
          </cell>
          <cell r="CL107">
            <v>0</v>
          </cell>
          <cell r="CN107">
            <v>0</v>
          </cell>
          <cell r="DA107">
            <v>0</v>
          </cell>
          <cell r="DC107">
            <v>0</v>
          </cell>
          <cell r="DG107">
            <v>0</v>
          </cell>
          <cell r="DJ107">
            <v>0</v>
          </cell>
          <cell r="DO107">
            <v>0</v>
          </cell>
          <cell r="DT107">
            <v>0</v>
          </cell>
          <cell r="DX107">
            <v>0</v>
          </cell>
          <cell r="EA107">
            <v>0</v>
          </cell>
          <cell r="EF107">
            <v>0</v>
          </cell>
          <cell r="EK107">
            <v>0</v>
          </cell>
          <cell r="FJ107">
            <v>0</v>
          </cell>
          <cell r="FK107">
            <v>0</v>
          </cell>
          <cell r="FM107">
            <v>0</v>
          </cell>
        </row>
        <row r="108">
          <cell r="A108" t="str">
            <v>Depr. &amp; Amort. Expense</v>
          </cell>
          <cell r="I108">
            <v>0</v>
          </cell>
          <cell r="Q108">
            <v>0</v>
          </cell>
          <cell r="S108">
            <v>0</v>
          </cell>
          <cell r="V108">
            <v>0</v>
          </cell>
          <cell r="X108">
            <v>0</v>
          </cell>
          <cell r="AE108">
            <v>0</v>
          </cell>
          <cell r="AG108">
            <v>0</v>
          </cell>
          <cell r="AN108">
            <v>0</v>
          </cell>
          <cell r="AP108">
            <v>0</v>
          </cell>
          <cell r="AX108">
            <v>0</v>
          </cell>
          <cell r="AZ108">
            <v>0</v>
          </cell>
          <cell r="BI108">
            <v>0</v>
          </cell>
          <cell r="BK108">
            <v>0</v>
          </cell>
          <cell r="BP108">
            <v>0</v>
          </cell>
          <cell r="CC108">
            <v>0</v>
          </cell>
          <cell r="CE108">
            <v>0</v>
          </cell>
          <cell r="CG108">
            <v>0</v>
          </cell>
          <cell r="CL108">
            <v>0</v>
          </cell>
          <cell r="CN108">
            <v>0</v>
          </cell>
          <cell r="DA108">
            <v>0</v>
          </cell>
          <cell r="DC108">
            <v>0</v>
          </cell>
          <cell r="DG108">
            <v>0</v>
          </cell>
          <cell r="DJ108">
            <v>0</v>
          </cell>
          <cell r="DO108">
            <v>0</v>
          </cell>
          <cell r="DT108">
            <v>0</v>
          </cell>
          <cell r="DX108">
            <v>0</v>
          </cell>
          <cell r="EA108">
            <v>0</v>
          </cell>
          <cell r="EF108">
            <v>0</v>
          </cell>
          <cell r="EK108">
            <v>0</v>
          </cell>
          <cell r="FJ108">
            <v>0</v>
          </cell>
          <cell r="FK108">
            <v>0</v>
          </cell>
          <cell r="FM108">
            <v>0</v>
          </cell>
        </row>
        <row r="109">
          <cell r="A109" t="str">
            <v>HoldCo Interest Expense</v>
          </cell>
          <cell r="I109">
            <v>0</v>
          </cell>
          <cell r="Q109">
            <v>0</v>
          </cell>
          <cell r="S109">
            <v>0</v>
          </cell>
          <cell r="V109">
            <v>0</v>
          </cell>
          <cell r="X109">
            <v>0</v>
          </cell>
          <cell r="AE109">
            <v>0</v>
          </cell>
          <cell r="AG109">
            <v>0</v>
          </cell>
          <cell r="AN109">
            <v>0</v>
          </cell>
          <cell r="AP109">
            <v>0</v>
          </cell>
          <cell r="AX109">
            <v>0</v>
          </cell>
          <cell r="AZ109">
            <v>0</v>
          </cell>
          <cell r="BI109">
            <v>0</v>
          </cell>
          <cell r="BK109">
            <v>0</v>
          </cell>
          <cell r="BP109">
            <v>0</v>
          </cell>
          <cell r="CC109">
            <v>0</v>
          </cell>
          <cell r="CE109">
            <v>0</v>
          </cell>
          <cell r="CG109">
            <v>0</v>
          </cell>
          <cell r="CL109">
            <v>0</v>
          </cell>
          <cell r="CN109">
            <v>0</v>
          </cell>
          <cell r="DA109">
            <v>0</v>
          </cell>
          <cell r="DC109">
            <v>0</v>
          </cell>
          <cell r="DG109">
            <v>0</v>
          </cell>
          <cell r="DJ109">
            <v>0</v>
          </cell>
          <cell r="DO109">
            <v>0</v>
          </cell>
          <cell r="DT109">
            <v>0</v>
          </cell>
          <cell r="DX109">
            <v>0</v>
          </cell>
          <cell r="EA109">
            <v>0</v>
          </cell>
          <cell r="EF109">
            <v>0</v>
          </cell>
          <cell r="EK109">
            <v>0</v>
          </cell>
          <cell r="FJ109">
            <v>0</v>
          </cell>
          <cell r="FK109">
            <v>0</v>
          </cell>
          <cell r="FM109">
            <v>0</v>
          </cell>
        </row>
        <row r="110">
          <cell r="A110" t="str">
            <v>Interco Interest--to AES Corp</v>
          </cell>
          <cell r="I110">
            <v>0</v>
          </cell>
          <cell r="Q110">
            <v>0</v>
          </cell>
          <cell r="S110">
            <v>0</v>
          </cell>
          <cell r="V110">
            <v>0</v>
          </cell>
          <cell r="X110">
            <v>0</v>
          </cell>
          <cell r="AE110">
            <v>0</v>
          </cell>
          <cell r="AG110">
            <v>0</v>
          </cell>
          <cell r="AN110">
            <v>0</v>
          </cell>
          <cell r="AP110">
            <v>0</v>
          </cell>
          <cell r="AX110">
            <v>0</v>
          </cell>
          <cell r="AZ110">
            <v>0</v>
          </cell>
          <cell r="BI110">
            <v>0</v>
          </cell>
          <cell r="BK110">
            <v>0</v>
          </cell>
          <cell r="BP110">
            <v>0</v>
          </cell>
          <cell r="CC110">
            <v>0</v>
          </cell>
          <cell r="CE110">
            <v>0</v>
          </cell>
          <cell r="CG110">
            <v>0</v>
          </cell>
          <cell r="CL110">
            <v>0</v>
          </cell>
          <cell r="CN110">
            <v>0</v>
          </cell>
          <cell r="DA110">
            <v>0</v>
          </cell>
          <cell r="DC110">
            <v>0</v>
          </cell>
          <cell r="DG110">
            <v>0</v>
          </cell>
          <cell r="DJ110">
            <v>0</v>
          </cell>
          <cell r="DO110">
            <v>0</v>
          </cell>
          <cell r="DT110">
            <v>0</v>
          </cell>
          <cell r="DX110">
            <v>0</v>
          </cell>
          <cell r="EA110">
            <v>0</v>
          </cell>
          <cell r="EF110">
            <v>0</v>
          </cell>
          <cell r="EK110">
            <v>0</v>
          </cell>
          <cell r="FJ110">
            <v>0</v>
          </cell>
          <cell r="FK110">
            <v>0</v>
          </cell>
          <cell r="FM110">
            <v>0</v>
          </cell>
        </row>
        <row r="111">
          <cell r="A111" t="str">
            <v>Interco Interest --BVI I</v>
          </cell>
          <cell r="I111">
            <v>0</v>
          </cell>
          <cell r="Q111">
            <v>0</v>
          </cell>
          <cell r="S111">
            <v>0</v>
          </cell>
          <cell r="V111">
            <v>0</v>
          </cell>
          <cell r="X111">
            <v>0</v>
          </cell>
          <cell r="AE111">
            <v>0</v>
          </cell>
          <cell r="AG111">
            <v>0</v>
          </cell>
          <cell r="AN111">
            <v>0</v>
          </cell>
          <cell r="AP111">
            <v>0</v>
          </cell>
          <cell r="AX111">
            <v>0</v>
          </cell>
          <cell r="AZ111">
            <v>0</v>
          </cell>
          <cell r="BI111">
            <v>0</v>
          </cell>
          <cell r="BK111">
            <v>0</v>
          </cell>
          <cell r="BP111">
            <v>0</v>
          </cell>
          <cell r="CC111">
            <v>0</v>
          </cell>
          <cell r="CE111">
            <v>0</v>
          </cell>
          <cell r="CG111">
            <v>0</v>
          </cell>
          <cell r="CL111">
            <v>0</v>
          </cell>
          <cell r="CN111">
            <v>0</v>
          </cell>
          <cell r="DA111">
            <v>0</v>
          </cell>
          <cell r="DC111">
            <v>0</v>
          </cell>
          <cell r="DG111">
            <v>0</v>
          </cell>
          <cell r="DJ111">
            <v>0</v>
          </cell>
          <cell r="DO111">
            <v>0</v>
          </cell>
          <cell r="DT111">
            <v>0</v>
          </cell>
          <cell r="DX111">
            <v>0</v>
          </cell>
          <cell r="EA111">
            <v>0</v>
          </cell>
          <cell r="EF111">
            <v>0</v>
          </cell>
          <cell r="EK111">
            <v>0</v>
          </cell>
          <cell r="FJ111">
            <v>0</v>
          </cell>
          <cell r="FK111">
            <v>0</v>
          </cell>
          <cell r="FM111">
            <v>0</v>
          </cell>
        </row>
        <row r="112">
          <cell r="A112" t="str">
            <v>Taxes</v>
          </cell>
          <cell r="I112">
            <v>0</v>
          </cell>
          <cell r="Q112">
            <v>0</v>
          </cell>
          <cell r="S112">
            <v>0</v>
          </cell>
          <cell r="V112">
            <v>0</v>
          </cell>
          <cell r="X112">
            <v>0</v>
          </cell>
          <cell r="AE112">
            <v>0</v>
          </cell>
          <cell r="AG112">
            <v>0</v>
          </cell>
          <cell r="AN112">
            <v>0</v>
          </cell>
          <cell r="AP112">
            <v>0</v>
          </cell>
          <cell r="AX112">
            <v>0</v>
          </cell>
          <cell r="AZ112">
            <v>0</v>
          </cell>
          <cell r="BI112">
            <v>0</v>
          </cell>
          <cell r="BK112">
            <v>0</v>
          </cell>
          <cell r="BP112">
            <v>0</v>
          </cell>
          <cell r="CC112">
            <v>0</v>
          </cell>
          <cell r="CE112">
            <v>0</v>
          </cell>
          <cell r="CG112">
            <v>0</v>
          </cell>
          <cell r="CL112">
            <v>0</v>
          </cell>
          <cell r="CN112">
            <v>0</v>
          </cell>
          <cell r="DA112">
            <v>0</v>
          </cell>
          <cell r="DC112">
            <v>0</v>
          </cell>
          <cell r="DG112">
            <v>0</v>
          </cell>
          <cell r="DJ112">
            <v>0</v>
          </cell>
          <cell r="DO112">
            <v>0</v>
          </cell>
          <cell r="DT112">
            <v>0</v>
          </cell>
          <cell r="DX112">
            <v>0</v>
          </cell>
          <cell r="EA112">
            <v>0</v>
          </cell>
          <cell r="EF112">
            <v>0</v>
          </cell>
          <cell r="EK112">
            <v>0</v>
          </cell>
          <cell r="FJ112">
            <v>0</v>
          </cell>
          <cell r="FK112">
            <v>0</v>
          </cell>
          <cell r="FM112">
            <v>0</v>
          </cell>
        </row>
        <row r="113">
          <cell r="A113" t="str">
            <v>Total Earnings per plant</v>
          </cell>
          <cell r="C113">
            <v>-17525267</v>
          </cell>
          <cell r="D113">
            <v>0</v>
          </cell>
          <cell r="E113">
            <v>1</v>
          </cell>
          <cell r="F113">
            <v>-53449</v>
          </cell>
          <cell r="G113">
            <v>9240</v>
          </cell>
          <cell r="H113">
            <v>0</v>
          </cell>
          <cell r="I113">
            <v>-17569475</v>
          </cell>
          <cell r="J113">
            <v>1026181</v>
          </cell>
          <cell r="K113">
            <v>280384</v>
          </cell>
          <cell r="L113">
            <v>-2326</v>
          </cell>
          <cell r="M113">
            <v>2785</v>
          </cell>
          <cell r="N113">
            <v>0</v>
          </cell>
          <cell r="O113">
            <v>5184068.05</v>
          </cell>
          <cell r="P113">
            <v>0</v>
          </cell>
          <cell r="Q113">
            <v>6491092.0499999998</v>
          </cell>
          <cell r="R113">
            <v>0</v>
          </cell>
          <cell r="S113">
            <v>6491092.0499999998</v>
          </cell>
          <cell r="T113">
            <v>-3082</v>
          </cell>
          <cell r="U113">
            <v>85976</v>
          </cell>
          <cell r="V113">
            <v>82894</v>
          </cell>
          <cell r="W113">
            <v>0</v>
          </cell>
          <cell r="X113">
            <v>82894</v>
          </cell>
          <cell r="Y113">
            <v>-88286848.859999999</v>
          </cell>
          <cell r="Z113">
            <v>-2604534</v>
          </cell>
          <cell r="AA113">
            <v>178982819</v>
          </cell>
          <cell r="AB113">
            <v>79616604</v>
          </cell>
          <cell r="AC113">
            <v>86864621</v>
          </cell>
          <cell r="AD113">
            <v>-259894397</v>
          </cell>
          <cell r="AE113">
            <v>-5321735.8600000143</v>
          </cell>
          <cell r="AF113">
            <v>1063865.93</v>
          </cell>
          <cell r="AG113">
            <v>-4257869.9300000146</v>
          </cell>
          <cell r="AH113">
            <v>-1453569</v>
          </cell>
          <cell r="AI113">
            <v>119142</v>
          </cell>
          <cell r="AJ113">
            <v>-4892174</v>
          </cell>
          <cell r="AK113">
            <v>-29385713</v>
          </cell>
          <cell r="AL113">
            <v>-2093471</v>
          </cell>
          <cell r="AM113">
            <v>0</v>
          </cell>
          <cell r="AN113">
            <v>-37705785</v>
          </cell>
          <cell r="AO113">
            <v>29373768</v>
          </cell>
          <cell r="AP113">
            <v>-8332017</v>
          </cell>
          <cell r="AQ113">
            <v>-72260</v>
          </cell>
          <cell r="AR113">
            <v>44639568.780000001</v>
          </cell>
          <cell r="AS113">
            <v>2000544</v>
          </cell>
          <cell r="AT113">
            <v>158</v>
          </cell>
          <cell r="AU113">
            <v>8154</v>
          </cell>
          <cell r="AV113">
            <v>-19138887</v>
          </cell>
          <cell r="AW113">
            <v>0</v>
          </cell>
          <cell r="AX113">
            <v>27437277.780000001</v>
          </cell>
          <cell r="AY113">
            <v>3361414</v>
          </cell>
          <cell r="AZ113">
            <v>3361414</v>
          </cell>
          <cell r="BA113">
            <v>-1349309.504</v>
          </cell>
          <cell r="BB113">
            <v>-1130094.8700000001</v>
          </cell>
          <cell r="BC113">
            <v>8932619.7649000101</v>
          </cell>
          <cell r="BD113">
            <v>0</v>
          </cell>
          <cell r="BE113">
            <v>434851.68000000017</v>
          </cell>
          <cell r="BF113">
            <v>271029</v>
          </cell>
          <cell r="BG113">
            <v>-6507</v>
          </cell>
          <cell r="BH113">
            <v>0</v>
          </cell>
          <cell r="BI113">
            <v>7152589.0709000099</v>
          </cell>
          <cell r="BJ113">
            <v>-271029</v>
          </cell>
          <cell r="BK113">
            <v>6881560.0709000099</v>
          </cell>
          <cell r="BL113">
            <v>0</v>
          </cell>
          <cell r="BM113">
            <v>343087</v>
          </cell>
          <cell r="BN113">
            <v>-347356</v>
          </cell>
          <cell r="BO113">
            <v>0</v>
          </cell>
          <cell r="BP113">
            <v>-4269</v>
          </cell>
          <cell r="BQ113">
            <v>-1386124</v>
          </cell>
          <cell r="BR113">
            <v>18755081.704700001</v>
          </cell>
          <cell r="BS113">
            <v>0</v>
          </cell>
          <cell r="BT113">
            <v>-1953657</v>
          </cell>
          <cell r="BU113">
            <v>0</v>
          </cell>
          <cell r="BV113">
            <v>-936188</v>
          </cell>
          <cell r="BW113">
            <v>-3292652</v>
          </cell>
          <cell r="BX113">
            <v>-105249</v>
          </cell>
          <cell r="BY113">
            <v>9351275.6677999999</v>
          </cell>
          <cell r="BZ113">
            <v>22609</v>
          </cell>
          <cell r="CA113">
            <v>0</v>
          </cell>
          <cell r="CB113">
            <v>0</v>
          </cell>
          <cell r="CC113">
            <v>20455096.372500002</v>
          </cell>
          <cell r="CD113">
            <v>-22333.207499999553</v>
          </cell>
          <cell r="CE113">
            <v>20432763.165000003</v>
          </cell>
          <cell r="CF113">
            <v>346305</v>
          </cell>
          <cell r="CG113">
            <v>346305</v>
          </cell>
          <cell r="CH113">
            <v>20130</v>
          </cell>
          <cell r="CI113">
            <v>0</v>
          </cell>
          <cell r="CJ113">
            <v>0</v>
          </cell>
          <cell r="CK113">
            <v>0</v>
          </cell>
          <cell r="CL113">
            <v>20130</v>
          </cell>
          <cell r="CM113">
            <v>-7045.5</v>
          </cell>
          <cell r="CN113">
            <v>13084.5</v>
          </cell>
          <cell r="CO113">
            <v>-1046374.26</v>
          </cell>
          <cell r="CP113">
            <v>0</v>
          </cell>
          <cell r="CQ113">
            <v>13440232.537600009</v>
          </cell>
          <cell r="CR113">
            <v>917210</v>
          </cell>
          <cell r="CS113">
            <v>-1035.33</v>
          </cell>
          <cell r="CT113">
            <v>0</v>
          </cell>
          <cell r="CU113">
            <v>-100.29999999981374</v>
          </cell>
          <cell r="CV113">
            <v>-105324.47999999998</v>
          </cell>
          <cell r="CW113">
            <v>0</v>
          </cell>
          <cell r="CX113">
            <v>0</v>
          </cell>
          <cell r="CY113">
            <v>-1.9500000001862645</v>
          </cell>
          <cell r="CZ113">
            <v>0</v>
          </cell>
          <cell r="DA113">
            <v>13204606.21760001</v>
          </cell>
          <cell r="DB113">
            <v>0</v>
          </cell>
          <cell r="DC113">
            <v>13204606.21760001</v>
          </cell>
          <cell r="DD113">
            <v>1003170</v>
          </cell>
          <cell r="DE113">
            <v>0</v>
          </cell>
          <cell r="DF113">
            <v>0</v>
          </cell>
          <cell r="DG113">
            <v>1003170</v>
          </cell>
          <cell r="DH113">
            <v>13042400</v>
          </cell>
          <cell r="DI113">
            <v>718000</v>
          </cell>
          <cell r="DJ113">
            <v>13760400</v>
          </cell>
          <cell r="DK113">
            <v>1299900</v>
          </cell>
          <cell r="DL113">
            <v>0</v>
          </cell>
          <cell r="DM113">
            <v>1071700</v>
          </cell>
          <cell r="DN113">
            <v>0</v>
          </cell>
          <cell r="DO113">
            <v>2371600</v>
          </cell>
          <cell r="DP113">
            <v>0</v>
          </cell>
          <cell r="DQ113">
            <v>2369750</v>
          </cell>
          <cell r="DR113">
            <v>0</v>
          </cell>
          <cell r="DS113">
            <v>0</v>
          </cell>
          <cell r="DT113">
            <v>2369750</v>
          </cell>
          <cell r="DU113">
            <v>1452112.5</v>
          </cell>
          <cell r="DV113">
            <v>0</v>
          </cell>
          <cell r="DW113">
            <v>0</v>
          </cell>
          <cell r="DX113">
            <v>1452112.5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292250</v>
          </cell>
          <cell r="ED113">
            <v>0</v>
          </cell>
          <cell r="EE113">
            <v>0</v>
          </cell>
          <cell r="EF113">
            <v>292250</v>
          </cell>
          <cell r="EG113">
            <v>0</v>
          </cell>
          <cell r="EH113">
            <v>0</v>
          </cell>
          <cell r="EI113">
            <v>31502000</v>
          </cell>
          <cell r="EJ113">
            <v>0</v>
          </cell>
          <cell r="EK113">
            <v>31502000</v>
          </cell>
          <cell r="EL113">
            <v>186000</v>
          </cell>
          <cell r="EM113">
            <v>0</v>
          </cell>
          <cell r="EN113">
            <v>0</v>
          </cell>
          <cell r="EO113">
            <v>0</v>
          </cell>
          <cell r="EP113">
            <v>-38057000</v>
          </cell>
          <cell r="EQ113">
            <v>0</v>
          </cell>
          <cell r="ER113">
            <v>0</v>
          </cell>
          <cell r="ES113">
            <v>1000</v>
          </cell>
          <cell r="ET113">
            <v>0</v>
          </cell>
          <cell r="EU113">
            <v>109000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476000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-37285000</v>
          </cell>
          <cell r="FK113">
            <v>15466282.5</v>
          </cell>
          <cell r="FL113">
            <v>0</v>
          </cell>
          <cell r="FM113">
            <v>15466282.5</v>
          </cell>
        </row>
        <row r="115">
          <cell r="A115" t="str">
            <v>U.S. TAXABLE INCOME</v>
          </cell>
        </row>
        <row r="116">
          <cell r="A116" t="str">
            <v>Potential Subpart F/US Income</v>
          </cell>
        </row>
        <row r="117">
          <cell r="A117" t="str">
            <v xml:space="preserve">  Interest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392996</v>
          </cell>
          <cell r="Q117">
            <v>392996</v>
          </cell>
          <cell r="S117">
            <v>392996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3556014</v>
          </cell>
          <cell r="AL117">
            <v>0</v>
          </cell>
          <cell r="AM117">
            <v>0</v>
          </cell>
          <cell r="AN117">
            <v>3556014</v>
          </cell>
          <cell r="AP117">
            <v>3556014</v>
          </cell>
          <cell r="AQ117">
            <v>0</v>
          </cell>
          <cell r="AR117">
            <v>1979707.37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1979707.37</v>
          </cell>
          <cell r="AZ117">
            <v>0</v>
          </cell>
          <cell r="BA117">
            <v>0</v>
          </cell>
          <cell r="BB117">
            <v>0</v>
          </cell>
          <cell r="BC117">
            <v>4137476.75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4137476.75</v>
          </cell>
          <cell r="BK117">
            <v>4137476.75</v>
          </cell>
          <cell r="BP117">
            <v>0</v>
          </cell>
          <cell r="BQ117">
            <v>1146359</v>
          </cell>
          <cell r="BR117">
            <v>5325768.4375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1159034.1658000001</v>
          </cell>
          <cell r="BZ117">
            <v>0</v>
          </cell>
          <cell r="CA117">
            <v>0</v>
          </cell>
          <cell r="CB117">
            <v>0</v>
          </cell>
          <cell r="CC117">
            <v>7631161.6032999996</v>
          </cell>
          <cell r="CE117">
            <v>7631161.6032999996</v>
          </cell>
          <cell r="CF117">
            <v>0</v>
          </cell>
          <cell r="CG117">
            <v>0</v>
          </cell>
          <cell r="CL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J117">
            <v>0</v>
          </cell>
          <cell r="DK117">
            <v>53000</v>
          </cell>
          <cell r="DL117">
            <v>0</v>
          </cell>
          <cell r="DN117">
            <v>0</v>
          </cell>
          <cell r="DO117">
            <v>53000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151000</v>
          </cell>
          <cell r="EQ117">
            <v>0</v>
          </cell>
          <cell r="ER117">
            <v>0</v>
          </cell>
          <cell r="ES117">
            <v>999000</v>
          </cell>
          <cell r="ET117">
            <v>0</v>
          </cell>
          <cell r="EU117">
            <v>109000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465000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1724000</v>
          </cell>
          <cell r="FK117">
            <v>1777000</v>
          </cell>
          <cell r="FL117">
            <v>-998000</v>
          </cell>
          <cell r="FM117">
            <v>779000</v>
          </cell>
        </row>
        <row r="118">
          <cell r="A118" t="str">
            <v xml:space="preserve">  Other Interest</v>
          </cell>
          <cell r="I118">
            <v>0</v>
          </cell>
          <cell r="Q118">
            <v>0</v>
          </cell>
          <cell r="S118">
            <v>0</v>
          </cell>
          <cell r="V118">
            <v>0</v>
          </cell>
          <cell r="X118">
            <v>0</v>
          </cell>
          <cell r="AE118">
            <v>0</v>
          </cell>
          <cell r="AG118">
            <v>0</v>
          </cell>
          <cell r="AN118">
            <v>0</v>
          </cell>
          <cell r="AP118">
            <v>0</v>
          </cell>
          <cell r="AX118">
            <v>0</v>
          </cell>
          <cell r="AZ118">
            <v>0</v>
          </cell>
          <cell r="BI118">
            <v>0</v>
          </cell>
          <cell r="BK118">
            <v>0</v>
          </cell>
          <cell r="BP118">
            <v>0</v>
          </cell>
          <cell r="CC118">
            <v>0</v>
          </cell>
          <cell r="CE118">
            <v>0</v>
          </cell>
          <cell r="CG118">
            <v>0</v>
          </cell>
          <cell r="CL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0</v>
          </cell>
          <cell r="DG118">
            <v>0</v>
          </cell>
          <cell r="DJ118">
            <v>0</v>
          </cell>
          <cell r="DO118">
            <v>0</v>
          </cell>
          <cell r="DT118">
            <v>0</v>
          </cell>
          <cell r="DX118">
            <v>0</v>
          </cell>
          <cell r="EA118">
            <v>0</v>
          </cell>
          <cell r="EF118">
            <v>0</v>
          </cell>
          <cell r="EK118">
            <v>0</v>
          </cell>
          <cell r="FJ118">
            <v>0</v>
          </cell>
          <cell r="FK118">
            <v>0</v>
          </cell>
          <cell r="FM118">
            <v>0</v>
          </cell>
        </row>
        <row r="119">
          <cell r="A119" t="str">
            <v xml:space="preserve">  Management Fee</v>
          </cell>
          <cell r="I119">
            <v>0</v>
          </cell>
          <cell r="K119">
            <v>1344210</v>
          </cell>
          <cell r="Q119">
            <v>1344210</v>
          </cell>
          <cell r="S119">
            <v>1344210</v>
          </cell>
          <cell r="V119">
            <v>0</v>
          </cell>
          <cell r="X119">
            <v>0</v>
          </cell>
          <cell r="Y119">
            <v>0</v>
          </cell>
          <cell r="Z119">
            <v>2053823</v>
          </cell>
          <cell r="AA119">
            <v>0</v>
          </cell>
          <cell r="AB119">
            <v>0</v>
          </cell>
          <cell r="AC119">
            <v>0</v>
          </cell>
          <cell r="AD119">
            <v>-2053823</v>
          </cell>
          <cell r="AE119">
            <v>0</v>
          </cell>
          <cell r="AG119">
            <v>0</v>
          </cell>
          <cell r="AN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Z119">
            <v>0</v>
          </cell>
          <cell r="BI119">
            <v>0</v>
          </cell>
          <cell r="BK119">
            <v>0</v>
          </cell>
          <cell r="BP119">
            <v>0</v>
          </cell>
          <cell r="CC119">
            <v>0</v>
          </cell>
          <cell r="CE119">
            <v>0</v>
          </cell>
          <cell r="CG119">
            <v>0</v>
          </cell>
          <cell r="CL119">
            <v>0</v>
          </cell>
          <cell r="CN119">
            <v>0</v>
          </cell>
          <cell r="CU119">
            <v>2592840.2799999998</v>
          </cell>
          <cell r="DA119">
            <v>2592840.2799999998</v>
          </cell>
          <cell r="DC119">
            <v>2592840.2799999998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FJ119">
            <v>0</v>
          </cell>
          <cell r="FK119">
            <v>0</v>
          </cell>
          <cell r="FM119">
            <v>0</v>
          </cell>
        </row>
        <row r="120">
          <cell r="A120" t="str">
            <v xml:space="preserve">  Intercompany interest</v>
          </cell>
          <cell r="I120">
            <v>0</v>
          </cell>
          <cell r="Q120">
            <v>0</v>
          </cell>
          <cell r="S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N120">
            <v>0</v>
          </cell>
          <cell r="AP120">
            <v>0</v>
          </cell>
          <cell r="AX120">
            <v>0</v>
          </cell>
          <cell r="AZ120">
            <v>0</v>
          </cell>
          <cell r="BI120">
            <v>0</v>
          </cell>
          <cell r="BK120">
            <v>0</v>
          </cell>
          <cell r="BP120">
            <v>0</v>
          </cell>
          <cell r="CC120">
            <v>0</v>
          </cell>
          <cell r="CE120">
            <v>0</v>
          </cell>
          <cell r="CG120">
            <v>0</v>
          </cell>
          <cell r="CL120">
            <v>0</v>
          </cell>
          <cell r="CN120">
            <v>0</v>
          </cell>
          <cell r="CY120">
            <v>3566664.92</v>
          </cell>
          <cell r="DA120">
            <v>3566664.92</v>
          </cell>
          <cell r="DC120">
            <v>3566664.92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FJ120">
            <v>0</v>
          </cell>
          <cell r="FK120">
            <v>0</v>
          </cell>
          <cell r="FM120">
            <v>0</v>
          </cell>
        </row>
        <row r="121">
          <cell r="A121" t="str">
            <v xml:space="preserve">  Dividend</v>
          </cell>
          <cell r="I121">
            <v>0</v>
          </cell>
          <cell r="Q121">
            <v>0</v>
          </cell>
          <cell r="S121">
            <v>0</v>
          </cell>
          <cell r="V121">
            <v>0</v>
          </cell>
          <cell r="X121">
            <v>0</v>
          </cell>
          <cell r="AE121">
            <v>0</v>
          </cell>
          <cell r="AG121">
            <v>0</v>
          </cell>
          <cell r="AN121">
            <v>0</v>
          </cell>
          <cell r="AP121">
            <v>0</v>
          </cell>
          <cell r="AX121">
            <v>0</v>
          </cell>
          <cell r="AZ121">
            <v>0</v>
          </cell>
          <cell r="BI121">
            <v>0</v>
          </cell>
          <cell r="BK121">
            <v>0</v>
          </cell>
          <cell r="BP121">
            <v>0</v>
          </cell>
          <cell r="CC121">
            <v>0</v>
          </cell>
          <cell r="CE121">
            <v>0</v>
          </cell>
          <cell r="CG121">
            <v>0</v>
          </cell>
          <cell r="CL121">
            <v>0</v>
          </cell>
          <cell r="CN121">
            <v>0</v>
          </cell>
          <cell r="CV121">
            <v>7412152</v>
          </cell>
          <cell r="DA121">
            <v>7412152</v>
          </cell>
          <cell r="DC121">
            <v>7412152</v>
          </cell>
          <cell r="DG121">
            <v>0</v>
          </cell>
          <cell r="DJ121">
            <v>0</v>
          </cell>
          <cell r="DO121">
            <v>0</v>
          </cell>
          <cell r="DT121">
            <v>0</v>
          </cell>
          <cell r="DX121">
            <v>0</v>
          </cell>
          <cell r="EA121">
            <v>0</v>
          </cell>
          <cell r="EF121">
            <v>0</v>
          </cell>
          <cell r="EK121">
            <v>0</v>
          </cell>
          <cell r="FJ121">
            <v>0</v>
          </cell>
          <cell r="FK121">
            <v>0</v>
          </cell>
          <cell r="FM121">
            <v>0</v>
          </cell>
        </row>
        <row r="122">
          <cell r="A122" t="str">
            <v xml:space="preserve">  Other Costs deductible on US return</v>
          </cell>
          <cell r="I122">
            <v>0</v>
          </cell>
          <cell r="Q122">
            <v>0</v>
          </cell>
          <cell r="S122">
            <v>0</v>
          </cell>
          <cell r="V122">
            <v>0</v>
          </cell>
          <cell r="X122">
            <v>0</v>
          </cell>
          <cell r="AE122">
            <v>0</v>
          </cell>
          <cell r="AG122">
            <v>0</v>
          </cell>
          <cell r="AN122">
            <v>0</v>
          </cell>
          <cell r="AP122">
            <v>0</v>
          </cell>
          <cell r="AX122">
            <v>0</v>
          </cell>
          <cell r="AZ122">
            <v>0</v>
          </cell>
          <cell r="BI122">
            <v>0</v>
          </cell>
          <cell r="BK122">
            <v>0</v>
          </cell>
          <cell r="BP122">
            <v>0</v>
          </cell>
          <cell r="CC122">
            <v>0</v>
          </cell>
          <cell r="CE122">
            <v>0</v>
          </cell>
          <cell r="CG122">
            <v>0</v>
          </cell>
          <cell r="CL122">
            <v>0</v>
          </cell>
          <cell r="CN122">
            <v>0</v>
          </cell>
          <cell r="DA122">
            <v>0</v>
          </cell>
          <cell r="DC122">
            <v>0</v>
          </cell>
          <cell r="DG122">
            <v>0</v>
          </cell>
          <cell r="DJ122">
            <v>0</v>
          </cell>
          <cell r="DO122">
            <v>0</v>
          </cell>
          <cell r="DT122">
            <v>0</v>
          </cell>
          <cell r="DX122">
            <v>0</v>
          </cell>
          <cell r="EA122">
            <v>0</v>
          </cell>
          <cell r="EF122">
            <v>0</v>
          </cell>
          <cell r="EK122">
            <v>0</v>
          </cell>
          <cell r="FJ122">
            <v>0</v>
          </cell>
          <cell r="FK122">
            <v>0</v>
          </cell>
          <cell r="FM122">
            <v>0</v>
          </cell>
        </row>
        <row r="123">
          <cell r="A123" t="str">
            <v xml:space="preserve">  Partnership Loss up to US return</v>
          </cell>
          <cell r="I123">
            <v>0</v>
          </cell>
          <cell r="Q123">
            <v>0</v>
          </cell>
          <cell r="S123">
            <v>0</v>
          </cell>
          <cell r="V123">
            <v>0</v>
          </cell>
          <cell r="X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0</v>
          </cell>
          <cell r="AX123">
            <v>0</v>
          </cell>
          <cell r="AZ123">
            <v>0</v>
          </cell>
          <cell r="BI123">
            <v>0</v>
          </cell>
          <cell r="BK123">
            <v>0</v>
          </cell>
          <cell r="BP123">
            <v>0</v>
          </cell>
          <cell r="CC123">
            <v>0</v>
          </cell>
          <cell r="CE123">
            <v>0</v>
          </cell>
          <cell r="CG123">
            <v>0</v>
          </cell>
          <cell r="CL123">
            <v>0</v>
          </cell>
          <cell r="CN123">
            <v>0</v>
          </cell>
          <cell r="DA123">
            <v>0</v>
          </cell>
          <cell r="DC123">
            <v>0</v>
          </cell>
          <cell r="DG123">
            <v>0</v>
          </cell>
          <cell r="DJ123">
            <v>0</v>
          </cell>
          <cell r="DO123">
            <v>0</v>
          </cell>
          <cell r="DT123">
            <v>0</v>
          </cell>
          <cell r="DX123">
            <v>0</v>
          </cell>
          <cell r="EA123">
            <v>0</v>
          </cell>
          <cell r="EF123">
            <v>0</v>
          </cell>
          <cell r="EK123">
            <v>0</v>
          </cell>
          <cell r="FJ123">
            <v>0</v>
          </cell>
          <cell r="FK123">
            <v>0</v>
          </cell>
          <cell r="FM123">
            <v>0</v>
          </cell>
        </row>
        <row r="124">
          <cell r="A124" t="str">
            <v xml:space="preserve">  Out of Market Contracts</v>
          </cell>
          <cell r="I124">
            <v>0</v>
          </cell>
          <cell r="Q124">
            <v>0</v>
          </cell>
          <cell r="S124">
            <v>0</v>
          </cell>
          <cell r="V124">
            <v>0</v>
          </cell>
          <cell r="X124">
            <v>0</v>
          </cell>
          <cell r="AE124">
            <v>0</v>
          </cell>
          <cell r="AG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I124">
            <v>0</v>
          </cell>
          <cell r="BK124">
            <v>0</v>
          </cell>
          <cell r="BP124">
            <v>0</v>
          </cell>
          <cell r="CC124">
            <v>0</v>
          </cell>
          <cell r="CE124">
            <v>0</v>
          </cell>
          <cell r="CG124">
            <v>0</v>
          </cell>
          <cell r="CL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0</v>
          </cell>
          <cell r="DG124">
            <v>0</v>
          </cell>
          <cell r="DJ124">
            <v>0</v>
          </cell>
          <cell r="DO124">
            <v>0</v>
          </cell>
          <cell r="DT124">
            <v>0</v>
          </cell>
          <cell r="DX124">
            <v>0</v>
          </cell>
          <cell r="EA124">
            <v>0</v>
          </cell>
          <cell r="EF124">
            <v>0</v>
          </cell>
          <cell r="EK124">
            <v>0</v>
          </cell>
          <cell r="FJ124">
            <v>0</v>
          </cell>
          <cell r="FK124">
            <v>0</v>
          </cell>
          <cell r="FM124">
            <v>0</v>
          </cell>
        </row>
        <row r="125">
          <cell r="A125" t="str">
            <v xml:space="preserve">  Interest paid to AES Corp (net of w/h tax)</v>
          </cell>
          <cell r="I125">
            <v>0</v>
          </cell>
          <cell r="Q125">
            <v>0</v>
          </cell>
          <cell r="S125">
            <v>0</v>
          </cell>
          <cell r="V125">
            <v>0</v>
          </cell>
          <cell r="X125">
            <v>0</v>
          </cell>
          <cell r="AE125">
            <v>0</v>
          </cell>
          <cell r="AG125">
            <v>0</v>
          </cell>
          <cell r="AN125">
            <v>0</v>
          </cell>
          <cell r="AP125">
            <v>0</v>
          </cell>
          <cell r="AX125">
            <v>0</v>
          </cell>
          <cell r="AZ125">
            <v>0</v>
          </cell>
          <cell r="BI125">
            <v>0</v>
          </cell>
          <cell r="BK125">
            <v>0</v>
          </cell>
          <cell r="BP125">
            <v>0</v>
          </cell>
          <cell r="CC125">
            <v>0</v>
          </cell>
          <cell r="CE125">
            <v>0</v>
          </cell>
          <cell r="CG125">
            <v>0</v>
          </cell>
          <cell r="CL125">
            <v>0</v>
          </cell>
          <cell r="CN125">
            <v>0</v>
          </cell>
          <cell r="DA125">
            <v>0</v>
          </cell>
          <cell r="DC125">
            <v>0</v>
          </cell>
          <cell r="DG125">
            <v>0</v>
          </cell>
          <cell r="DJ125">
            <v>0</v>
          </cell>
          <cell r="DO125">
            <v>0</v>
          </cell>
          <cell r="DT125">
            <v>0</v>
          </cell>
          <cell r="DX125">
            <v>0</v>
          </cell>
          <cell r="EA125">
            <v>0</v>
          </cell>
          <cell r="EF125">
            <v>0</v>
          </cell>
          <cell r="EK125">
            <v>0</v>
          </cell>
          <cell r="FJ125">
            <v>0</v>
          </cell>
          <cell r="FK125">
            <v>0</v>
          </cell>
          <cell r="FM125">
            <v>0</v>
          </cell>
        </row>
        <row r="126">
          <cell r="A126" t="str">
            <v xml:space="preserve">  HoldCo Interest Rolling up to US return</v>
          </cell>
          <cell r="I126">
            <v>0</v>
          </cell>
          <cell r="Q126">
            <v>0</v>
          </cell>
          <cell r="S126">
            <v>0</v>
          </cell>
          <cell r="V126">
            <v>0</v>
          </cell>
          <cell r="X126">
            <v>0</v>
          </cell>
          <cell r="AE126">
            <v>0</v>
          </cell>
          <cell r="AG126">
            <v>0</v>
          </cell>
          <cell r="AN126">
            <v>0</v>
          </cell>
          <cell r="AP126">
            <v>0</v>
          </cell>
          <cell r="AX126">
            <v>0</v>
          </cell>
          <cell r="AZ126">
            <v>0</v>
          </cell>
          <cell r="BI126">
            <v>0</v>
          </cell>
          <cell r="BK126">
            <v>0</v>
          </cell>
          <cell r="BP126">
            <v>0</v>
          </cell>
          <cell r="CC126">
            <v>0</v>
          </cell>
          <cell r="CE126">
            <v>0</v>
          </cell>
          <cell r="CG126">
            <v>0</v>
          </cell>
          <cell r="CL126">
            <v>0</v>
          </cell>
          <cell r="CN126">
            <v>0</v>
          </cell>
          <cell r="DA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FJ126">
            <v>0</v>
          </cell>
          <cell r="FK126">
            <v>0</v>
          </cell>
          <cell r="FM126">
            <v>0</v>
          </cell>
        </row>
        <row r="127">
          <cell r="A127" t="str">
            <v>Subtotal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1344210</v>
          </cell>
          <cell r="L127">
            <v>0</v>
          </cell>
          <cell r="M127">
            <v>0</v>
          </cell>
          <cell r="N127">
            <v>0</v>
          </cell>
          <cell r="O127">
            <v>392996</v>
          </cell>
          <cell r="P127">
            <v>0</v>
          </cell>
          <cell r="Q127">
            <v>1737206</v>
          </cell>
          <cell r="R127">
            <v>0</v>
          </cell>
          <cell r="S127">
            <v>1737206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2053823</v>
          </cell>
          <cell r="AA127">
            <v>0</v>
          </cell>
          <cell r="AB127">
            <v>0</v>
          </cell>
          <cell r="AC127">
            <v>0</v>
          </cell>
          <cell r="AD127">
            <v>-2053823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3556014</v>
          </cell>
          <cell r="AL127">
            <v>0</v>
          </cell>
          <cell r="AM127">
            <v>0</v>
          </cell>
          <cell r="AN127">
            <v>3556014</v>
          </cell>
          <cell r="AO127">
            <v>0</v>
          </cell>
          <cell r="AP127">
            <v>3556014</v>
          </cell>
          <cell r="AQ127">
            <v>0</v>
          </cell>
          <cell r="AR127">
            <v>1979707.37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1979707.37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4137476.75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4137476.75</v>
          </cell>
          <cell r="BJ127">
            <v>0</v>
          </cell>
          <cell r="BK127">
            <v>4137476.75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1146359</v>
          </cell>
          <cell r="BR127">
            <v>5325768.4375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1159034.1658000001</v>
          </cell>
          <cell r="BZ127">
            <v>0</v>
          </cell>
          <cell r="CA127">
            <v>0</v>
          </cell>
          <cell r="CB127">
            <v>0</v>
          </cell>
          <cell r="CC127">
            <v>7631161.6032999996</v>
          </cell>
          <cell r="CD127">
            <v>0</v>
          </cell>
          <cell r="CE127">
            <v>7631161.6032999996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2592840.2799999998</v>
          </cell>
          <cell r="CV127">
            <v>7412152</v>
          </cell>
          <cell r="CW127">
            <v>0</v>
          </cell>
          <cell r="CX127">
            <v>0</v>
          </cell>
          <cell r="CY127">
            <v>3566664.92</v>
          </cell>
          <cell r="CZ127">
            <v>0</v>
          </cell>
          <cell r="DA127">
            <v>13571657.199999999</v>
          </cell>
          <cell r="DB127">
            <v>0</v>
          </cell>
          <cell r="DC127">
            <v>13571657.199999999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53000</v>
          </cell>
          <cell r="DL127">
            <v>0</v>
          </cell>
          <cell r="DM127">
            <v>0</v>
          </cell>
          <cell r="DN127">
            <v>0</v>
          </cell>
          <cell r="DO127">
            <v>53000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151000</v>
          </cell>
          <cell r="EQ127">
            <v>0</v>
          </cell>
          <cell r="ER127">
            <v>0</v>
          </cell>
          <cell r="ES127">
            <v>999000</v>
          </cell>
          <cell r="ET127">
            <v>0</v>
          </cell>
          <cell r="EU127">
            <v>109000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465000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1724000</v>
          </cell>
          <cell r="FK127">
            <v>1777000</v>
          </cell>
          <cell r="FL127">
            <v>-998000</v>
          </cell>
          <cell r="FM127">
            <v>779000</v>
          </cell>
        </row>
        <row r="128">
          <cell r="A128" t="str">
            <v>Adjustment</v>
          </cell>
          <cell r="I128">
            <v>0</v>
          </cell>
          <cell r="Q128">
            <v>0</v>
          </cell>
          <cell r="S128">
            <v>0</v>
          </cell>
          <cell r="V128">
            <v>0</v>
          </cell>
          <cell r="X128">
            <v>0</v>
          </cell>
          <cell r="AE128">
            <v>0</v>
          </cell>
          <cell r="AG128">
            <v>0</v>
          </cell>
          <cell r="AN128">
            <v>0</v>
          </cell>
          <cell r="AP128">
            <v>0</v>
          </cell>
          <cell r="AQ128">
            <v>0</v>
          </cell>
          <cell r="AR128">
            <v>-1979707.37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-1979707.37</v>
          </cell>
          <cell r="AZ128">
            <v>0</v>
          </cell>
          <cell r="BA128">
            <v>0</v>
          </cell>
          <cell r="BB128">
            <v>0</v>
          </cell>
          <cell r="BC128">
            <v>-1483368.1644099997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-1483368.1644099997</v>
          </cell>
          <cell r="BK128">
            <v>-1483368.1644099997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CC128">
            <v>0</v>
          </cell>
          <cell r="CE128">
            <v>0</v>
          </cell>
          <cell r="CF128">
            <v>0</v>
          </cell>
          <cell r="CG128">
            <v>0</v>
          </cell>
          <cell r="CL128">
            <v>0</v>
          </cell>
          <cell r="CN128">
            <v>0</v>
          </cell>
          <cell r="DA128">
            <v>0</v>
          </cell>
          <cell r="DC128">
            <v>0</v>
          </cell>
          <cell r="DG128">
            <v>0</v>
          </cell>
          <cell r="DJ128">
            <v>0</v>
          </cell>
          <cell r="DO128">
            <v>0</v>
          </cell>
          <cell r="DT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FJ128">
            <v>0</v>
          </cell>
          <cell r="FK128">
            <v>0</v>
          </cell>
          <cell r="FM128">
            <v>0</v>
          </cell>
        </row>
        <row r="129">
          <cell r="A129" t="str">
            <v>Total Subpart F/US income amount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1344210</v>
          </cell>
          <cell r="L129">
            <v>0</v>
          </cell>
          <cell r="M129">
            <v>0</v>
          </cell>
          <cell r="N129">
            <v>0</v>
          </cell>
          <cell r="O129">
            <v>392996</v>
          </cell>
          <cell r="P129">
            <v>0</v>
          </cell>
          <cell r="Q129">
            <v>1737206</v>
          </cell>
          <cell r="R129">
            <v>0</v>
          </cell>
          <cell r="S129">
            <v>1737206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2053823</v>
          </cell>
          <cell r="AA129">
            <v>0</v>
          </cell>
          <cell r="AB129">
            <v>0</v>
          </cell>
          <cell r="AC129">
            <v>0</v>
          </cell>
          <cell r="AD129">
            <v>-2053823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3556014</v>
          </cell>
          <cell r="AL129">
            <v>0</v>
          </cell>
          <cell r="AM129">
            <v>0</v>
          </cell>
          <cell r="AN129">
            <v>3556014</v>
          </cell>
          <cell r="AO129">
            <v>0</v>
          </cell>
          <cell r="AP129">
            <v>3556014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2654108.5855900003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2654108.5855900003</v>
          </cell>
          <cell r="BJ129">
            <v>0</v>
          </cell>
          <cell r="BK129">
            <v>2654108.5855900003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1146359</v>
          </cell>
          <cell r="BR129">
            <v>5325768.4375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1159034.1658000001</v>
          </cell>
          <cell r="BZ129">
            <v>0</v>
          </cell>
          <cell r="CA129">
            <v>0</v>
          </cell>
          <cell r="CB129">
            <v>0</v>
          </cell>
          <cell r="CC129">
            <v>7631161.6032999996</v>
          </cell>
          <cell r="CD129">
            <v>0</v>
          </cell>
          <cell r="CE129">
            <v>7631161.6032999996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2592840.2799999998</v>
          </cell>
          <cell r="CV129">
            <v>7412152</v>
          </cell>
          <cell r="CW129">
            <v>0</v>
          </cell>
          <cell r="CX129">
            <v>0</v>
          </cell>
          <cell r="CY129">
            <v>3566664.92</v>
          </cell>
          <cell r="CZ129">
            <v>0</v>
          </cell>
          <cell r="DA129">
            <v>13571657.199999999</v>
          </cell>
          <cell r="DB129">
            <v>0</v>
          </cell>
          <cell r="DC129">
            <v>13571657.199999999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53000</v>
          </cell>
          <cell r="DL129">
            <v>0</v>
          </cell>
          <cell r="DM129">
            <v>0</v>
          </cell>
          <cell r="DN129">
            <v>0</v>
          </cell>
          <cell r="DO129">
            <v>53000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151000</v>
          </cell>
          <cell r="EQ129">
            <v>0</v>
          </cell>
          <cell r="ER129">
            <v>0</v>
          </cell>
          <cell r="ES129">
            <v>999000</v>
          </cell>
          <cell r="ET129">
            <v>0</v>
          </cell>
          <cell r="EU129">
            <v>109000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465000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1724000</v>
          </cell>
          <cell r="FK129">
            <v>1777000</v>
          </cell>
          <cell r="FL129">
            <v>-998000</v>
          </cell>
          <cell r="FM129">
            <v>779000</v>
          </cell>
        </row>
        <row r="130">
          <cell r="A130" t="str">
            <v xml:space="preserve">     x U.S. Tax Rate</v>
          </cell>
          <cell r="C130">
            <v>0.35</v>
          </cell>
          <cell r="D130">
            <v>0.35</v>
          </cell>
          <cell r="E130">
            <v>0.35</v>
          </cell>
          <cell r="F130">
            <v>0.35</v>
          </cell>
          <cell r="G130">
            <v>0.35</v>
          </cell>
          <cell r="H130">
            <v>0.35</v>
          </cell>
          <cell r="J130">
            <v>0.35</v>
          </cell>
          <cell r="K130">
            <v>0.35</v>
          </cell>
          <cell r="L130">
            <v>0.35</v>
          </cell>
          <cell r="M130">
            <v>0.35</v>
          </cell>
          <cell r="N130">
            <v>0.35</v>
          </cell>
          <cell r="O130">
            <v>0.35</v>
          </cell>
          <cell r="P130">
            <v>0.35</v>
          </cell>
          <cell r="R130">
            <v>0.35</v>
          </cell>
          <cell r="T130">
            <v>0.35</v>
          </cell>
          <cell r="U130">
            <v>0.35</v>
          </cell>
          <cell r="W130">
            <v>0.35</v>
          </cell>
          <cell r="Y130">
            <v>0.35</v>
          </cell>
          <cell r="Z130">
            <v>0.35</v>
          </cell>
          <cell r="AA130">
            <v>0.35</v>
          </cell>
          <cell r="AB130">
            <v>0.35</v>
          </cell>
          <cell r="AC130">
            <v>0.35</v>
          </cell>
          <cell r="AD130">
            <v>0.35</v>
          </cell>
          <cell r="AF130">
            <v>0.35</v>
          </cell>
          <cell r="AH130">
            <v>0.35</v>
          </cell>
          <cell r="AI130">
            <v>0.35</v>
          </cell>
          <cell r="AJ130">
            <v>0.35</v>
          </cell>
          <cell r="AL130">
            <v>0.35</v>
          </cell>
          <cell r="AM130">
            <v>0.35</v>
          </cell>
          <cell r="AO130">
            <v>0.35</v>
          </cell>
          <cell r="AQ130">
            <v>0.35</v>
          </cell>
          <cell r="AR130">
            <v>0.35</v>
          </cell>
          <cell r="AS130">
            <v>0.35</v>
          </cell>
          <cell r="AT130">
            <v>0.35</v>
          </cell>
          <cell r="AU130">
            <v>0.35</v>
          </cell>
          <cell r="AV130">
            <v>0.35</v>
          </cell>
          <cell r="AY130">
            <v>0.35</v>
          </cell>
          <cell r="BA130">
            <v>0.35</v>
          </cell>
          <cell r="BB130">
            <v>0.35</v>
          </cell>
          <cell r="BC130">
            <v>0.35</v>
          </cell>
          <cell r="BD130">
            <v>0.35</v>
          </cell>
          <cell r="BE130">
            <v>0.35</v>
          </cell>
          <cell r="BF130">
            <v>0.35</v>
          </cell>
          <cell r="BG130">
            <v>0.35</v>
          </cell>
          <cell r="BH130">
            <v>0.35</v>
          </cell>
          <cell r="BJ130">
            <v>0.35</v>
          </cell>
          <cell r="BL130">
            <v>0.35</v>
          </cell>
          <cell r="BM130">
            <v>0.35</v>
          </cell>
          <cell r="BN130">
            <v>0.35</v>
          </cell>
          <cell r="BO130">
            <v>0.35</v>
          </cell>
          <cell r="BQ130">
            <v>0.35</v>
          </cell>
          <cell r="BR130">
            <v>0.35</v>
          </cell>
          <cell r="BS130">
            <v>0.35</v>
          </cell>
          <cell r="BT130">
            <v>0.35</v>
          </cell>
          <cell r="BU130">
            <v>0.35</v>
          </cell>
          <cell r="BV130">
            <v>0.35</v>
          </cell>
          <cell r="BW130">
            <v>0.35</v>
          </cell>
          <cell r="BX130">
            <v>0.35</v>
          </cell>
          <cell r="BY130">
            <v>0.35</v>
          </cell>
          <cell r="BZ130">
            <v>0.35</v>
          </cell>
          <cell r="CA130">
            <v>0.35</v>
          </cell>
          <cell r="CB130">
            <v>0.35</v>
          </cell>
          <cell r="CD130">
            <v>0.35</v>
          </cell>
          <cell r="CF130">
            <v>0.35</v>
          </cell>
          <cell r="CH130">
            <v>0.35</v>
          </cell>
          <cell r="CI130">
            <v>0.35</v>
          </cell>
          <cell r="CJ130">
            <v>0.35</v>
          </cell>
          <cell r="CK130">
            <v>0.35</v>
          </cell>
          <cell r="CM130">
            <v>0.35</v>
          </cell>
          <cell r="CO130">
            <v>0.35</v>
          </cell>
          <cell r="CP130">
            <v>0.35</v>
          </cell>
          <cell r="CQ130">
            <v>0.35</v>
          </cell>
          <cell r="CR130">
            <v>0.35</v>
          </cell>
          <cell r="CS130">
            <v>0.35</v>
          </cell>
          <cell r="CT130">
            <v>0.35</v>
          </cell>
          <cell r="CU130">
            <v>0.35</v>
          </cell>
          <cell r="CV130">
            <v>0.35</v>
          </cell>
          <cell r="CW130">
            <v>0.35</v>
          </cell>
          <cell r="CX130">
            <v>0.35</v>
          </cell>
          <cell r="CY130">
            <v>0.35</v>
          </cell>
          <cell r="CZ130">
            <v>0.35</v>
          </cell>
          <cell r="DB130">
            <v>0.35</v>
          </cell>
          <cell r="DD130">
            <v>0.35</v>
          </cell>
          <cell r="DE130">
            <v>0.35</v>
          </cell>
          <cell r="DF130">
            <v>0.35</v>
          </cell>
          <cell r="DH130">
            <v>0.35</v>
          </cell>
          <cell r="DI130">
            <v>0.35</v>
          </cell>
          <cell r="DK130">
            <v>0.35</v>
          </cell>
          <cell r="DL130">
            <v>0.35</v>
          </cell>
          <cell r="DM130">
            <v>0.35</v>
          </cell>
          <cell r="DN130">
            <v>0.35</v>
          </cell>
          <cell r="DP130">
            <v>0.35</v>
          </cell>
          <cell r="DQ130">
            <v>0.35</v>
          </cell>
          <cell r="DR130">
            <v>0.35</v>
          </cell>
          <cell r="DS130">
            <v>0.35</v>
          </cell>
          <cell r="DU130">
            <v>0.35</v>
          </cell>
          <cell r="DV130">
            <v>0.35</v>
          </cell>
          <cell r="DW130">
            <v>0.35</v>
          </cell>
          <cell r="DY130">
            <v>0.35</v>
          </cell>
          <cell r="DZ130">
            <v>0.35</v>
          </cell>
          <cell r="EB130">
            <v>0.35</v>
          </cell>
          <cell r="EC130">
            <v>0.35</v>
          </cell>
          <cell r="ED130">
            <v>0.35</v>
          </cell>
          <cell r="EE130">
            <v>0.35</v>
          </cell>
          <cell r="EG130">
            <v>0.35</v>
          </cell>
          <cell r="EH130">
            <v>0.35</v>
          </cell>
          <cell r="EI130">
            <v>0.35</v>
          </cell>
          <cell r="EJ130">
            <v>0.35</v>
          </cell>
          <cell r="EL130">
            <v>0.35</v>
          </cell>
          <cell r="EM130">
            <v>0.35</v>
          </cell>
          <cell r="EN130">
            <v>0.35</v>
          </cell>
          <cell r="EO130">
            <v>0.35</v>
          </cell>
          <cell r="EP130">
            <v>0.35</v>
          </cell>
          <cell r="EQ130">
            <v>0.35</v>
          </cell>
          <cell r="ER130">
            <v>0.35</v>
          </cell>
          <cell r="ES130">
            <v>0.35</v>
          </cell>
          <cell r="ET130">
            <v>0.35</v>
          </cell>
          <cell r="EU130">
            <v>0.35</v>
          </cell>
          <cell r="EV130">
            <v>0.35</v>
          </cell>
          <cell r="EW130">
            <v>0.35</v>
          </cell>
          <cell r="EX130">
            <v>0.35</v>
          </cell>
          <cell r="EY130">
            <v>0.35</v>
          </cell>
          <cell r="EZ130">
            <v>0.35</v>
          </cell>
          <cell r="FA130">
            <v>0.35</v>
          </cell>
          <cell r="FB130">
            <v>0.35</v>
          </cell>
          <cell r="FC130">
            <v>0.35</v>
          </cell>
          <cell r="FD130">
            <v>0.35</v>
          </cell>
          <cell r="FE130">
            <v>0.35</v>
          </cell>
          <cell r="FF130">
            <v>0.35</v>
          </cell>
          <cell r="FG130">
            <v>0.35</v>
          </cell>
          <cell r="FH130">
            <v>0.35</v>
          </cell>
          <cell r="FI130">
            <v>0.35</v>
          </cell>
          <cell r="FK130">
            <v>0</v>
          </cell>
          <cell r="FL130">
            <v>0.35</v>
          </cell>
          <cell r="FM130">
            <v>0.35</v>
          </cell>
        </row>
        <row r="131">
          <cell r="A131" t="str">
            <v>U.S. TAX COST/(BENEFIT)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470473.49999999994</v>
          </cell>
          <cell r="L131">
            <v>0</v>
          </cell>
          <cell r="M131">
            <v>0</v>
          </cell>
          <cell r="N131">
            <v>0</v>
          </cell>
          <cell r="O131">
            <v>137548.59999999998</v>
          </cell>
          <cell r="P131">
            <v>0</v>
          </cell>
          <cell r="Q131">
            <v>608022.09999999986</v>
          </cell>
          <cell r="R131">
            <v>0</v>
          </cell>
          <cell r="S131">
            <v>608022.09999999986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718838.04999999993</v>
          </cell>
          <cell r="AA131">
            <v>0</v>
          </cell>
          <cell r="AB131">
            <v>0</v>
          </cell>
          <cell r="AC131">
            <v>0</v>
          </cell>
          <cell r="AD131">
            <v>-718838.04999999993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1244604.8999999999</v>
          </cell>
          <cell r="AL131">
            <v>0</v>
          </cell>
          <cell r="AM131">
            <v>0</v>
          </cell>
          <cell r="AN131">
            <v>1244604.8999999999</v>
          </cell>
          <cell r="AO131">
            <v>0</v>
          </cell>
          <cell r="AP131">
            <v>1244604.8999999999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928938.00495650002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928938.00495650002</v>
          </cell>
          <cell r="BJ131">
            <v>0</v>
          </cell>
          <cell r="BK131">
            <v>928938.00495650002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401225.64999999997</v>
          </cell>
          <cell r="BR131">
            <v>1864018.9531249998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405661.95802999998</v>
          </cell>
          <cell r="BZ131">
            <v>0</v>
          </cell>
          <cell r="CA131">
            <v>0</v>
          </cell>
          <cell r="CB131">
            <v>0</v>
          </cell>
          <cell r="CC131">
            <v>2670906.5611549998</v>
          </cell>
          <cell r="CD131">
            <v>0</v>
          </cell>
          <cell r="CE131">
            <v>2670906.5611549998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907494.09799999988</v>
          </cell>
          <cell r="CV131">
            <v>2594253.1999999997</v>
          </cell>
          <cell r="CW131">
            <v>0</v>
          </cell>
          <cell r="CX131">
            <v>0</v>
          </cell>
          <cell r="CY131">
            <v>1248332.7219999998</v>
          </cell>
          <cell r="CZ131">
            <v>0</v>
          </cell>
          <cell r="DA131">
            <v>4750080.0199999996</v>
          </cell>
          <cell r="DB131">
            <v>0</v>
          </cell>
          <cell r="DC131">
            <v>4750080.0199999996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18550</v>
          </cell>
          <cell r="DL131">
            <v>0</v>
          </cell>
          <cell r="DM131">
            <v>0</v>
          </cell>
          <cell r="DN131">
            <v>0</v>
          </cell>
          <cell r="DO131">
            <v>18550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52850</v>
          </cell>
          <cell r="EQ131">
            <v>0</v>
          </cell>
          <cell r="ER131">
            <v>0</v>
          </cell>
          <cell r="ES131">
            <v>349650</v>
          </cell>
          <cell r="ET131">
            <v>0</v>
          </cell>
          <cell r="EU131">
            <v>38150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162750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603400</v>
          </cell>
          <cell r="FK131">
            <v>621950</v>
          </cell>
          <cell r="FL131">
            <v>-349300</v>
          </cell>
          <cell r="FM131">
            <v>272650</v>
          </cell>
        </row>
        <row r="132">
          <cell r="A132">
            <v>0.35</v>
          </cell>
          <cell r="FK132">
            <v>0</v>
          </cell>
          <cell r="FM132">
            <v>0</v>
          </cell>
        </row>
        <row r="133">
          <cell r="A133" t="str">
            <v>LOCAL COUNTRY TAXATION</v>
          </cell>
          <cell r="FK133">
            <v>0</v>
          </cell>
          <cell r="FM133">
            <v>0</v>
          </cell>
        </row>
        <row r="134">
          <cell r="A134" t="str">
            <v>Current Tax Expense</v>
          </cell>
          <cell r="FK134">
            <v>0</v>
          </cell>
          <cell r="FM134">
            <v>0</v>
          </cell>
        </row>
        <row r="135">
          <cell r="A135" t="str">
            <v xml:space="preserve">  US GAAP Profit Before Tax</v>
          </cell>
          <cell r="C135">
            <v>-17525267</v>
          </cell>
          <cell r="D135">
            <v>0</v>
          </cell>
          <cell r="E135">
            <v>1</v>
          </cell>
          <cell r="F135">
            <v>-53449</v>
          </cell>
          <cell r="G135">
            <v>9240</v>
          </cell>
          <cell r="H135">
            <v>0</v>
          </cell>
          <cell r="I135">
            <v>-17569475</v>
          </cell>
          <cell r="J135">
            <v>1026181</v>
          </cell>
          <cell r="K135">
            <v>616436</v>
          </cell>
          <cell r="L135">
            <v>-2326</v>
          </cell>
          <cell r="M135">
            <v>2785</v>
          </cell>
          <cell r="N135">
            <v>0</v>
          </cell>
          <cell r="O135">
            <v>3110810.05</v>
          </cell>
          <cell r="P135">
            <v>0</v>
          </cell>
          <cell r="Q135">
            <v>4753886.05</v>
          </cell>
          <cell r="R135">
            <v>0</v>
          </cell>
          <cell r="S135">
            <v>4753886.05</v>
          </cell>
          <cell r="T135">
            <v>-3082</v>
          </cell>
          <cell r="U135">
            <v>85976</v>
          </cell>
          <cell r="V135">
            <v>82894</v>
          </cell>
          <cell r="W135">
            <v>0</v>
          </cell>
          <cell r="X135">
            <v>82894</v>
          </cell>
          <cell r="Y135">
            <v>-88286848.859999999</v>
          </cell>
          <cell r="Z135">
            <v>-2604534</v>
          </cell>
          <cell r="AA135">
            <v>178982819</v>
          </cell>
          <cell r="AB135">
            <v>79616604</v>
          </cell>
          <cell r="AC135">
            <v>86864621</v>
          </cell>
          <cell r="AD135">
            <v>-259894397</v>
          </cell>
          <cell r="AE135">
            <v>-5321735.8600000143</v>
          </cell>
          <cell r="AF135">
            <v>1063865.93</v>
          </cell>
          <cell r="AG135">
            <v>-4257869.9300000146</v>
          </cell>
          <cell r="AH135">
            <v>-1453569</v>
          </cell>
          <cell r="AI135">
            <v>119142</v>
          </cell>
          <cell r="AJ135">
            <v>-4892174</v>
          </cell>
          <cell r="AL135">
            <v>-2093471</v>
          </cell>
          <cell r="AM135">
            <v>0</v>
          </cell>
          <cell r="AN135">
            <v>-8320072</v>
          </cell>
          <cell r="AO135">
            <v>29373768</v>
          </cell>
          <cell r="AP135">
            <v>21053696</v>
          </cell>
          <cell r="AQ135">
            <v>-72260</v>
          </cell>
          <cell r="AR135">
            <v>44639568.780000001</v>
          </cell>
          <cell r="AS135">
            <v>2000544</v>
          </cell>
          <cell r="AT135">
            <v>158</v>
          </cell>
          <cell r="AU135">
            <v>8154</v>
          </cell>
          <cell r="AV135">
            <v>-19138887</v>
          </cell>
          <cell r="AW135">
            <v>0</v>
          </cell>
          <cell r="AX135">
            <v>27437277.780000001</v>
          </cell>
          <cell r="AY135">
            <v>3361414</v>
          </cell>
          <cell r="AZ135">
            <v>3361414</v>
          </cell>
          <cell r="BA135">
            <v>-1349309.504</v>
          </cell>
          <cell r="BB135">
            <v>-1130094.8700000001</v>
          </cell>
          <cell r="BC135">
            <v>8932619.7649000101</v>
          </cell>
          <cell r="BD135">
            <v>0</v>
          </cell>
          <cell r="BE135">
            <v>434851.68000000017</v>
          </cell>
          <cell r="BF135">
            <v>271029</v>
          </cell>
          <cell r="BG135">
            <v>-6507</v>
          </cell>
          <cell r="BH135">
            <v>0</v>
          </cell>
          <cell r="BI135">
            <v>7152589.0709000099</v>
          </cell>
          <cell r="BJ135">
            <v>-271029</v>
          </cell>
          <cell r="BK135">
            <v>6881560.0709000099</v>
          </cell>
          <cell r="BL135">
            <v>0</v>
          </cell>
          <cell r="BM135">
            <v>343087</v>
          </cell>
          <cell r="BN135">
            <v>-347356</v>
          </cell>
          <cell r="BO135">
            <v>0</v>
          </cell>
          <cell r="BP135">
            <v>-4269</v>
          </cell>
          <cell r="BQ135">
            <v>-1386124</v>
          </cell>
          <cell r="BR135">
            <v>18755081.704700001</v>
          </cell>
          <cell r="BS135">
            <v>0</v>
          </cell>
          <cell r="BT135">
            <v>-1953657</v>
          </cell>
          <cell r="BU135">
            <v>0</v>
          </cell>
          <cell r="BV135">
            <v>-936188</v>
          </cell>
          <cell r="BW135">
            <v>-3292652</v>
          </cell>
          <cell r="BX135">
            <v>-105249</v>
          </cell>
          <cell r="BY135">
            <v>9351275.6677999999</v>
          </cell>
          <cell r="BZ135">
            <v>22609</v>
          </cell>
          <cell r="CA135">
            <v>0</v>
          </cell>
          <cell r="CB135">
            <v>0</v>
          </cell>
          <cell r="CC135">
            <v>20455096.372500002</v>
          </cell>
          <cell r="CD135">
            <v>-22333.207499999553</v>
          </cell>
          <cell r="CE135">
            <v>20432763.165000003</v>
          </cell>
          <cell r="CF135">
            <v>346305</v>
          </cell>
          <cell r="CG135">
            <v>346305</v>
          </cell>
          <cell r="CH135">
            <v>20130</v>
          </cell>
          <cell r="CI135">
            <v>0</v>
          </cell>
          <cell r="CJ135">
            <v>0</v>
          </cell>
          <cell r="CK135">
            <v>0</v>
          </cell>
          <cell r="CL135">
            <v>20130</v>
          </cell>
          <cell r="CM135">
            <v>-7045.5</v>
          </cell>
          <cell r="CN135">
            <v>13084.5</v>
          </cell>
          <cell r="CO135">
            <v>1046374.26</v>
          </cell>
          <cell r="CP135">
            <v>0</v>
          </cell>
          <cell r="CQ135">
            <v>13440232.537600009</v>
          </cell>
          <cell r="CR135">
            <v>917210</v>
          </cell>
          <cell r="CS135">
            <v>-1035.33</v>
          </cell>
          <cell r="CT135">
            <v>0</v>
          </cell>
          <cell r="CU135">
            <v>-100.29999999981374</v>
          </cell>
          <cell r="CV135">
            <v>-105324.47999999998</v>
          </cell>
          <cell r="CW135">
            <v>0</v>
          </cell>
          <cell r="CX135">
            <v>0</v>
          </cell>
          <cell r="CY135">
            <v>-1.9500000001862645</v>
          </cell>
          <cell r="CZ135">
            <v>0</v>
          </cell>
          <cell r="DA135">
            <v>15297354.73760001</v>
          </cell>
          <cell r="DB135">
            <v>0</v>
          </cell>
          <cell r="DC135">
            <v>15297354.73760001</v>
          </cell>
          <cell r="DD135">
            <v>1003170</v>
          </cell>
          <cell r="DE135">
            <v>0</v>
          </cell>
          <cell r="DF135">
            <v>0</v>
          </cell>
          <cell r="DG135">
            <v>1003170</v>
          </cell>
          <cell r="DH135">
            <v>13042400</v>
          </cell>
          <cell r="DI135">
            <v>718000</v>
          </cell>
          <cell r="DJ135">
            <v>13760400</v>
          </cell>
          <cell r="DK135">
            <v>1299900</v>
          </cell>
          <cell r="DL135">
            <v>0</v>
          </cell>
          <cell r="DM135">
            <v>1071700</v>
          </cell>
          <cell r="DN135">
            <v>0</v>
          </cell>
          <cell r="DO135">
            <v>2371600</v>
          </cell>
          <cell r="DP135">
            <v>0</v>
          </cell>
          <cell r="DQ135">
            <v>2369750</v>
          </cell>
          <cell r="DR135">
            <v>0</v>
          </cell>
          <cell r="DS135">
            <v>0</v>
          </cell>
          <cell r="DT135">
            <v>2369750</v>
          </cell>
          <cell r="DU135">
            <v>1452112.5</v>
          </cell>
          <cell r="DV135">
            <v>0</v>
          </cell>
          <cell r="DW135">
            <v>0</v>
          </cell>
          <cell r="DX135">
            <v>1452112.5</v>
          </cell>
          <cell r="DY135">
            <v>0</v>
          </cell>
          <cell r="DZ135">
            <v>0</v>
          </cell>
          <cell r="EA135">
            <v>0</v>
          </cell>
          <cell r="EB135">
            <v>0.9</v>
          </cell>
          <cell r="EC135">
            <v>292250</v>
          </cell>
          <cell r="ED135">
            <v>0.9</v>
          </cell>
          <cell r="EE135">
            <v>0.9</v>
          </cell>
          <cell r="EF135">
            <v>292252.70000000007</v>
          </cell>
          <cell r="EG135">
            <v>0</v>
          </cell>
          <cell r="EH135">
            <v>0</v>
          </cell>
          <cell r="EI135">
            <v>31502000</v>
          </cell>
          <cell r="EJ135">
            <v>0</v>
          </cell>
          <cell r="EK135">
            <v>31502000</v>
          </cell>
          <cell r="FJ135">
            <v>0</v>
          </cell>
          <cell r="FK135">
            <v>52751285.200000003</v>
          </cell>
          <cell r="FM135">
            <v>52751285.200000003</v>
          </cell>
        </row>
        <row r="136">
          <cell r="A136" t="str">
            <v xml:space="preserve">  Adjustments:</v>
          </cell>
          <cell r="I136">
            <v>0</v>
          </cell>
          <cell r="Q136">
            <v>0</v>
          </cell>
          <cell r="S136">
            <v>0</v>
          </cell>
          <cell r="V136">
            <v>0</v>
          </cell>
          <cell r="X136">
            <v>0</v>
          </cell>
          <cell r="AE136">
            <v>0</v>
          </cell>
          <cell r="AG136">
            <v>0</v>
          </cell>
          <cell r="AN136">
            <v>0</v>
          </cell>
          <cell r="AP136">
            <v>0</v>
          </cell>
          <cell r="AX136">
            <v>0</v>
          </cell>
          <cell r="AZ136">
            <v>0</v>
          </cell>
          <cell r="BI136">
            <v>0</v>
          </cell>
          <cell r="BK136">
            <v>0</v>
          </cell>
          <cell r="BP136">
            <v>0</v>
          </cell>
          <cell r="CC136">
            <v>0</v>
          </cell>
          <cell r="CE136">
            <v>0</v>
          </cell>
          <cell r="CG136">
            <v>0</v>
          </cell>
          <cell r="CL136">
            <v>0</v>
          </cell>
          <cell r="CN136">
            <v>0</v>
          </cell>
          <cell r="DA136">
            <v>0</v>
          </cell>
          <cell r="DC136">
            <v>0</v>
          </cell>
          <cell r="DG136">
            <v>0</v>
          </cell>
          <cell r="DJ136">
            <v>0</v>
          </cell>
          <cell r="DO136">
            <v>0</v>
          </cell>
          <cell r="DT136">
            <v>0</v>
          </cell>
          <cell r="DX136">
            <v>0</v>
          </cell>
          <cell r="EA136">
            <v>0</v>
          </cell>
          <cell r="EF136">
            <v>0</v>
          </cell>
          <cell r="EK136">
            <v>0</v>
          </cell>
          <cell r="FJ136">
            <v>0</v>
          </cell>
          <cell r="FK136">
            <v>0</v>
          </cell>
          <cell r="FM136">
            <v>0</v>
          </cell>
        </row>
        <row r="137">
          <cell r="A137" t="str">
            <v xml:space="preserve">     Minority Interest</v>
          </cell>
          <cell r="I137">
            <v>0</v>
          </cell>
          <cell r="Q137">
            <v>0</v>
          </cell>
          <cell r="S137">
            <v>0</v>
          </cell>
          <cell r="V137">
            <v>0</v>
          </cell>
          <cell r="X137">
            <v>0</v>
          </cell>
          <cell r="AE137">
            <v>0</v>
          </cell>
          <cell r="AG137">
            <v>0</v>
          </cell>
          <cell r="AN137">
            <v>0</v>
          </cell>
          <cell r="AP137">
            <v>0</v>
          </cell>
          <cell r="AX137">
            <v>0</v>
          </cell>
          <cell r="AZ137">
            <v>0</v>
          </cell>
          <cell r="BI137">
            <v>0</v>
          </cell>
          <cell r="BK137">
            <v>0</v>
          </cell>
          <cell r="BP137">
            <v>0</v>
          </cell>
          <cell r="CC137">
            <v>0</v>
          </cell>
          <cell r="CE137">
            <v>0</v>
          </cell>
          <cell r="CG137">
            <v>0</v>
          </cell>
          <cell r="CL137">
            <v>0</v>
          </cell>
          <cell r="CN137">
            <v>0</v>
          </cell>
          <cell r="DA137">
            <v>0</v>
          </cell>
          <cell r="DC137">
            <v>0</v>
          </cell>
          <cell r="DG137">
            <v>0</v>
          </cell>
          <cell r="DJ137">
            <v>0</v>
          </cell>
          <cell r="DO137">
            <v>0</v>
          </cell>
          <cell r="DT137">
            <v>0</v>
          </cell>
          <cell r="DX137">
            <v>0</v>
          </cell>
          <cell r="EA137">
            <v>0</v>
          </cell>
          <cell r="EF137">
            <v>0</v>
          </cell>
          <cell r="EK137">
            <v>0</v>
          </cell>
          <cell r="FJ137">
            <v>0</v>
          </cell>
          <cell r="FK137">
            <v>0</v>
          </cell>
          <cell r="FM137">
            <v>0</v>
          </cell>
        </row>
        <row r="138">
          <cell r="A138" t="str">
            <v xml:space="preserve">     Goodwill non-deductible</v>
          </cell>
          <cell r="I138">
            <v>0</v>
          </cell>
          <cell r="Q138">
            <v>0</v>
          </cell>
          <cell r="S138">
            <v>0</v>
          </cell>
          <cell r="V138">
            <v>0</v>
          </cell>
          <cell r="X138">
            <v>0</v>
          </cell>
          <cell r="AE138">
            <v>0</v>
          </cell>
          <cell r="AG138">
            <v>0</v>
          </cell>
          <cell r="AN138">
            <v>0</v>
          </cell>
          <cell r="AP138">
            <v>0</v>
          </cell>
          <cell r="AX138">
            <v>0</v>
          </cell>
          <cell r="AZ138">
            <v>0</v>
          </cell>
          <cell r="BI138">
            <v>0</v>
          </cell>
          <cell r="BK138">
            <v>0</v>
          </cell>
          <cell r="BP138">
            <v>0</v>
          </cell>
          <cell r="CC138">
            <v>0</v>
          </cell>
          <cell r="CE138">
            <v>0</v>
          </cell>
          <cell r="CG138">
            <v>0</v>
          </cell>
          <cell r="CL138">
            <v>0</v>
          </cell>
          <cell r="CN138">
            <v>0</v>
          </cell>
          <cell r="DA138">
            <v>0</v>
          </cell>
          <cell r="DC138">
            <v>0</v>
          </cell>
          <cell r="DG138">
            <v>0</v>
          </cell>
          <cell r="DJ138">
            <v>0</v>
          </cell>
          <cell r="DO138">
            <v>0</v>
          </cell>
          <cell r="DT138">
            <v>0</v>
          </cell>
          <cell r="DX138">
            <v>0</v>
          </cell>
          <cell r="EA138">
            <v>0</v>
          </cell>
          <cell r="EF138">
            <v>0</v>
          </cell>
          <cell r="EK138">
            <v>0</v>
          </cell>
          <cell r="FJ138">
            <v>0</v>
          </cell>
          <cell r="FK138">
            <v>0</v>
          </cell>
          <cell r="FM138">
            <v>0</v>
          </cell>
        </row>
        <row r="139">
          <cell r="A139" t="str">
            <v xml:space="preserve">     Interest Income at HoldCo Level</v>
          </cell>
          <cell r="I139">
            <v>0</v>
          </cell>
          <cell r="Q139">
            <v>0</v>
          </cell>
          <cell r="S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N139">
            <v>0</v>
          </cell>
          <cell r="AP139">
            <v>0</v>
          </cell>
          <cell r="AX139">
            <v>0</v>
          </cell>
          <cell r="AZ139">
            <v>0</v>
          </cell>
          <cell r="BC139">
            <v>3900000</v>
          </cell>
          <cell r="BI139">
            <v>3900000</v>
          </cell>
          <cell r="BK139">
            <v>3900000</v>
          </cell>
          <cell r="BP139">
            <v>0</v>
          </cell>
          <cell r="BR139">
            <v>6476523</v>
          </cell>
          <cell r="BY139">
            <v>850952</v>
          </cell>
          <cell r="CC139">
            <v>7327475</v>
          </cell>
          <cell r="CE139">
            <v>7327475</v>
          </cell>
          <cell r="CG139">
            <v>0</v>
          </cell>
          <cell r="CL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0</v>
          </cell>
          <cell r="DG139">
            <v>0</v>
          </cell>
          <cell r="DJ139">
            <v>0</v>
          </cell>
          <cell r="DO139">
            <v>0</v>
          </cell>
          <cell r="DT139">
            <v>0</v>
          </cell>
          <cell r="DX139">
            <v>0</v>
          </cell>
          <cell r="EA139">
            <v>0</v>
          </cell>
          <cell r="EF139">
            <v>0</v>
          </cell>
          <cell r="EK139">
            <v>0</v>
          </cell>
          <cell r="FJ139">
            <v>0</v>
          </cell>
          <cell r="FK139">
            <v>0</v>
          </cell>
          <cell r="FM139">
            <v>0</v>
          </cell>
        </row>
        <row r="140">
          <cell r="A140" t="str">
            <v xml:space="preserve">     US GAAP Adjustments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V140">
            <v>0</v>
          </cell>
          <cell r="X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0</v>
          </cell>
          <cell r="AX140">
            <v>0</v>
          </cell>
          <cell r="AZ140">
            <v>0</v>
          </cell>
          <cell r="BI140">
            <v>0</v>
          </cell>
          <cell r="BK140">
            <v>0</v>
          </cell>
          <cell r="BP140">
            <v>0</v>
          </cell>
          <cell r="CC140">
            <v>0</v>
          </cell>
          <cell r="CE140">
            <v>0</v>
          </cell>
          <cell r="CF140">
            <v>-346305</v>
          </cell>
          <cell r="CG140">
            <v>-346305</v>
          </cell>
          <cell r="CL140">
            <v>0</v>
          </cell>
          <cell r="CN140">
            <v>0</v>
          </cell>
          <cell r="DA140">
            <v>0</v>
          </cell>
          <cell r="DC140">
            <v>0</v>
          </cell>
          <cell r="DD140">
            <v>-30600</v>
          </cell>
          <cell r="DG140">
            <v>-30600</v>
          </cell>
          <cell r="DH140">
            <v>2553333.3333333335</v>
          </cell>
          <cell r="DI140">
            <v>0</v>
          </cell>
          <cell r="DJ140">
            <v>2553333.3333333335</v>
          </cell>
          <cell r="DO140">
            <v>0</v>
          </cell>
          <cell r="DT140">
            <v>0</v>
          </cell>
          <cell r="DX140">
            <v>0</v>
          </cell>
          <cell r="EA140">
            <v>0</v>
          </cell>
          <cell r="EF140">
            <v>0</v>
          </cell>
          <cell r="EK140">
            <v>0</v>
          </cell>
          <cell r="FJ140">
            <v>0</v>
          </cell>
          <cell r="FK140">
            <v>2522733.3333333335</v>
          </cell>
          <cell r="FM140">
            <v>2522733.3333333335</v>
          </cell>
        </row>
        <row r="141">
          <cell r="A141" t="str">
            <v xml:space="preserve">     Management Fee Deductible Locally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V141">
            <v>0</v>
          </cell>
          <cell r="X141">
            <v>0</v>
          </cell>
          <cell r="AE141">
            <v>0</v>
          </cell>
          <cell r="AG141">
            <v>0</v>
          </cell>
          <cell r="AJ141">
            <v>-629930</v>
          </cell>
          <cell r="AN141">
            <v>-629930</v>
          </cell>
          <cell r="AP141">
            <v>-629930</v>
          </cell>
          <cell r="AR141">
            <v>-2732688</v>
          </cell>
          <cell r="AX141">
            <v>-2732688</v>
          </cell>
          <cell r="AZ141">
            <v>0</v>
          </cell>
          <cell r="BC141">
            <v>-925725</v>
          </cell>
          <cell r="BI141">
            <v>-925725</v>
          </cell>
          <cell r="BK141">
            <v>-925725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-3808898</v>
          </cell>
          <cell r="BY141">
            <v>-1042167</v>
          </cell>
          <cell r="CC141">
            <v>-4851065</v>
          </cell>
          <cell r="CE141">
            <v>-4851065</v>
          </cell>
          <cell r="CG141">
            <v>0</v>
          </cell>
          <cell r="CL141">
            <v>0</v>
          </cell>
          <cell r="CN141">
            <v>0</v>
          </cell>
          <cell r="CQ141">
            <v>-2729305.76</v>
          </cell>
          <cell r="DA141">
            <v>-2729305.76</v>
          </cell>
          <cell r="DC141">
            <v>-2729305.76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FJ141">
            <v>0</v>
          </cell>
          <cell r="FK141">
            <v>0</v>
          </cell>
          <cell r="FM141">
            <v>0</v>
          </cell>
        </row>
        <row r="142">
          <cell r="A142" t="str">
            <v xml:space="preserve">     Reverse Fx (gain)/loss</v>
          </cell>
          <cell r="C142">
            <v>18667624</v>
          </cell>
          <cell r="D142">
            <v>0</v>
          </cell>
          <cell r="E142">
            <v>0</v>
          </cell>
          <cell r="F142">
            <v>0</v>
          </cell>
          <cell r="G142">
            <v>-9438</v>
          </cell>
          <cell r="H142">
            <v>0</v>
          </cell>
          <cell r="I142">
            <v>18658186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22677</v>
          </cell>
          <cell r="V142">
            <v>22677</v>
          </cell>
          <cell r="W142">
            <v>0</v>
          </cell>
          <cell r="X142">
            <v>22677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2360514</v>
          </cell>
          <cell r="AL142">
            <v>0</v>
          </cell>
          <cell r="AM142">
            <v>0</v>
          </cell>
          <cell r="AN142">
            <v>2360514</v>
          </cell>
          <cell r="AO142">
            <v>0</v>
          </cell>
          <cell r="AP142">
            <v>2360514</v>
          </cell>
          <cell r="AX142">
            <v>0</v>
          </cell>
          <cell r="AY142">
            <v>0</v>
          </cell>
          <cell r="AZ142">
            <v>0</v>
          </cell>
          <cell r="BI142">
            <v>0</v>
          </cell>
          <cell r="BJ142">
            <v>0</v>
          </cell>
          <cell r="BK142">
            <v>0</v>
          </cell>
          <cell r="BP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G142">
            <v>0</v>
          </cell>
          <cell r="DJ142">
            <v>0</v>
          </cell>
          <cell r="DO142">
            <v>0</v>
          </cell>
          <cell r="DT142">
            <v>0</v>
          </cell>
          <cell r="DX142">
            <v>0</v>
          </cell>
          <cell r="EA142">
            <v>0</v>
          </cell>
          <cell r="EF142">
            <v>0</v>
          </cell>
          <cell r="EK142">
            <v>0</v>
          </cell>
          <cell r="FJ142">
            <v>0</v>
          </cell>
          <cell r="FK142">
            <v>0</v>
          </cell>
          <cell r="FM142">
            <v>0</v>
          </cell>
        </row>
        <row r="143">
          <cell r="A143" t="str">
            <v xml:space="preserve">     Inflation Adjustment</v>
          </cell>
          <cell r="I143">
            <v>0</v>
          </cell>
          <cell r="O143">
            <v>2068550.0000000002</v>
          </cell>
          <cell r="Q143">
            <v>2068550.0000000002</v>
          </cell>
          <cell r="S143">
            <v>2068550.0000000002</v>
          </cell>
          <cell r="V143">
            <v>0</v>
          </cell>
          <cell r="X143">
            <v>0</v>
          </cell>
          <cell r="AE143">
            <v>0</v>
          </cell>
          <cell r="AG143">
            <v>0</v>
          </cell>
          <cell r="AN143">
            <v>0</v>
          </cell>
          <cell r="AP143">
            <v>0</v>
          </cell>
          <cell r="AX143">
            <v>0</v>
          </cell>
          <cell r="AZ143">
            <v>0</v>
          </cell>
          <cell r="BI143">
            <v>0</v>
          </cell>
          <cell r="BK143">
            <v>0</v>
          </cell>
          <cell r="BP143">
            <v>0</v>
          </cell>
          <cell r="CC143">
            <v>0</v>
          </cell>
          <cell r="CE143">
            <v>0</v>
          </cell>
          <cell r="CG143">
            <v>0</v>
          </cell>
          <cell r="CL143">
            <v>0</v>
          </cell>
          <cell r="CN143">
            <v>0</v>
          </cell>
          <cell r="DA143">
            <v>0</v>
          </cell>
          <cell r="DC143">
            <v>0</v>
          </cell>
          <cell r="DG143">
            <v>0</v>
          </cell>
          <cell r="DJ143">
            <v>0</v>
          </cell>
          <cell r="DO143">
            <v>0</v>
          </cell>
          <cell r="DT143">
            <v>0</v>
          </cell>
          <cell r="DX143">
            <v>0</v>
          </cell>
          <cell r="EA143">
            <v>0</v>
          </cell>
          <cell r="EF143">
            <v>0</v>
          </cell>
          <cell r="EK143">
            <v>0</v>
          </cell>
          <cell r="FJ143">
            <v>0</v>
          </cell>
          <cell r="FK143">
            <v>0</v>
          </cell>
          <cell r="FM143">
            <v>0</v>
          </cell>
        </row>
        <row r="144">
          <cell r="A144" t="str">
            <v xml:space="preserve">     HoldCo Interest not deductible Locally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V144">
            <v>0</v>
          </cell>
          <cell r="X144">
            <v>0</v>
          </cell>
          <cell r="AE144">
            <v>0</v>
          </cell>
          <cell r="AG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Z144">
            <v>0</v>
          </cell>
          <cell r="BI144">
            <v>0</v>
          </cell>
          <cell r="BK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FJ144">
            <v>0</v>
          </cell>
          <cell r="FK144">
            <v>0</v>
          </cell>
          <cell r="FM144">
            <v>0</v>
          </cell>
        </row>
        <row r="145">
          <cell r="A145" t="str">
            <v xml:space="preserve">     Legal Reserve</v>
          </cell>
          <cell r="I145">
            <v>0</v>
          </cell>
          <cell r="Q145">
            <v>0</v>
          </cell>
          <cell r="S145">
            <v>0</v>
          </cell>
          <cell r="V145">
            <v>0</v>
          </cell>
          <cell r="X145">
            <v>0</v>
          </cell>
          <cell r="AE145">
            <v>0</v>
          </cell>
          <cell r="AG145">
            <v>0</v>
          </cell>
          <cell r="AN145">
            <v>0</v>
          </cell>
          <cell r="AP145">
            <v>0</v>
          </cell>
          <cell r="AX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-833482.63354300079</v>
          </cell>
          <cell r="BD145">
            <v>0</v>
          </cell>
          <cell r="BE145">
            <v>-30439.617600000016</v>
          </cell>
          <cell r="BF145">
            <v>0</v>
          </cell>
          <cell r="BG145">
            <v>455.49000000000007</v>
          </cell>
          <cell r="BH145">
            <v>0</v>
          </cell>
          <cell r="BI145">
            <v>-863466.7611430008</v>
          </cell>
          <cell r="BK145">
            <v>-863466.7611430008</v>
          </cell>
          <cell r="BL145">
            <v>0</v>
          </cell>
          <cell r="BM145">
            <v>-24016.090000000004</v>
          </cell>
          <cell r="BN145">
            <v>24314.920000000002</v>
          </cell>
          <cell r="BO145">
            <v>0</v>
          </cell>
          <cell r="BP145">
            <v>298.82999999999811</v>
          </cell>
          <cell r="BQ145">
            <v>97028.680000000008</v>
          </cell>
          <cell r="BR145">
            <v>-1499589.4693290002</v>
          </cell>
          <cell r="BS145">
            <v>0</v>
          </cell>
          <cell r="BT145">
            <v>136755.99000000002</v>
          </cell>
          <cell r="BU145">
            <v>0</v>
          </cell>
          <cell r="BV145">
            <v>65533.16</v>
          </cell>
          <cell r="BY145">
            <v>-641204.24674600002</v>
          </cell>
          <cell r="BZ145">
            <v>-1582.63</v>
          </cell>
          <cell r="CA145">
            <v>0</v>
          </cell>
          <cell r="CB145">
            <v>0</v>
          </cell>
          <cell r="CC145">
            <v>-1843058.5160750002</v>
          </cell>
          <cell r="CE145">
            <v>-1843058.5160750002</v>
          </cell>
          <cell r="CG145">
            <v>0</v>
          </cell>
          <cell r="CL145">
            <v>0</v>
          </cell>
          <cell r="CN145">
            <v>0</v>
          </cell>
          <cell r="DA145">
            <v>0</v>
          </cell>
          <cell r="DC145">
            <v>0</v>
          </cell>
          <cell r="DG145">
            <v>0</v>
          </cell>
          <cell r="DJ145">
            <v>0</v>
          </cell>
          <cell r="DO145">
            <v>0</v>
          </cell>
          <cell r="DT145">
            <v>0</v>
          </cell>
          <cell r="DX145">
            <v>0</v>
          </cell>
          <cell r="EA145">
            <v>0</v>
          </cell>
          <cell r="EF145">
            <v>0</v>
          </cell>
          <cell r="EK145">
            <v>0</v>
          </cell>
          <cell r="FJ145">
            <v>0</v>
          </cell>
          <cell r="FK145">
            <v>0</v>
          </cell>
          <cell r="FM145">
            <v>0</v>
          </cell>
        </row>
        <row r="146">
          <cell r="A146" t="str">
            <v>Local Taxable Income</v>
          </cell>
          <cell r="C146">
            <v>1142357</v>
          </cell>
          <cell r="D146">
            <v>0</v>
          </cell>
          <cell r="E146">
            <v>1</v>
          </cell>
          <cell r="F146">
            <v>-53449</v>
          </cell>
          <cell r="G146">
            <v>-198</v>
          </cell>
          <cell r="H146">
            <v>0</v>
          </cell>
          <cell r="I146">
            <v>1088711</v>
          </cell>
          <cell r="J146">
            <v>1026181</v>
          </cell>
          <cell r="K146">
            <v>616436</v>
          </cell>
          <cell r="L146">
            <v>-2326</v>
          </cell>
          <cell r="M146">
            <v>2785</v>
          </cell>
          <cell r="N146">
            <v>0</v>
          </cell>
          <cell r="O146">
            <v>5179360.05</v>
          </cell>
          <cell r="P146">
            <v>0</v>
          </cell>
          <cell r="Q146">
            <v>6822436.0499999998</v>
          </cell>
          <cell r="R146">
            <v>0</v>
          </cell>
          <cell r="S146">
            <v>6822436.0499999998</v>
          </cell>
          <cell r="T146">
            <v>-3082</v>
          </cell>
          <cell r="U146">
            <v>108653</v>
          </cell>
          <cell r="V146">
            <v>105571</v>
          </cell>
          <cell r="W146">
            <v>0</v>
          </cell>
          <cell r="X146">
            <v>105571</v>
          </cell>
          <cell r="Y146">
            <v>-88286848.859999999</v>
          </cell>
          <cell r="Z146">
            <v>-2604534</v>
          </cell>
          <cell r="AA146">
            <v>178982819</v>
          </cell>
          <cell r="AB146">
            <v>79616604</v>
          </cell>
          <cell r="AC146">
            <v>86864621</v>
          </cell>
          <cell r="AD146">
            <v>-259894397</v>
          </cell>
          <cell r="AE146">
            <v>-5321735.8600000143</v>
          </cell>
          <cell r="AF146">
            <v>1063865.93</v>
          </cell>
          <cell r="AG146">
            <v>-4257869.9300000146</v>
          </cell>
          <cell r="AH146">
            <v>-1453569</v>
          </cell>
          <cell r="AI146">
            <v>119142</v>
          </cell>
          <cell r="AJ146">
            <v>-3161590</v>
          </cell>
          <cell r="AL146">
            <v>-2093471</v>
          </cell>
          <cell r="AM146">
            <v>0</v>
          </cell>
          <cell r="AN146">
            <v>-6589488</v>
          </cell>
          <cell r="AO146">
            <v>29373768</v>
          </cell>
          <cell r="AP146">
            <v>22784280</v>
          </cell>
          <cell r="AQ146">
            <v>-72260</v>
          </cell>
          <cell r="AR146">
            <v>41906880.780000001</v>
          </cell>
          <cell r="AS146">
            <v>2000544</v>
          </cell>
          <cell r="AT146">
            <v>158</v>
          </cell>
          <cell r="AU146">
            <v>8154</v>
          </cell>
          <cell r="AV146">
            <v>-19138887</v>
          </cell>
          <cell r="AW146">
            <v>0</v>
          </cell>
          <cell r="AX146">
            <v>24704589.780000001</v>
          </cell>
          <cell r="AY146">
            <v>3361414</v>
          </cell>
          <cell r="AZ146">
            <v>3361414</v>
          </cell>
          <cell r="BA146">
            <v>-1349309.504</v>
          </cell>
          <cell r="BB146">
            <v>-1130094.8700000001</v>
          </cell>
          <cell r="BC146">
            <v>11073412.131357009</v>
          </cell>
          <cell r="BD146">
            <v>0</v>
          </cell>
          <cell r="BE146">
            <v>404412.06240000017</v>
          </cell>
          <cell r="BF146">
            <v>271029</v>
          </cell>
          <cell r="BG146">
            <v>-6051.51</v>
          </cell>
          <cell r="BH146">
            <v>0</v>
          </cell>
          <cell r="BI146">
            <v>9263397.3097570091</v>
          </cell>
          <cell r="BJ146">
            <v>-271029</v>
          </cell>
          <cell r="BK146">
            <v>8992368.3097570091</v>
          </cell>
          <cell r="BL146">
            <v>0</v>
          </cell>
          <cell r="BM146">
            <v>319070.90999999997</v>
          </cell>
          <cell r="BN146">
            <v>-323041.08</v>
          </cell>
          <cell r="BO146">
            <v>0</v>
          </cell>
          <cell r="BP146">
            <v>-3970.1700000000419</v>
          </cell>
          <cell r="BQ146">
            <v>-1289095.32</v>
          </cell>
          <cell r="BR146">
            <v>19923117.235371001</v>
          </cell>
          <cell r="BS146">
            <v>0</v>
          </cell>
          <cell r="BT146">
            <v>-1816901.01</v>
          </cell>
          <cell r="BU146">
            <v>0</v>
          </cell>
          <cell r="BV146">
            <v>-870654.84</v>
          </cell>
          <cell r="BW146">
            <v>-3292652</v>
          </cell>
          <cell r="BX146">
            <v>-105249</v>
          </cell>
          <cell r="BY146">
            <v>8518856.421054</v>
          </cell>
          <cell r="BZ146">
            <v>21026.37</v>
          </cell>
          <cell r="CA146">
            <v>0</v>
          </cell>
          <cell r="CB146">
            <v>0</v>
          </cell>
          <cell r="CC146">
            <v>21088447.856424998</v>
          </cell>
          <cell r="CD146">
            <v>-22333.207499999553</v>
          </cell>
          <cell r="CE146">
            <v>21066114.648924999</v>
          </cell>
          <cell r="CF146">
            <v>0</v>
          </cell>
          <cell r="CG146">
            <v>0</v>
          </cell>
          <cell r="CH146">
            <v>20130</v>
          </cell>
          <cell r="CI146">
            <v>0</v>
          </cell>
          <cell r="CJ146">
            <v>0</v>
          </cell>
          <cell r="CK146">
            <v>0</v>
          </cell>
          <cell r="CL146">
            <v>20130</v>
          </cell>
          <cell r="CM146">
            <v>-7045.5</v>
          </cell>
          <cell r="CN146">
            <v>13084.5</v>
          </cell>
          <cell r="CO146">
            <v>1046374.26</v>
          </cell>
          <cell r="CP146">
            <v>0</v>
          </cell>
          <cell r="CQ146">
            <v>10710926.777600009</v>
          </cell>
          <cell r="CR146">
            <v>917210</v>
          </cell>
          <cell r="CS146">
            <v>-1035.33</v>
          </cell>
          <cell r="CT146">
            <v>0</v>
          </cell>
          <cell r="CU146">
            <v>-100.29999999981374</v>
          </cell>
          <cell r="CV146">
            <v>-105324.47999999998</v>
          </cell>
          <cell r="CW146">
            <v>0</v>
          </cell>
          <cell r="CX146">
            <v>0</v>
          </cell>
          <cell r="CY146">
            <v>-1.9500000001862645</v>
          </cell>
          <cell r="CZ146">
            <v>0</v>
          </cell>
          <cell r="DA146">
            <v>12568048.977600008</v>
          </cell>
          <cell r="DB146">
            <v>0</v>
          </cell>
          <cell r="DC146">
            <v>12568048.977600008</v>
          </cell>
          <cell r="DD146">
            <v>972570</v>
          </cell>
          <cell r="DE146">
            <v>0</v>
          </cell>
          <cell r="DF146">
            <v>0</v>
          </cell>
          <cell r="DG146">
            <v>972570</v>
          </cell>
          <cell r="DH146">
            <v>15595733.333333334</v>
          </cell>
          <cell r="DI146">
            <v>718000</v>
          </cell>
          <cell r="DJ146">
            <v>16313733.333333334</v>
          </cell>
          <cell r="DK146">
            <v>1299900</v>
          </cell>
          <cell r="DL146">
            <v>0</v>
          </cell>
          <cell r="DM146">
            <v>1071700</v>
          </cell>
          <cell r="DN146">
            <v>0</v>
          </cell>
          <cell r="DO146">
            <v>2371600</v>
          </cell>
          <cell r="DQ146">
            <v>2369750</v>
          </cell>
          <cell r="DT146">
            <v>2369750</v>
          </cell>
          <cell r="DU146">
            <v>1452112.5</v>
          </cell>
          <cell r="DV146">
            <v>0</v>
          </cell>
          <cell r="DW146">
            <v>0</v>
          </cell>
          <cell r="DX146">
            <v>1452112.5</v>
          </cell>
          <cell r="DY146">
            <v>0</v>
          </cell>
          <cell r="DZ146">
            <v>0</v>
          </cell>
          <cell r="EA146">
            <v>0</v>
          </cell>
          <cell r="EB146">
            <v>0.9</v>
          </cell>
          <cell r="EC146">
            <v>292250</v>
          </cell>
          <cell r="ED146">
            <v>0.9</v>
          </cell>
          <cell r="EE146">
            <v>0.9</v>
          </cell>
          <cell r="EF146">
            <v>292252.70000000007</v>
          </cell>
          <cell r="EG146">
            <v>0</v>
          </cell>
          <cell r="EH146">
            <v>0</v>
          </cell>
          <cell r="EI146">
            <v>31502000</v>
          </cell>
          <cell r="EJ146">
            <v>0</v>
          </cell>
          <cell r="EK146">
            <v>31502000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55274018.533333339</v>
          </cell>
          <cell r="FL146">
            <v>0</v>
          </cell>
          <cell r="FM146">
            <v>55274018.533333339</v>
          </cell>
        </row>
        <row r="147">
          <cell r="A147" t="str">
            <v>x Local Tax Rate (TH = tax holiday)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>
            <v>0.33</v>
          </cell>
          <cell r="K147">
            <v>0.33</v>
          </cell>
          <cell r="L147">
            <v>0.33</v>
          </cell>
          <cell r="M147">
            <v>0.33</v>
          </cell>
          <cell r="N147">
            <v>0.33</v>
          </cell>
          <cell r="O147">
            <v>0.33</v>
          </cell>
          <cell r="P147">
            <v>0.33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0.25</v>
          </cell>
          <cell r="AL147">
            <v>0</v>
          </cell>
          <cell r="AM147">
            <v>0</v>
          </cell>
          <cell r="AO147">
            <v>0</v>
          </cell>
          <cell r="AQ147">
            <v>0</v>
          </cell>
          <cell r="AR147">
            <v>7.0000000000000007E-2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7.0000000000000007E-2</v>
          </cell>
          <cell r="AY147">
            <v>0</v>
          </cell>
          <cell r="BA147">
            <v>0</v>
          </cell>
          <cell r="BB147">
            <v>0</v>
          </cell>
          <cell r="BC147">
            <v>0.25</v>
          </cell>
          <cell r="BD147">
            <v>0.25</v>
          </cell>
          <cell r="BE147">
            <v>0</v>
          </cell>
          <cell r="BF147">
            <v>0</v>
          </cell>
          <cell r="BG147">
            <v>0.25</v>
          </cell>
          <cell r="BH147">
            <v>0.25</v>
          </cell>
          <cell r="BJ147">
            <v>0</v>
          </cell>
          <cell r="BL147">
            <v>0.25</v>
          </cell>
          <cell r="BM147">
            <v>0.25</v>
          </cell>
          <cell r="BN147">
            <v>0.25</v>
          </cell>
          <cell r="BO147">
            <v>0</v>
          </cell>
          <cell r="BQ147">
            <v>0</v>
          </cell>
          <cell r="BR147">
            <v>0.25</v>
          </cell>
          <cell r="BS147">
            <v>0.25</v>
          </cell>
          <cell r="BT147">
            <v>0</v>
          </cell>
          <cell r="BU147">
            <v>0.25</v>
          </cell>
          <cell r="BV147">
            <v>0</v>
          </cell>
          <cell r="BW147">
            <v>0</v>
          </cell>
          <cell r="BX147">
            <v>0.25</v>
          </cell>
          <cell r="BY147">
            <v>0.25</v>
          </cell>
          <cell r="BZ147">
            <v>0</v>
          </cell>
          <cell r="CA147">
            <v>0.25</v>
          </cell>
          <cell r="CB147">
            <v>0.25</v>
          </cell>
          <cell r="CD147">
            <v>0</v>
          </cell>
          <cell r="CF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M147">
            <v>0</v>
          </cell>
          <cell r="CO147">
            <v>0</v>
          </cell>
          <cell r="CP147">
            <v>0.3</v>
          </cell>
          <cell r="CQ147">
            <v>0.3</v>
          </cell>
          <cell r="CR147">
            <v>0</v>
          </cell>
          <cell r="CS147">
            <v>0</v>
          </cell>
          <cell r="CT147">
            <v>0.3</v>
          </cell>
          <cell r="CU147">
            <v>0</v>
          </cell>
          <cell r="CV147">
            <v>0</v>
          </cell>
          <cell r="CW147">
            <v>0.3</v>
          </cell>
          <cell r="CX147">
            <v>0.3</v>
          </cell>
          <cell r="CY147">
            <v>0</v>
          </cell>
          <cell r="CZ147">
            <v>0</v>
          </cell>
          <cell r="DB147">
            <v>0</v>
          </cell>
          <cell r="DD147">
            <v>0.15</v>
          </cell>
          <cell r="DE147">
            <v>0.15</v>
          </cell>
          <cell r="DF147">
            <v>0.15</v>
          </cell>
          <cell r="DH147">
            <v>0.15</v>
          </cell>
          <cell r="DI147">
            <v>0</v>
          </cell>
          <cell r="DK147">
            <v>7.4999999999999997E-2</v>
          </cell>
          <cell r="DL147">
            <v>7.4999999999999997E-2</v>
          </cell>
          <cell r="DM147">
            <v>7.4999999999999997E-2</v>
          </cell>
          <cell r="DN147">
            <v>7.4999999999999997E-2</v>
          </cell>
          <cell r="DP147">
            <v>0.15</v>
          </cell>
          <cell r="DQ147">
            <v>0.15</v>
          </cell>
          <cell r="DR147">
            <v>0.15</v>
          </cell>
          <cell r="DS147">
            <v>0.15</v>
          </cell>
          <cell r="DU147">
            <v>0</v>
          </cell>
          <cell r="DV147">
            <v>0</v>
          </cell>
          <cell r="DW147">
            <v>0</v>
          </cell>
          <cell r="DY147">
            <v>0</v>
          </cell>
          <cell r="DZ147">
            <v>0</v>
          </cell>
          <cell r="EB147">
            <v>0.1</v>
          </cell>
          <cell r="EC147">
            <v>0.1</v>
          </cell>
          <cell r="ED147">
            <v>0.1</v>
          </cell>
          <cell r="EE147">
            <v>0.1</v>
          </cell>
          <cell r="EG147">
            <v>7.4999999999999997E-2</v>
          </cell>
          <cell r="EH147">
            <v>7.4999999999999997E-2</v>
          </cell>
          <cell r="EI147">
            <v>7.4999999999999997E-2</v>
          </cell>
          <cell r="EJ147">
            <v>7.4999999999999997E-2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K147">
            <v>0</v>
          </cell>
          <cell r="FL147">
            <v>0</v>
          </cell>
          <cell r="FM147">
            <v>0</v>
          </cell>
        </row>
        <row r="148">
          <cell r="A148" t="str">
            <v>Subtotal Local Tax Liability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338639.73000000004</v>
          </cell>
          <cell r="K148">
            <v>203423.88</v>
          </cell>
          <cell r="L148">
            <v>-767.58</v>
          </cell>
          <cell r="M148">
            <v>919.05000000000007</v>
          </cell>
          <cell r="N148">
            <v>0</v>
          </cell>
          <cell r="O148">
            <v>1709188.8165</v>
          </cell>
          <cell r="P148">
            <v>0</v>
          </cell>
          <cell r="Q148">
            <v>2251403.8965000003</v>
          </cell>
          <cell r="R148">
            <v>0</v>
          </cell>
          <cell r="S148">
            <v>2251403.8965000003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-790397.5</v>
          </cell>
          <cell r="AL148">
            <v>0</v>
          </cell>
          <cell r="AM148">
            <v>0</v>
          </cell>
          <cell r="AN148">
            <v>-790397.5</v>
          </cell>
          <cell r="AO148">
            <v>0</v>
          </cell>
          <cell r="AP148">
            <v>-790397.5</v>
          </cell>
          <cell r="AQ148">
            <v>0</v>
          </cell>
          <cell r="AR148">
            <v>2933481.6546000005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2933481.6546000005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2768353.0328392521</v>
          </cell>
          <cell r="BD148">
            <v>0</v>
          </cell>
          <cell r="BE148">
            <v>0</v>
          </cell>
          <cell r="BF148">
            <v>0</v>
          </cell>
          <cell r="BG148">
            <v>-1512.8775000000001</v>
          </cell>
          <cell r="BH148">
            <v>0</v>
          </cell>
          <cell r="BI148">
            <v>2766840.1553392522</v>
          </cell>
          <cell r="BJ148">
            <v>0</v>
          </cell>
          <cell r="BK148">
            <v>2766840.1553392522</v>
          </cell>
          <cell r="BL148">
            <v>0</v>
          </cell>
          <cell r="BM148">
            <v>79767.727499999994</v>
          </cell>
          <cell r="BN148">
            <v>-80760.27</v>
          </cell>
          <cell r="BO148">
            <v>0</v>
          </cell>
          <cell r="BP148">
            <v>-992.54250000001048</v>
          </cell>
          <cell r="BQ148">
            <v>0</v>
          </cell>
          <cell r="BR148">
            <v>4980779.3088427503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-26312.25</v>
          </cell>
          <cell r="BY148">
            <v>2129714.1052635</v>
          </cell>
          <cell r="BZ148">
            <v>0</v>
          </cell>
          <cell r="CA148">
            <v>0</v>
          </cell>
          <cell r="CB148">
            <v>0</v>
          </cell>
          <cell r="CC148">
            <v>7084181.1641062498</v>
          </cell>
          <cell r="CD148">
            <v>0</v>
          </cell>
          <cell r="CE148">
            <v>7084181.1641062498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3213278.0332800024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3213278.0332800024</v>
          </cell>
          <cell r="DB148">
            <v>0</v>
          </cell>
          <cell r="DC148">
            <v>3213278.0332800024</v>
          </cell>
          <cell r="DD148">
            <v>145885.5</v>
          </cell>
          <cell r="DE148">
            <v>0</v>
          </cell>
          <cell r="DF148">
            <v>0</v>
          </cell>
          <cell r="DG148">
            <v>145885.5</v>
          </cell>
          <cell r="DH148">
            <v>2339360</v>
          </cell>
          <cell r="DI148">
            <v>0</v>
          </cell>
          <cell r="DJ148">
            <v>2339360</v>
          </cell>
          <cell r="DK148">
            <v>97492.5</v>
          </cell>
          <cell r="DL148">
            <v>0</v>
          </cell>
          <cell r="DM148">
            <v>80377.5</v>
          </cell>
          <cell r="DN148">
            <v>0</v>
          </cell>
          <cell r="DO148">
            <v>177870</v>
          </cell>
          <cell r="DP148">
            <v>0</v>
          </cell>
          <cell r="DQ148">
            <v>355462.5</v>
          </cell>
          <cell r="DR148">
            <v>0</v>
          </cell>
          <cell r="DS148">
            <v>0</v>
          </cell>
          <cell r="DT148">
            <v>355462.5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9.0000000000000011E-2</v>
          </cell>
          <cell r="EC148">
            <v>29225</v>
          </cell>
          <cell r="ED148">
            <v>9.0000000000000011E-2</v>
          </cell>
          <cell r="EE148">
            <v>9.0000000000000011E-2</v>
          </cell>
          <cell r="EF148">
            <v>29225.27</v>
          </cell>
          <cell r="EG148">
            <v>0</v>
          </cell>
          <cell r="EH148">
            <v>0</v>
          </cell>
          <cell r="EI148">
            <v>2362650</v>
          </cell>
          <cell r="EJ148">
            <v>0</v>
          </cell>
          <cell r="EK148">
            <v>2362650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5410453.2699999996</v>
          </cell>
          <cell r="FL148">
            <v>0</v>
          </cell>
          <cell r="FM148">
            <v>5410453.2699999996</v>
          </cell>
        </row>
        <row r="149">
          <cell r="A149" t="str">
            <v>Less:  Valuation Allowance</v>
          </cell>
          <cell r="I149">
            <v>0</v>
          </cell>
          <cell r="O149">
            <v>193370.4</v>
          </cell>
          <cell r="Q149">
            <v>193370.4</v>
          </cell>
          <cell r="S149">
            <v>193370.4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J149">
            <v>790397.5</v>
          </cell>
          <cell r="AN149">
            <v>790397.5</v>
          </cell>
          <cell r="AP149">
            <v>790397.5</v>
          </cell>
          <cell r="AX149">
            <v>0</v>
          </cell>
          <cell r="AZ149">
            <v>0</v>
          </cell>
          <cell r="BI149">
            <v>0</v>
          </cell>
          <cell r="BK149">
            <v>0</v>
          </cell>
          <cell r="BP149">
            <v>0</v>
          </cell>
          <cell r="CC149">
            <v>0</v>
          </cell>
          <cell r="CE149">
            <v>0</v>
          </cell>
          <cell r="CG149">
            <v>0</v>
          </cell>
          <cell r="CL149">
            <v>0</v>
          </cell>
          <cell r="CN149">
            <v>0</v>
          </cell>
          <cell r="DA149">
            <v>0</v>
          </cell>
          <cell r="DC149">
            <v>0</v>
          </cell>
          <cell r="DG149">
            <v>0</v>
          </cell>
          <cell r="DJ149">
            <v>0</v>
          </cell>
          <cell r="DO149">
            <v>0</v>
          </cell>
          <cell r="DT149">
            <v>0</v>
          </cell>
          <cell r="DX149">
            <v>0</v>
          </cell>
          <cell r="EA149">
            <v>0</v>
          </cell>
          <cell r="EF149">
            <v>0</v>
          </cell>
          <cell r="EK149">
            <v>0</v>
          </cell>
          <cell r="FJ149">
            <v>0</v>
          </cell>
          <cell r="FK149">
            <v>0</v>
          </cell>
          <cell r="FM149">
            <v>0</v>
          </cell>
        </row>
        <row r="150">
          <cell r="A150" t="str">
            <v xml:space="preserve">     TAX RATE CHANGE</v>
          </cell>
          <cell r="I150">
            <v>0</v>
          </cell>
          <cell r="Q150">
            <v>0</v>
          </cell>
          <cell r="S150">
            <v>0</v>
          </cell>
          <cell r="V150">
            <v>0</v>
          </cell>
          <cell r="X150">
            <v>0</v>
          </cell>
          <cell r="AE150">
            <v>0</v>
          </cell>
          <cell r="AG150">
            <v>0</v>
          </cell>
          <cell r="AN150">
            <v>0</v>
          </cell>
          <cell r="AP150">
            <v>0</v>
          </cell>
          <cell r="AX150">
            <v>0</v>
          </cell>
          <cell r="AZ150">
            <v>0</v>
          </cell>
          <cell r="BI150">
            <v>0</v>
          </cell>
          <cell r="BK150">
            <v>0</v>
          </cell>
          <cell r="BP150">
            <v>0</v>
          </cell>
          <cell r="CC150">
            <v>0</v>
          </cell>
          <cell r="CE150">
            <v>0</v>
          </cell>
          <cell r="CG150">
            <v>0</v>
          </cell>
          <cell r="CL150">
            <v>0</v>
          </cell>
          <cell r="CN150">
            <v>0</v>
          </cell>
          <cell r="CQ150">
            <v>0</v>
          </cell>
          <cell r="DA150">
            <v>0</v>
          </cell>
          <cell r="DC150">
            <v>0</v>
          </cell>
          <cell r="DG150">
            <v>0</v>
          </cell>
          <cell r="DJ150">
            <v>0</v>
          </cell>
          <cell r="DO150">
            <v>0</v>
          </cell>
          <cell r="DT150">
            <v>0</v>
          </cell>
          <cell r="DX150">
            <v>0</v>
          </cell>
          <cell r="EA150">
            <v>0</v>
          </cell>
          <cell r="EF150">
            <v>0</v>
          </cell>
          <cell r="EK150">
            <v>0</v>
          </cell>
          <cell r="FJ150">
            <v>0</v>
          </cell>
          <cell r="FK150">
            <v>0</v>
          </cell>
          <cell r="FM150">
            <v>0</v>
          </cell>
        </row>
        <row r="151">
          <cell r="A151" t="str">
            <v xml:space="preserve">  Reduce Valuation Allowance for GW Sch. Out</v>
          </cell>
          <cell r="I151">
            <v>0</v>
          </cell>
          <cell r="Q151">
            <v>0</v>
          </cell>
          <cell r="S151">
            <v>0</v>
          </cell>
          <cell r="V151">
            <v>0</v>
          </cell>
          <cell r="X151">
            <v>0</v>
          </cell>
          <cell r="AE151">
            <v>0</v>
          </cell>
          <cell r="AG151">
            <v>0</v>
          </cell>
          <cell r="AN151">
            <v>0</v>
          </cell>
          <cell r="AP151">
            <v>0</v>
          </cell>
          <cell r="AX151">
            <v>0</v>
          </cell>
          <cell r="AZ151">
            <v>0</v>
          </cell>
          <cell r="BI151">
            <v>0</v>
          </cell>
          <cell r="BK151">
            <v>0</v>
          </cell>
          <cell r="BP151">
            <v>0</v>
          </cell>
          <cell r="CC151">
            <v>0</v>
          </cell>
          <cell r="CE151">
            <v>0</v>
          </cell>
          <cell r="CG151">
            <v>0</v>
          </cell>
          <cell r="CL151">
            <v>0</v>
          </cell>
          <cell r="CN151">
            <v>0</v>
          </cell>
          <cell r="DA151">
            <v>0</v>
          </cell>
          <cell r="DC151">
            <v>0</v>
          </cell>
          <cell r="DG151">
            <v>0</v>
          </cell>
          <cell r="DJ151">
            <v>0</v>
          </cell>
          <cell r="DO151">
            <v>0</v>
          </cell>
          <cell r="DT151">
            <v>0</v>
          </cell>
          <cell r="DX151">
            <v>0</v>
          </cell>
          <cell r="EA151">
            <v>0</v>
          </cell>
          <cell r="EF151">
            <v>0</v>
          </cell>
          <cell r="EK151">
            <v>0</v>
          </cell>
          <cell r="FJ151">
            <v>0</v>
          </cell>
          <cell r="FK151">
            <v>0</v>
          </cell>
          <cell r="FM151">
            <v>0</v>
          </cell>
        </row>
        <row r="152">
          <cell r="A152" t="str">
            <v>Net Local Tax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338639.73000000004</v>
          </cell>
          <cell r="K152">
            <v>203423.88</v>
          </cell>
          <cell r="L152">
            <v>-767.58</v>
          </cell>
          <cell r="M152">
            <v>919.05000000000007</v>
          </cell>
          <cell r="N152">
            <v>0</v>
          </cell>
          <cell r="O152">
            <v>1902559.2164999999</v>
          </cell>
          <cell r="P152">
            <v>0</v>
          </cell>
          <cell r="Q152">
            <v>2444774.2965000002</v>
          </cell>
          <cell r="R152">
            <v>0</v>
          </cell>
          <cell r="S152">
            <v>2444774.2965000002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2933481.6546000005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2933481.6546000005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2768353.0328392521</v>
          </cell>
          <cell r="BD152">
            <v>0</v>
          </cell>
          <cell r="BE152">
            <v>0</v>
          </cell>
          <cell r="BF152">
            <v>0</v>
          </cell>
          <cell r="BG152">
            <v>-1512.8775000000001</v>
          </cell>
          <cell r="BH152">
            <v>0</v>
          </cell>
          <cell r="BI152">
            <v>2766840.1553392522</v>
          </cell>
          <cell r="BJ152">
            <v>0</v>
          </cell>
          <cell r="BK152">
            <v>2766840.1553392522</v>
          </cell>
          <cell r="BL152">
            <v>0</v>
          </cell>
          <cell r="BM152">
            <v>79767.727499999994</v>
          </cell>
          <cell r="BN152">
            <v>-80760.27</v>
          </cell>
          <cell r="BO152">
            <v>0</v>
          </cell>
          <cell r="BP152">
            <v>-992.54250000001048</v>
          </cell>
          <cell r="BQ152">
            <v>0</v>
          </cell>
          <cell r="BR152">
            <v>4980779.3088427503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-26312.25</v>
          </cell>
          <cell r="BY152">
            <v>2129714.1052635</v>
          </cell>
          <cell r="BZ152">
            <v>0</v>
          </cell>
          <cell r="CA152">
            <v>0</v>
          </cell>
          <cell r="CB152">
            <v>0</v>
          </cell>
          <cell r="CC152">
            <v>7084181.1641062498</v>
          </cell>
          <cell r="CD152">
            <v>0</v>
          </cell>
          <cell r="CE152">
            <v>7084181.1641062498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3213278.0332800024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3213278.0332800024</v>
          </cell>
          <cell r="DB152">
            <v>0</v>
          </cell>
          <cell r="DC152">
            <v>3213278.0332800024</v>
          </cell>
          <cell r="DD152">
            <v>145885.5</v>
          </cell>
          <cell r="DE152">
            <v>0</v>
          </cell>
          <cell r="DF152">
            <v>0</v>
          </cell>
          <cell r="DG152">
            <v>145885.5</v>
          </cell>
          <cell r="DH152">
            <v>2339360</v>
          </cell>
          <cell r="DI152">
            <v>0</v>
          </cell>
          <cell r="DJ152">
            <v>2339360</v>
          </cell>
          <cell r="DK152">
            <v>97492.5</v>
          </cell>
          <cell r="DL152">
            <v>0</v>
          </cell>
          <cell r="DM152">
            <v>80377.5</v>
          </cell>
          <cell r="DN152">
            <v>0</v>
          </cell>
          <cell r="DO152">
            <v>177870</v>
          </cell>
          <cell r="DP152">
            <v>0</v>
          </cell>
          <cell r="DQ152">
            <v>355462.5</v>
          </cell>
          <cell r="DR152">
            <v>0</v>
          </cell>
          <cell r="DS152">
            <v>0</v>
          </cell>
          <cell r="DT152">
            <v>355462.5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9.0000000000000011E-2</v>
          </cell>
          <cell r="EC152">
            <v>29225</v>
          </cell>
          <cell r="ED152">
            <v>9.0000000000000011E-2</v>
          </cell>
          <cell r="EE152">
            <v>9.0000000000000011E-2</v>
          </cell>
          <cell r="EF152">
            <v>29225.27</v>
          </cell>
          <cell r="EG152">
            <v>0</v>
          </cell>
          <cell r="EH152">
            <v>0</v>
          </cell>
          <cell r="EI152">
            <v>2362650</v>
          </cell>
          <cell r="EJ152">
            <v>0</v>
          </cell>
          <cell r="EK152">
            <v>2362650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5410453.2699999996</v>
          </cell>
          <cell r="FL152">
            <v>0</v>
          </cell>
          <cell r="FM152">
            <v>5410453.2699999996</v>
          </cell>
        </row>
        <row r="153">
          <cell r="FK153">
            <v>0</v>
          </cell>
          <cell r="FM153">
            <v>0</v>
          </cell>
        </row>
        <row r="154">
          <cell r="A154" t="str">
            <v>DEFERRED TAXES</v>
          </cell>
          <cell r="FK154">
            <v>0</v>
          </cell>
          <cell r="FM154">
            <v>0</v>
          </cell>
        </row>
        <row r="155">
          <cell r="A155" t="str">
            <v>Description</v>
          </cell>
          <cell r="FK155">
            <v>0</v>
          </cell>
          <cell r="FM155">
            <v>0</v>
          </cell>
        </row>
        <row r="156">
          <cell r="A156" t="str">
            <v xml:space="preserve">  Depreciation-reverse local country GAAP</v>
          </cell>
          <cell r="I156">
            <v>0</v>
          </cell>
          <cell r="Q156">
            <v>0</v>
          </cell>
          <cell r="S156">
            <v>0</v>
          </cell>
          <cell r="V156">
            <v>0</v>
          </cell>
          <cell r="X156">
            <v>0</v>
          </cell>
          <cell r="AE156">
            <v>0</v>
          </cell>
          <cell r="AG156">
            <v>0</v>
          </cell>
          <cell r="AN156">
            <v>0</v>
          </cell>
          <cell r="AP156">
            <v>0</v>
          </cell>
          <cell r="AX156">
            <v>0</v>
          </cell>
          <cell r="AZ156">
            <v>0</v>
          </cell>
          <cell r="BA156">
            <v>-1349309.504</v>
          </cell>
          <cell r="BI156">
            <v>-1349309.504</v>
          </cell>
          <cell r="BK156">
            <v>-1349309.504</v>
          </cell>
          <cell r="BP156">
            <v>0</v>
          </cell>
          <cell r="CC156">
            <v>0</v>
          </cell>
          <cell r="CE156">
            <v>0</v>
          </cell>
          <cell r="CG156">
            <v>0</v>
          </cell>
          <cell r="CL156">
            <v>0</v>
          </cell>
          <cell r="CN156">
            <v>0</v>
          </cell>
          <cell r="DA156">
            <v>0</v>
          </cell>
          <cell r="DC156">
            <v>0</v>
          </cell>
          <cell r="DD156">
            <v>-185640</v>
          </cell>
          <cell r="DG156">
            <v>-185640</v>
          </cell>
          <cell r="DH156">
            <v>-2157400</v>
          </cell>
          <cell r="DI156">
            <v>0</v>
          </cell>
          <cell r="DJ156">
            <v>-2157400</v>
          </cell>
          <cell r="DO156">
            <v>0</v>
          </cell>
          <cell r="DT156">
            <v>0</v>
          </cell>
          <cell r="DX156">
            <v>0</v>
          </cell>
          <cell r="EA156">
            <v>0</v>
          </cell>
          <cell r="EF156">
            <v>0</v>
          </cell>
          <cell r="EK156">
            <v>0</v>
          </cell>
          <cell r="FJ156">
            <v>0</v>
          </cell>
          <cell r="FK156">
            <v>-2343040</v>
          </cell>
          <cell r="FM156">
            <v>-2343040</v>
          </cell>
        </row>
        <row r="157">
          <cell r="A157" t="str">
            <v xml:space="preserve">  Depreciation-record U.S. GAAP</v>
          </cell>
          <cell r="I157">
            <v>0</v>
          </cell>
          <cell r="Q157">
            <v>0</v>
          </cell>
          <cell r="S157">
            <v>0</v>
          </cell>
          <cell r="V157">
            <v>0</v>
          </cell>
          <cell r="X157">
            <v>0</v>
          </cell>
          <cell r="AE157">
            <v>0</v>
          </cell>
          <cell r="AG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-1386124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-5914363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-7300487</v>
          </cell>
          <cell r="CE157">
            <v>-7300487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DA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FJ157">
            <v>0</v>
          </cell>
          <cell r="FK157">
            <v>0</v>
          </cell>
          <cell r="FM157">
            <v>0</v>
          </cell>
        </row>
        <row r="158">
          <cell r="A158" t="str">
            <v xml:space="preserve">  Other Provisions</v>
          </cell>
          <cell r="I158">
            <v>0</v>
          </cell>
          <cell r="Q158">
            <v>0</v>
          </cell>
          <cell r="S158">
            <v>0</v>
          </cell>
          <cell r="V158">
            <v>0</v>
          </cell>
          <cell r="X158">
            <v>0</v>
          </cell>
          <cell r="AE158">
            <v>0</v>
          </cell>
          <cell r="AG158">
            <v>0</v>
          </cell>
          <cell r="AN158">
            <v>0</v>
          </cell>
          <cell r="AP158">
            <v>0</v>
          </cell>
          <cell r="AX158">
            <v>0</v>
          </cell>
          <cell r="AZ158">
            <v>0</v>
          </cell>
          <cell r="BI158">
            <v>0</v>
          </cell>
          <cell r="BK158">
            <v>0</v>
          </cell>
          <cell r="BP158">
            <v>0</v>
          </cell>
          <cell r="CC158">
            <v>0</v>
          </cell>
          <cell r="CE158">
            <v>0</v>
          </cell>
          <cell r="CG158">
            <v>0</v>
          </cell>
          <cell r="CL158">
            <v>0</v>
          </cell>
          <cell r="CN158">
            <v>0</v>
          </cell>
          <cell r="DA158">
            <v>0</v>
          </cell>
          <cell r="DC158">
            <v>0</v>
          </cell>
          <cell r="DG158">
            <v>0</v>
          </cell>
          <cell r="DJ158">
            <v>0</v>
          </cell>
          <cell r="DO158">
            <v>0</v>
          </cell>
          <cell r="DT158">
            <v>0</v>
          </cell>
          <cell r="DX158">
            <v>0</v>
          </cell>
          <cell r="EA158">
            <v>0</v>
          </cell>
          <cell r="EF158">
            <v>0</v>
          </cell>
          <cell r="EK158">
            <v>0</v>
          </cell>
          <cell r="FJ158">
            <v>0</v>
          </cell>
          <cell r="FK158">
            <v>0</v>
          </cell>
          <cell r="FM158">
            <v>0</v>
          </cell>
        </row>
        <row r="159">
          <cell r="A159" t="str">
            <v>Total Deferred Items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-1349309.504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-1349309.504</v>
          </cell>
          <cell r="BJ159">
            <v>0</v>
          </cell>
          <cell r="BK159">
            <v>-1349309.504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-1386124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-5914363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-7300487</v>
          </cell>
          <cell r="CD159">
            <v>0</v>
          </cell>
          <cell r="CE159">
            <v>-7300487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-185640</v>
          </cell>
          <cell r="DE159">
            <v>0</v>
          </cell>
          <cell r="DF159">
            <v>0</v>
          </cell>
          <cell r="DG159">
            <v>-185640</v>
          </cell>
          <cell r="DH159">
            <v>-2157400</v>
          </cell>
          <cell r="DI159">
            <v>0</v>
          </cell>
          <cell r="DJ159">
            <v>-2157400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-2343040</v>
          </cell>
          <cell r="FL159">
            <v>0</v>
          </cell>
          <cell r="FM159">
            <v>-2343040</v>
          </cell>
        </row>
        <row r="160">
          <cell r="A160" t="str">
            <v>x Local Tax Rate (TH = tax holiday)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0.33</v>
          </cell>
          <cell r="K160">
            <v>0.33</v>
          </cell>
          <cell r="L160">
            <v>0.33</v>
          </cell>
          <cell r="M160">
            <v>0.33</v>
          </cell>
          <cell r="N160">
            <v>0.33</v>
          </cell>
          <cell r="O160">
            <v>0.33</v>
          </cell>
          <cell r="P160">
            <v>0.33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0.25</v>
          </cell>
          <cell r="AL160">
            <v>0</v>
          </cell>
          <cell r="AM160">
            <v>0</v>
          </cell>
          <cell r="AO160">
            <v>0</v>
          </cell>
          <cell r="AQ160">
            <v>0</v>
          </cell>
          <cell r="AR160">
            <v>7.0000000000000007E-2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7.0000000000000007E-2</v>
          </cell>
          <cell r="AY160">
            <v>0</v>
          </cell>
          <cell r="BA160">
            <v>0.25</v>
          </cell>
          <cell r="BB160">
            <v>0</v>
          </cell>
          <cell r="BC160">
            <v>0.25</v>
          </cell>
          <cell r="BD160">
            <v>0.25</v>
          </cell>
          <cell r="BE160">
            <v>0</v>
          </cell>
          <cell r="BF160">
            <v>0</v>
          </cell>
          <cell r="BG160">
            <v>0.25</v>
          </cell>
          <cell r="BH160">
            <v>0.25</v>
          </cell>
          <cell r="BJ160">
            <v>0</v>
          </cell>
          <cell r="BL160">
            <v>0.25</v>
          </cell>
          <cell r="BM160">
            <v>0.25</v>
          </cell>
          <cell r="BN160">
            <v>0.25</v>
          </cell>
          <cell r="BO160">
            <v>0</v>
          </cell>
          <cell r="BQ160">
            <v>0.25</v>
          </cell>
          <cell r="BR160">
            <v>0.25</v>
          </cell>
          <cell r="BS160">
            <v>0.25</v>
          </cell>
          <cell r="BT160">
            <v>0</v>
          </cell>
          <cell r="BU160">
            <v>0.25</v>
          </cell>
          <cell r="BV160">
            <v>0</v>
          </cell>
          <cell r="BW160">
            <v>0.25</v>
          </cell>
          <cell r="BX160">
            <v>0.25</v>
          </cell>
          <cell r="BY160">
            <v>0.25</v>
          </cell>
          <cell r="BZ160">
            <v>0</v>
          </cell>
          <cell r="CA160">
            <v>0.25</v>
          </cell>
          <cell r="CB160">
            <v>0.25</v>
          </cell>
          <cell r="CD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M160">
            <v>0</v>
          </cell>
          <cell r="CO160">
            <v>0</v>
          </cell>
          <cell r="CP160">
            <v>0.3</v>
          </cell>
          <cell r="CQ160">
            <v>0.3</v>
          </cell>
          <cell r="CR160">
            <v>0</v>
          </cell>
          <cell r="CS160">
            <v>0</v>
          </cell>
          <cell r="CT160">
            <v>0.3</v>
          </cell>
          <cell r="CU160">
            <v>0</v>
          </cell>
          <cell r="CV160">
            <v>0</v>
          </cell>
          <cell r="CW160">
            <v>0.3</v>
          </cell>
          <cell r="CX160">
            <v>0.3</v>
          </cell>
          <cell r="CY160">
            <v>0</v>
          </cell>
          <cell r="CZ160">
            <v>0</v>
          </cell>
          <cell r="DB160">
            <v>0</v>
          </cell>
          <cell r="DD160">
            <v>0.15</v>
          </cell>
          <cell r="DE160">
            <v>0.15</v>
          </cell>
          <cell r="DF160">
            <v>0.15</v>
          </cell>
          <cell r="DH160">
            <v>0.15</v>
          </cell>
          <cell r="DI160">
            <v>0.15</v>
          </cell>
          <cell r="DK160">
            <v>0.15</v>
          </cell>
          <cell r="DL160">
            <v>0.15</v>
          </cell>
          <cell r="DM160">
            <v>0.15</v>
          </cell>
          <cell r="DN160">
            <v>0.15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U160">
            <v>0.15</v>
          </cell>
          <cell r="DV160">
            <v>0.15</v>
          </cell>
          <cell r="DW160">
            <v>0.15</v>
          </cell>
          <cell r="DY160">
            <v>0</v>
          </cell>
          <cell r="DZ160">
            <v>0</v>
          </cell>
          <cell r="EB160">
            <v>0.1</v>
          </cell>
          <cell r="EC160">
            <v>0.1</v>
          </cell>
          <cell r="ED160">
            <v>0.1</v>
          </cell>
          <cell r="EE160">
            <v>0.1</v>
          </cell>
          <cell r="EG160">
            <v>7.4999999999999997E-2</v>
          </cell>
          <cell r="EH160">
            <v>7.4999999999999997E-2</v>
          </cell>
          <cell r="EI160">
            <v>7.4999999999999997E-2</v>
          </cell>
          <cell r="EJ160">
            <v>7.4999999999999997E-2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K160">
            <v>0</v>
          </cell>
          <cell r="FL160">
            <v>0</v>
          </cell>
          <cell r="FM160">
            <v>0</v>
          </cell>
        </row>
        <row r="161">
          <cell r="A161" t="str">
            <v>SUBTOTAL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Z161">
            <v>0</v>
          </cell>
          <cell r="BA161">
            <v>-337327.37599999999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-337327.37599999999</v>
          </cell>
          <cell r="BK161">
            <v>-337327.37599999999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-346531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-1478590.75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-1825121.75</v>
          </cell>
          <cell r="CE161">
            <v>-1825121.75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0</v>
          </cell>
          <cell r="DG161">
            <v>0</v>
          </cell>
          <cell r="DJ161">
            <v>0</v>
          </cell>
          <cell r="DO161">
            <v>0</v>
          </cell>
          <cell r="DT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FJ161">
            <v>0</v>
          </cell>
          <cell r="FK161">
            <v>0</v>
          </cell>
          <cell r="FM161">
            <v>0</v>
          </cell>
        </row>
        <row r="162">
          <cell r="A162" t="str">
            <v xml:space="preserve">     TAX RATE CHANGE</v>
          </cell>
          <cell r="I162">
            <v>0</v>
          </cell>
          <cell r="Q162">
            <v>0</v>
          </cell>
          <cell r="S162">
            <v>0</v>
          </cell>
          <cell r="V162">
            <v>0</v>
          </cell>
          <cell r="X162">
            <v>0</v>
          </cell>
          <cell r="AE162">
            <v>0</v>
          </cell>
          <cell r="AG162">
            <v>0</v>
          </cell>
          <cell r="AN162">
            <v>0</v>
          </cell>
          <cell r="AP162">
            <v>0</v>
          </cell>
          <cell r="AX162">
            <v>0</v>
          </cell>
          <cell r="AZ162">
            <v>0</v>
          </cell>
          <cell r="BI162">
            <v>0</v>
          </cell>
          <cell r="BK162">
            <v>0</v>
          </cell>
          <cell r="BP162">
            <v>0</v>
          </cell>
          <cell r="CC162">
            <v>0</v>
          </cell>
          <cell r="CE162">
            <v>0</v>
          </cell>
          <cell r="CG162">
            <v>0</v>
          </cell>
          <cell r="CL162">
            <v>0</v>
          </cell>
          <cell r="CN162">
            <v>0</v>
          </cell>
          <cell r="DA162">
            <v>0</v>
          </cell>
          <cell r="DC162">
            <v>0</v>
          </cell>
          <cell r="DG162">
            <v>0</v>
          </cell>
          <cell r="DJ162">
            <v>0</v>
          </cell>
          <cell r="DO162">
            <v>0</v>
          </cell>
          <cell r="DT162">
            <v>0</v>
          </cell>
          <cell r="DX162">
            <v>0</v>
          </cell>
          <cell r="EA162">
            <v>0</v>
          </cell>
          <cell r="EF162">
            <v>0</v>
          </cell>
          <cell r="EK162">
            <v>0</v>
          </cell>
          <cell r="FJ162">
            <v>0</v>
          </cell>
          <cell r="FK162">
            <v>0</v>
          </cell>
          <cell r="FM162">
            <v>0</v>
          </cell>
        </row>
        <row r="163">
          <cell r="A163" t="str">
            <v>Total Deferred Taxes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-337327.37599999999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-337327.37599999999</v>
          </cell>
          <cell r="BJ163">
            <v>0</v>
          </cell>
          <cell r="BK163">
            <v>-337327.37599999999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-346531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-1478590.75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-1825121.75</v>
          </cell>
          <cell r="CD163">
            <v>0</v>
          </cell>
          <cell r="CE163">
            <v>-1825121.75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</row>
        <row r="164">
          <cell r="FK164">
            <v>0</v>
          </cell>
          <cell r="FM164">
            <v>0</v>
          </cell>
        </row>
        <row r="165">
          <cell r="A165" t="str">
            <v>NET INCOME PER PROJECT</v>
          </cell>
          <cell r="FK165">
            <v>0</v>
          </cell>
          <cell r="FM165">
            <v>0</v>
          </cell>
        </row>
        <row r="166">
          <cell r="A166" t="str">
            <v>Total Earnings Per Plant</v>
          </cell>
          <cell r="C166">
            <v>-17525267</v>
          </cell>
          <cell r="D166">
            <v>0</v>
          </cell>
          <cell r="E166">
            <v>1</v>
          </cell>
          <cell r="F166">
            <v>-53449</v>
          </cell>
          <cell r="G166">
            <v>9240</v>
          </cell>
          <cell r="H166">
            <v>0</v>
          </cell>
          <cell r="I166">
            <v>-17569475</v>
          </cell>
          <cell r="J166">
            <v>1026181</v>
          </cell>
          <cell r="K166">
            <v>616436</v>
          </cell>
          <cell r="L166">
            <v>-2326</v>
          </cell>
          <cell r="M166">
            <v>2785</v>
          </cell>
          <cell r="N166">
            <v>0</v>
          </cell>
          <cell r="O166">
            <v>3110810.05</v>
          </cell>
          <cell r="P166">
            <v>0</v>
          </cell>
          <cell r="Q166">
            <v>4753886.05</v>
          </cell>
          <cell r="R166">
            <v>0</v>
          </cell>
          <cell r="S166">
            <v>4753886.05</v>
          </cell>
          <cell r="T166">
            <v>-3082</v>
          </cell>
          <cell r="U166">
            <v>85976</v>
          </cell>
          <cell r="V166">
            <v>82894</v>
          </cell>
          <cell r="W166">
            <v>0</v>
          </cell>
          <cell r="X166">
            <v>82894</v>
          </cell>
          <cell r="Y166">
            <v>-88286848.859999999</v>
          </cell>
          <cell r="Z166">
            <v>-2604534</v>
          </cell>
          <cell r="AA166">
            <v>178982819</v>
          </cell>
          <cell r="AB166">
            <v>79616604</v>
          </cell>
          <cell r="AC166">
            <v>86864621</v>
          </cell>
          <cell r="AD166">
            <v>-259894397</v>
          </cell>
          <cell r="AE166">
            <v>-5321735.8600000143</v>
          </cell>
          <cell r="AF166">
            <v>1063865.93</v>
          </cell>
          <cell r="AG166">
            <v>-4257869.9300000146</v>
          </cell>
          <cell r="AH166">
            <v>-1453569</v>
          </cell>
          <cell r="AI166">
            <v>119142</v>
          </cell>
          <cell r="AJ166">
            <v>-4892174</v>
          </cell>
          <cell r="AL166">
            <v>-2093471</v>
          </cell>
          <cell r="AM166">
            <v>0</v>
          </cell>
          <cell r="AN166">
            <v>-8320072</v>
          </cell>
          <cell r="AO166">
            <v>29373768</v>
          </cell>
          <cell r="AP166">
            <v>21053696</v>
          </cell>
          <cell r="AQ166">
            <v>-72260</v>
          </cell>
          <cell r="AR166">
            <v>44639568.780000001</v>
          </cell>
          <cell r="AS166">
            <v>2000544</v>
          </cell>
          <cell r="AT166">
            <v>158</v>
          </cell>
          <cell r="AU166">
            <v>8154</v>
          </cell>
          <cell r="AV166">
            <v>-19138887</v>
          </cell>
          <cell r="AW166">
            <v>0</v>
          </cell>
          <cell r="AX166">
            <v>27437277.780000001</v>
          </cell>
          <cell r="AY166">
            <v>3361414</v>
          </cell>
          <cell r="AZ166">
            <v>3361414</v>
          </cell>
          <cell r="BA166">
            <v>-1349309.504</v>
          </cell>
          <cell r="BB166">
            <v>-1130094.8700000001</v>
          </cell>
          <cell r="BC166">
            <v>8932619.7649000101</v>
          </cell>
          <cell r="BD166">
            <v>0</v>
          </cell>
          <cell r="BE166">
            <v>434851.68000000017</v>
          </cell>
          <cell r="BF166">
            <v>271029</v>
          </cell>
          <cell r="BG166">
            <v>-6507</v>
          </cell>
          <cell r="BH166">
            <v>0</v>
          </cell>
          <cell r="BI166">
            <v>7152589.0709000099</v>
          </cell>
          <cell r="BJ166">
            <v>-271029</v>
          </cell>
          <cell r="BK166">
            <v>6881560.0709000099</v>
          </cell>
          <cell r="BL166">
            <v>0</v>
          </cell>
          <cell r="BM166">
            <v>343087</v>
          </cell>
          <cell r="BN166">
            <v>-347356</v>
          </cell>
          <cell r="BO166">
            <v>0</v>
          </cell>
          <cell r="BP166">
            <v>-4269</v>
          </cell>
          <cell r="BQ166">
            <v>-1386124</v>
          </cell>
          <cell r="BR166">
            <v>18755081.704700001</v>
          </cell>
          <cell r="BS166">
            <v>0</v>
          </cell>
          <cell r="BT166">
            <v>-1953657</v>
          </cell>
          <cell r="BU166">
            <v>0</v>
          </cell>
          <cell r="BV166">
            <v>-936188</v>
          </cell>
          <cell r="BW166">
            <v>-3292652</v>
          </cell>
          <cell r="BX166">
            <v>-105249</v>
          </cell>
          <cell r="BY166">
            <v>9351275.6677999999</v>
          </cell>
          <cell r="BZ166">
            <v>22609</v>
          </cell>
          <cell r="CA166">
            <v>0</v>
          </cell>
          <cell r="CB166">
            <v>0</v>
          </cell>
          <cell r="CC166">
            <v>20455096.372500002</v>
          </cell>
          <cell r="CD166">
            <v>-22333.207499999553</v>
          </cell>
          <cell r="CE166">
            <v>20432763.165000003</v>
          </cell>
          <cell r="CF166">
            <v>346305</v>
          </cell>
          <cell r="CG166">
            <v>346305</v>
          </cell>
          <cell r="CH166">
            <v>20130</v>
          </cell>
          <cell r="CI166">
            <v>0</v>
          </cell>
          <cell r="CJ166">
            <v>0</v>
          </cell>
          <cell r="CK166">
            <v>0</v>
          </cell>
          <cell r="CL166">
            <v>20130</v>
          </cell>
          <cell r="CM166">
            <v>-7045.5</v>
          </cell>
          <cell r="CN166">
            <v>13084.5</v>
          </cell>
          <cell r="CO166">
            <v>-1046374.26</v>
          </cell>
          <cell r="CP166">
            <v>0</v>
          </cell>
          <cell r="CQ166">
            <v>13440232.537600009</v>
          </cell>
          <cell r="CR166">
            <v>917210</v>
          </cell>
          <cell r="CS166">
            <v>-1035.33</v>
          </cell>
          <cell r="CT166">
            <v>0</v>
          </cell>
          <cell r="CU166">
            <v>-100.29999999981374</v>
          </cell>
          <cell r="CV166">
            <v>-105324.47999999998</v>
          </cell>
          <cell r="CW166">
            <v>0</v>
          </cell>
          <cell r="CX166">
            <v>0</v>
          </cell>
          <cell r="CY166">
            <v>-1.9500000001862645</v>
          </cell>
          <cell r="CZ166">
            <v>0</v>
          </cell>
          <cell r="DA166">
            <v>13204606.21760001</v>
          </cell>
          <cell r="DB166">
            <v>0</v>
          </cell>
          <cell r="DC166">
            <v>13204606.21760001</v>
          </cell>
          <cell r="DD166">
            <v>1003170</v>
          </cell>
          <cell r="DE166">
            <v>0</v>
          </cell>
          <cell r="DF166">
            <v>0</v>
          </cell>
          <cell r="DG166">
            <v>1003170</v>
          </cell>
          <cell r="DH166">
            <v>13042400</v>
          </cell>
          <cell r="DI166">
            <v>718000</v>
          </cell>
          <cell r="DJ166">
            <v>13760400</v>
          </cell>
          <cell r="DK166">
            <v>1299900</v>
          </cell>
          <cell r="DL166">
            <v>0</v>
          </cell>
          <cell r="DM166">
            <v>1071700</v>
          </cell>
          <cell r="DN166">
            <v>0</v>
          </cell>
          <cell r="DO166">
            <v>2371600</v>
          </cell>
          <cell r="DP166">
            <v>0</v>
          </cell>
          <cell r="DQ166">
            <v>2369750</v>
          </cell>
          <cell r="DR166">
            <v>0</v>
          </cell>
          <cell r="DS166">
            <v>0</v>
          </cell>
          <cell r="DT166">
            <v>2369750</v>
          </cell>
          <cell r="DU166">
            <v>1452112.5</v>
          </cell>
          <cell r="DV166">
            <v>0</v>
          </cell>
          <cell r="DW166">
            <v>0</v>
          </cell>
          <cell r="DX166">
            <v>1452112.5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292250</v>
          </cell>
          <cell r="ED166">
            <v>0</v>
          </cell>
          <cell r="EE166">
            <v>0</v>
          </cell>
          <cell r="EF166">
            <v>292250</v>
          </cell>
          <cell r="EG166">
            <v>0</v>
          </cell>
          <cell r="EH166">
            <v>0</v>
          </cell>
          <cell r="EI166">
            <v>31502000</v>
          </cell>
          <cell r="EJ166">
            <v>0</v>
          </cell>
          <cell r="EK166">
            <v>31502000</v>
          </cell>
          <cell r="EL166">
            <v>186000</v>
          </cell>
          <cell r="EM166">
            <v>0</v>
          </cell>
          <cell r="EN166">
            <v>0</v>
          </cell>
          <cell r="EO166">
            <v>0</v>
          </cell>
          <cell r="EP166">
            <v>-38057000</v>
          </cell>
          <cell r="EQ166">
            <v>0</v>
          </cell>
          <cell r="ER166">
            <v>0</v>
          </cell>
          <cell r="ES166">
            <v>1000</v>
          </cell>
          <cell r="ET166">
            <v>0</v>
          </cell>
          <cell r="EU166">
            <v>109000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476000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-37285000</v>
          </cell>
          <cell r="FK166">
            <v>15466282.5</v>
          </cell>
          <cell r="FL166">
            <v>0</v>
          </cell>
          <cell r="FM166">
            <v>15466282.5</v>
          </cell>
        </row>
        <row r="167">
          <cell r="A167" t="str">
            <v xml:space="preserve">  U.S. Tax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470473.49999999994</v>
          </cell>
          <cell r="L167">
            <v>0</v>
          </cell>
          <cell r="M167">
            <v>0</v>
          </cell>
          <cell r="N167">
            <v>0</v>
          </cell>
          <cell r="O167">
            <v>137548.59999999998</v>
          </cell>
          <cell r="P167">
            <v>0</v>
          </cell>
          <cell r="Q167">
            <v>608022.09999999986</v>
          </cell>
          <cell r="R167">
            <v>0</v>
          </cell>
          <cell r="S167">
            <v>608022.09999999986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718838.04999999993</v>
          </cell>
          <cell r="AA167">
            <v>0</v>
          </cell>
          <cell r="AB167">
            <v>0</v>
          </cell>
          <cell r="AC167">
            <v>0</v>
          </cell>
          <cell r="AD167">
            <v>-718838.04999999993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1244604.8999999999</v>
          </cell>
          <cell r="AL167">
            <v>0</v>
          </cell>
          <cell r="AM167">
            <v>0</v>
          </cell>
          <cell r="AN167">
            <v>1244604.8999999999</v>
          </cell>
          <cell r="AO167">
            <v>0</v>
          </cell>
          <cell r="AP167">
            <v>1244604.8999999999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928938.00495650002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928938.00495650002</v>
          </cell>
          <cell r="BJ167">
            <v>0</v>
          </cell>
          <cell r="BK167">
            <v>928938.00495650002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401225.64999999997</v>
          </cell>
          <cell r="BR167">
            <v>1864018.9531249998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405661.95802999998</v>
          </cell>
          <cell r="BZ167">
            <v>0</v>
          </cell>
          <cell r="CA167">
            <v>0</v>
          </cell>
          <cell r="CB167">
            <v>0</v>
          </cell>
          <cell r="CC167">
            <v>2670906.5611549998</v>
          </cell>
          <cell r="CD167">
            <v>0</v>
          </cell>
          <cell r="CE167">
            <v>2670906.5611549998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907494.09799999988</v>
          </cell>
          <cell r="CV167">
            <v>2594253.1999999997</v>
          </cell>
          <cell r="CW167">
            <v>0</v>
          </cell>
          <cell r="CX167">
            <v>0</v>
          </cell>
          <cell r="CY167">
            <v>1248332.7219999998</v>
          </cell>
          <cell r="CZ167">
            <v>0</v>
          </cell>
          <cell r="DA167">
            <v>4750080.0199999996</v>
          </cell>
          <cell r="DB167">
            <v>0</v>
          </cell>
          <cell r="DC167">
            <v>4750080.0199999996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18550</v>
          </cell>
          <cell r="DL167">
            <v>0</v>
          </cell>
          <cell r="DM167">
            <v>0</v>
          </cell>
          <cell r="DN167">
            <v>0</v>
          </cell>
          <cell r="DO167">
            <v>18550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52850</v>
          </cell>
          <cell r="EQ167">
            <v>0</v>
          </cell>
          <cell r="ER167">
            <v>0</v>
          </cell>
          <cell r="ES167">
            <v>349650</v>
          </cell>
          <cell r="ET167">
            <v>0</v>
          </cell>
          <cell r="EU167">
            <v>38150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162750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603400</v>
          </cell>
          <cell r="FK167">
            <v>621950</v>
          </cell>
          <cell r="FL167">
            <v>-349300</v>
          </cell>
          <cell r="FM167">
            <v>272650</v>
          </cell>
        </row>
        <row r="168">
          <cell r="A168" t="str">
            <v xml:space="preserve">  Local Tax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338639.73000000004</v>
          </cell>
          <cell r="K168">
            <v>203423.88</v>
          </cell>
          <cell r="L168">
            <v>-767.58</v>
          </cell>
          <cell r="M168">
            <v>919.05000000000007</v>
          </cell>
          <cell r="N168">
            <v>0</v>
          </cell>
          <cell r="O168">
            <v>1902559.2164999999</v>
          </cell>
          <cell r="P168">
            <v>0</v>
          </cell>
          <cell r="Q168">
            <v>2444774.2965000002</v>
          </cell>
          <cell r="R168">
            <v>0</v>
          </cell>
          <cell r="S168">
            <v>2444774.2965000002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2933481.6546000005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2933481.6546000005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2768353.0328392521</v>
          </cell>
          <cell r="BD168">
            <v>0</v>
          </cell>
          <cell r="BE168">
            <v>0</v>
          </cell>
          <cell r="BF168">
            <v>0</v>
          </cell>
          <cell r="BG168">
            <v>-1512.8775000000001</v>
          </cell>
          <cell r="BH168">
            <v>0</v>
          </cell>
          <cell r="BI168">
            <v>2766840.1553392522</v>
          </cell>
          <cell r="BJ168">
            <v>0</v>
          </cell>
          <cell r="BK168">
            <v>2766840.1553392522</v>
          </cell>
          <cell r="BL168">
            <v>0</v>
          </cell>
          <cell r="BM168">
            <v>79767.727499999994</v>
          </cell>
          <cell r="BN168">
            <v>-80760.27</v>
          </cell>
          <cell r="BO168">
            <v>0</v>
          </cell>
          <cell r="BP168">
            <v>-992.54250000001048</v>
          </cell>
          <cell r="BQ168">
            <v>0</v>
          </cell>
          <cell r="BR168">
            <v>4980779.3088427503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-26312.25</v>
          </cell>
          <cell r="BY168">
            <v>2129714.1052635</v>
          </cell>
          <cell r="BZ168">
            <v>0</v>
          </cell>
          <cell r="CA168">
            <v>0</v>
          </cell>
          <cell r="CB168">
            <v>0</v>
          </cell>
          <cell r="CC168">
            <v>7084181.1641062498</v>
          </cell>
          <cell r="CD168">
            <v>0</v>
          </cell>
          <cell r="CE168">
            <v>7084181.1641062498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3213278.0332800024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3213278.0332800024</v>
          </cell>
          <cell r="DB168">
            <v>0</v>
          </cell>
          <cell r="DC168">
            <v>3213278.0332800024</v>
          </cell>
          <cell r="DD168">
            <v>118039.5</v>
          </cell>
          <cell r="DE168">
            <v>0</v>
          </cell>
          <cell r="DF168">
            <v>0</v>
          </cell>
          <cell r="DG168">
            <v>118039.5</v>
          </cell>
          <cell r="DH168">
            <v>2324765</v>
          </cell>
          <cell r="DI168">
            <v>0</v>
          </cell>
          <cell r="DJ168">
            <v>2324765</v>
          </cell>
          <cell r="DK168">
            <v>95865</v>
          </cell>
          <cell r="DL168">
            <v>0</v>
          </cell>
          <cell r="DM168">
            <v>95707.5</v>
          </cell>
          <cell r="DN168">
            <v>0</v>
          </cell>
          <cell r="DO168">
            <v>191572.5</v>
          </cell>
          <cell r="DP168">
            <v>0</v>
          </cell>
          <cell r="DQ168">
            <v>355462.5</v>
          </cell>
          <cell r="DR168">
            <v>0</v>
          </cell>
          <cell r="DS168">
            <v>0</v>
          </cell>
          <cell r="DT168">
            <v>355462.5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9.0000000000000011E-2</v>
          </cell>
          <cell r="EC168">
            <v>29225</v>
          </cell>
          <cell r="ED168">
            <v>9.0000000000000011E-2</v>
          </cell>
          <cell r="EE168">
            <v>9.0000000000000011E-2</v>
          </cell>
          <cell r="EF168">
            <v>29225.27</v>
          </cell>
          <cell r="EG168">
            <v>0</v>
          </cell>
          <cell r="EH168">
            <v>0</v>
          </cell>
          <cell r="EI168">
            <v>2362650</v>
          </cell>
          <cell r="EJ168">
            <v>0</v>
          </cell>
          <cell r="EK168">
            <v>2362650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5381714.7699999996</v>
          </cell>
          <cell r="FL168">
            <v>0</v>
          </cell>
          <cell r="FM168">
            <v>5381714.7699999996</v>
          </cell>
        </row>
        <row r="169">
          <cell r="A169" t="str">
            <v xml:space="preserve">  Deferred Tax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-337327.37599999999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-337327.37599999999</v>
          </cell>
          <cell r="BJ169">
            <v>0</v>
          </cell>
          <cell r="BK169">
            <v>-337327.37599999999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-346531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-1478590.75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-1825121.75</v>
          </cell>
          <cell r="CD169">
            <v>0</v>
          </cell>
          <cell r="CE169">
            <v>-1825121.75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27846</v>
          </cell>
          <cell r="DE169">
            <v>0</v>
          </cell>
          <cell r="DF169">
            <v>0</v>
          </cell>
          <cell r="DG169">
            <v>27846</v>
          </cell>
          <cell r="DH169">
            <v>14595</v>
          </cell>
          <cell r="DI169">
            <v>0</v>
          </cell>
          <cell r="DJ169">
            <v>14595</v>
          </cell>
          <cell r="DK169">
            <v>47135</v>
          </cell>
          <cell r="DL169">
            <v>0</v>
          </cell>
          <cell r="DM169">
            <v>41292.5</v>
          </cell>
          <cell r="DN169">
            <v>0</v>
          </cell>
          <cell r="DO169">
            <v>88427.5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130868.5</v>
          </cell>
          <cell r="FL169">
            <v>0</v>
          </cell>
          <cell r="FM169">
            <v>130868.5</v>
          </cell>
        </row>
        <row r="170">
          <cell r="A170" t="str">
            <v xml:space="preserve"> Total Taxes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338639.73000000004</v>
          </cell>
          <cell r="K170">
            <v>673897.37999999989</v>
          </cell>
          <cell r="L170">
            <v>-767.58</v>
          </cell>
          <cell r="M170">
            <v>919.05000000000007</v>
          </cell>
          <cell r="N170">
            <v>0</v>
          </cell>
          <cell r="O170">
            <v>2040107.8164999997</v>
          </cell>
          <cell r="P170">
            <v>0</v>
          </cell>
          <cell r="Q170">
            <v>3052796.3964999998</v>
          </cell>
          <cell r="R170">
            <v>0</v>
          </cell>
          <cell r="S170">
            <v>3052796.3964999998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718838.04999999993</v>
          </cell>
          <cell r="AA170">
            <v>0</v>
          </cell>
          <cell r="AB170">
            <v>0</v>
          </cell>
          <cell r="AC170">
            <v>0</v>
          </cell>
          <cell r="AD170">
            <v>-718838.04999999993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1244604.8999999999</v>
          </cell>
          <cell r="AL170">
            <v>0</v>
          </cell>
          <cell r="AM170">
            <v>0</v>
          </cell>
          <cell r="AN170">
            <v>1244604.8999999999</v>
          </cell>
          <cell r="AO170">
            <v>0</v>
          </cell>
          <cell r="AP170">
            <v>1244604.8999999999</v>
          </cell>
          <cell r="AQ170">
            <v>0</v>
          </cell>
          <cell r="AR170">
            <v>2933481.6546000005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2933481.6546000005</v>
          </cell>
          <cell r="AY170">
            <v>0</v>
          </cell>
          <cell r="AZ170">
            <v>0</v>
          </cell>
          <cell r="BA170">
            <v>-337327.37599999999</v>
          </cell>
          <cell r="BB170">
            <v>0</v>
          </cell>
          <cell r="BC170">
            <v>3697291.0377957523</v>
          </cell>
          <cell r="BD170">
            <v>0</v>
          </cell>
          <cell r="BE170">
            <v>0</v>
          </cell>
          <cell r="BF170">
            <v>0</v>
          </cell>
          <cell r="BG170">
            <v>-1512.8775000000001</v>
          </cell>
          <cell r="BH170">
            <v>0</v>
          </cell>
          <cell r="BI170">
            <v>3358450.7842957522</v>
          </cell>
          <cell r="BJ170">
            <v>0</v>
          </cell>
          <cell r="BK170">
            <v>3358450.7842957522</v>
          </cell>
          <cell r="BL170">
            <v>0</v>
          </cell>
          <cell r="BM170">
            <v>79767.727499999994</v>
          </cell>
          <cell r="BN170">
            <v>-80760.27</v>
          </cell>
          <cell r="BO170">
            <v>0</v>
          </cell>
          <cell r="BP170">
            <v>-992.54250000001048</v>
          </cell>
          <cell r="BQ170">
            <v>54694.649999999965</v>
          </cell>
          <cell r="BR170">
            <v>6844798.2619677503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-1478590.75</v>
          </cell>
          <cell r="BX170">
            <v>-26312.25</v>
          </cell>
          <cell r="BY170">
            <v>2535376.0632934999</v>
          </cell>
          <cell r="BZ170">
            <v>0</v>
          </cell>
          <cell r="CA170">
            <v>0</v>
          </cell>
          <cell r="CB170">
            <v>0</v>
          </cell>
          <cell r="CC170">
            <v>7929965.9752612505</v>
          </cell>
          <cell r="CD170">
            <v>0</v>
          </cell>
          <cell r="CE170">
            <v>7929965.9752612505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3213278.0332800024</v>
          </cell>
          <cell r="CR170">
            <v>0</v>
          </cell>
          <cell r="CS170">
            <v>0</v>
          </cell>
          <cell r="CT170">
            <v>0</v>
          </cell>
          <cell r="CU170">
            <v>907494.09799999988</v>
          </cell>
          <cell r="CV170">
            <v>2594253.1999999997</v>
          </cell>
          <cell r="CW170">
            <v>0</v>
          </cell>
          <cell r="CX170">
            <v>0</v>
          </cell>
          <cell r="CY170">
            <v>1248332.7219999998</v>
          </cell>
          <cell r="CZ170">
            <v>0</v>
          </cell>
          <cell r="DA170">
            <v>7963358.0532800024</v>
          </cell>
          <cell r="DB170">
            <v>0</v>
          </cell>
          <cell r="DC170">
            <v>7963358.0532800024</v>
          </cell>
          <cell r="DD170">
            <v>145885.5</v>
          </cell>
          <cell r="DE170">
            <v>0</v>
          </cell>
          <cell r="DF170">
            <v>0</v>
          </cell>
          <cell r="DG170">
            <v>145885.5</v>
          </cell>
          <cell r="DH170">
            <v>2339360</v>
          </cell>
          <cell r="DI170">
            <v>0</v>
          </cell>
          <cell r="DJ170">
            <v>2339360</v>
          </cell>
          <cell r="DK170">
            <v>161550</v>
          </cell>
          <cell r="DL170">
            <v>0</v>
          </cell>
          <cell r="DM170">
            <v>137000</v>
          </cell>
          <cell r="DN170">
            <v>0</v>
          </cell>
          <cell r="DO170">
            <v>298550</v>
          </cell>
          <cell r="DP170">
            <v>0</v>
          </cell>
          <cell r="DQ170">
            <v>355462.5</v>
          </cell>
          <cell r="DR170">
            <v>0</v>
          </cell>
          <cell r="DS170">
            <v>0</v>
          </cell>
          <cell r="DT170">
            <v>355462.5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9.0000000000000011E-2</v>
          </cell>
          <cell r="EC170">
            <v>29225</v>
          </cell>
          <cell r="ED170">
            <v>9.0000000000000011E-2</v>
          </cell>
          <cell r="EE170">
            <v>9.0000000000000011E-2</v>
          </cell>
          <cell r="EF170">
            <v>29225.27</v>
          </cell>
          <cell r="EG170">
            <v>0</v>
          </cell>
          <cell r="EH170">
            <v>0</v>
          </cell>
          <cell r="EI170">
            <v>2362650</v>
          </cell>
          <cell r="EJ170">
            <v>0</v>
          </cell>
          <cell r="EK170">
            <v>2362650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52850</v>
          </cell>
          <cell r="EQ170">
            <v>0</v>
          </cell>
          <cell r="ER170">
            <v>0</v>
          </cell>
          <cell r="ES170">
            <v>349650</v>
          </cell>
          <cell r="ET170">
            <v>0</v>
          </cell>
          <cell r="EU170">
            <v>38150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162750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603400</v>
          </cell>
          <cell r="FK170">
            <v>6134533.2699999996</v>
          </cell>
          <cell r="FL170">
            <v>-349300</v>
          </cell>
          <cell r="FM170">
            <v>5785233.2699999996</v>
          </cell>
        </row>
        <row r="171">
          <cell r="A171" t="str">
            <v>Net Income</v>
          </cell>
          <cell r="C171">
            <v>-17525267</v>
          </cell>
          <cell r="D171">
            <v>0</v>
          </cell>
          <cell r="E171">
            <v>1</v>
          </cell>
          <cell r="F171">
            <v>-53449</v>
          </cell>
          <cell r="G171">
            <v>9240</v>
          </cell>
          <cell r="H171">
            <v>0</v>
          </cell>
          <cell r="I171">
            <v>-17569475</v>
          </cell>
          <cell r="J171">
            <v>687541.27</v>
          </cell>
          <cell r="K171">
            <v>-57461.379999999888</v>
          </cell>
          <cell r="L171">
            <v>-1558.42</v>
          </cell>
          <cell r="M171">
            <v>1865.9499999999998</v>
          </cell>
          <cell r="N171">
            <v>0</v>
          </cell>
          <cell r="O171">
            <v>1070702.2335000001</v>
          </cell>
          <cell r="P171">
            <v>0</v>
          </cell>
          <cell r="Q171">
            <v>1701089.6535</v>
          </cell>
          <cell r="R171">
            <v>0</v>
          </cell>
          <cell r="S171">
            <v>1701089.6535</v>
          </cell>
          <cell r="T171">
            <v>-3082</v>
          </cell>
          <cell r="U171">
            <v>85976</v>
          </cell>
          <cell r="V171">
            <v>82894</v>
          </cell>
          <cell r="W171">
            <v>0</v>
          </cell>
          <cell r="X171">
            <v>82894</v>
          </cell>
          <cell r="Y171">
            <v>-88286848.859999999</v>
          </cell>
          <cell r="Z171">
            <v>-3323372.05</v>
          </cell>
          <cell r="AA171">
            <v>178982819</v>
          </cell>
          <cell r="AB171">
            <v>79616604</v>
          </cell>
          <cell r="AC171">
            <v>86864621</v>
          </cell>
          <cell r="AD171">
            <v>-259175558.94999999</v>
          </cell>
          <cell r="AE171">
            <v>-5321735.8599999845</v>
          </cell>
          <cell r="AF171">
            <v>1063865.93</v>
          </cell>
          <cell r="AG171">
            <v>-4257869.9299999848</v>
          </cell>
          <cell r="AH171">
            <v>-1453569</v>
          </cell>
          <cell r="AI171">
            <v>119142</v>
          </cell>
          <cell r="AJ171">
            <v>-6136778.9000000004</v>
          </cell>
          <cell r="AL171">
            <v>-2093471</v>
          </cell>
          <cell r="AM171">
            <v>0</v>
          </cell>
          <cell r="AN171">
            <v>-9564676.9000000004</v>
          </cell>
          <cell r="AO171">
            <v>29373768</v>
          </cell>
          <cell r="AP171">
            <v>19809091.100000001</v>
          </cell>
          <cell r="AQ171">
            <v>-72260</v>
          </cell>
          <cell r="AR171">
            <v>41706087.125399999</v>
          </cell>
          <cell r="AS171">
            <v>2000544</v>
          </cell>
          <cell r="AT171">
            <v>158</v>
          </cell>
          <cell r="AU171">
            <v>8154</v>
          </cell>
          <cell r="AV171">
            <v>-19138887</v>
          </cell>
          <cell r="AW171">
            <v>0</v>
          </cell>
          <cell r="AX171">
            <v>24503796.125399999</v>
          </cell>
          <cell r="AY171">
            <v>3361414</v>
          </cell>
          <cell r="AZ171">
            <v>3361414</v>
          </cell>
          <cell r="BA171">
            <v>-1011982.128</v>
          </cell>
          <cell r="BB171">
            <v>-1130094.8700000001</v>
          </cell>
          <cell r="BC171">
            <v>5235328.7271042578</v>
          </cell>
          <cell r="BD171">
            <v>0</v>
          </cell>
          <cell r="BE171">
            <v>434851.68000000017</v>
          </cell>
          <cell r="BF171">
            <v>271029</v>
          </cell>
          <cell r="BG171">
            <v>-4994.1224999999995</v>
          </cell>
          <cell r="BH171">
            <v>0</v>
          </cell>
          <cell r="BI171">
            <v>3794138.2866042578</v>
          </cell>
          <cell r="BJ171">
            <v>-271029</v>
          </cell>
          <cell r="BK171">
            <v>3523109.2866042578</v>
          </cell>
          <cell r="BL171">
            <v>0</v>
          </cell>
          <cell r="BM171">
            <v>263319.27250000002</v>
          </cell>
          <cell r="BN171">
            <v>-266595.73</v>
          </cell>
          <cell r="BO171">
            <v>0</v>
          </cell>
          <cell r="BP171">
            <v>-3276.4574999999604</v>
          </cell>
          <cell r="BQ171">
            <v>-1440818.65</v>
          </cell>
          <cell r="BR171">
            <v>11910283.44273225</v>
          </cell>
          <cell r="BS171">
            <v>0</v>
          </cell>
          <cell r="BT171">
            <v>-1953657</v>
          </cell>
          <cell r="BU171">
            <v>0</v>
          </cell>
          <cell r="BV171">
            <v>-936188</v>
          </cell>
          <cell r="BW171">
            <v>-1814061.25</v>
          </cell>
          <cell r="BX171">
            <v>-78936.75</v>
          </cell>
          <cell r="BY171">
            <v>6815899.6045065001</v>
          </cell>
          <cell r="BZ171">
            <v>22609</v>
          </cell>
          <cell r="CA171">
            <v>0</v>
          </cell>
          <cell r="CB171">
            <v>0</v>
          </cell>
          <cell r="CC171">
            <v>12525130.39723875</v>
          </cell>
          <cell r="CD171">
            <v>-22333.207499999553</v>
          </cell>
          <cell r="CE171">
            <v>12502797.18973875</v>
          </cell>
          <cell r="CF171">
            <v>346305</v>
          </cell>
          <cell r="CG171">
            <v>346305</v>
          </cell>
          <cell r="CH171">
            <v>20130</v>
          </cell>
          <cell r="CI171">
            <v>0</v>
          </cell>
          <cell r="CJ171">
            <v>0</v>
          </cell>
          <cell r="CK171">
            <v>0</v>
          </cell>
          <cell r="CL171">
            <v>20130</v>
          </cell>
          <cell r="CM171">
            <v>-7045.5</v>
          </cell>
          <cell r="CN171">
            <v>13084.5</v>
          </cell>
          <cell r="CO171">
            <v>-1046374.26</v>
          </cell>
          <cell r="CP171">
            <v>0</v>
          </cell>
          <cell r="CQ171">
            <v>10226954.504320007</v>
          </cell>
          <cell r="CR171">
            <v>917210</v>
          </cell>
          <cell r="CS171">
            <v>-1035.33</v>
          </cell>
          <cell r="CT171">
            <v>0</v>
          </cell>
          <cell r="CU171">
            <v>-907594.3979999997</v>
          </cell>
          <cell r="CV171">
            <v>-2699577.6799999997</v>
          </cell>
          <cell r="CW171">
            <v>0</v>
          </cell>
          <cell r="CX171">
            <v>0</v>
          </cell>
          <cell r="CY171">
            <v>-1248334.672</v>
          </cell>
          <cell r="CZ171">
            <v>0</v>
          </cell>
          <cell r="DA171">
            <v>5241248.164320007</v>
          </cell>
          <cell r="DB171">
            <v>0</v>
          </cell>
          <cell r="DC171">
            <v>5241248.164320007</v>
          </cell>
          <cell r="DD171">
            <v>857284.5</v>
          </cell>
          <cell r="DE171">
            <v>0</v>
          </cell>
          <cell r="DF171">
            <v>0</v>
          </cell>
          <cell r="DG171">
            <v>857284.5</v>
          </cell>
          <cell r="DH171">
            <v>10703040</v>
          </cell>
          <cell r="DI171">
            <v>718000</v>
          </cell>
          <cell r="DJ171">
            <v>11421040</v>
          </cell>
          <cell r="DK171">
            <v>1138350</v>
          </cell>
          <cell r="DL171">
            <v>0</v>
          </cell>
          <cell r="DM171">
            <v>934700</v>
          </cell>
          <cell r="DN171">
            <v>0</v>
          </cell>
          <cell r="DO171">
            <v>2073050</v>
          </cell>
          <cell r="DP171">
            <v>0</v>
          </cell>
          <cell r="DQ171">
            <v>2014287.5</v>
          </cell>
          <cell r="DR171">
            <v>0</v>
          </cell>
          <cell r="DS171">
            <v>0</v>
          </cell>
          <cell r="DT171">
            <v>2014287.5</v>
          </cell>
          <cell r="DU171">
            <v>1452112.5</v>
          </cell>
          <cell r="DV171">
            <v>0</v>
          </cell>
          <cell r="DW171">
            <v>0</v>
          </cell>
          <cell r="DX171">
            <v>1452112.5</v>
          </cell>
          <cell r="DY171">
            <v>0</v>
          </cell>
          <cell r="DZ171">
            <v>0</v>
          </cell>
          <cell r="EA171">
            <v>0</v>
          </cell>
          <cell r="EB171">
            <v>-9.0000000000000011E-2</v>
          </cell>
          <cell r="EC171">
            <v>263025</v>
          </cell>
          <cell r="ED171">
            <v>-9.0000000000000011E-2</v>
          </cell>
          <cell r="EE171">
            <v>-9.0000000000000011E-2</v>
          </cell>
          <cell r="EF171">
            <v>263024.72999999992</v>
          </cell>
          <cell r="EG171">
            <v>0</v>
          </cell>
          <cell r="EH171">
            <v>0</v>
          </cell>
          <cell r="EI171">
            <v>29139350</v>
          </cell>
          <cell r="EJ171">
            <v>0</v>
          </cell>
          <cell r="EK171">
            <v>29139350</v>
          </cell>
          <cell r="EL171">
            <v>186000</v>
          </cell>
          <cell r="EM171">
            <v>0</v>
          </cell>
          <cell r="EN171">
            <v>0</v>
          </cell>
          <cell r="EO171">
            <v>0</v>
          </cell>
          <cell r="EP171">
            <v>-38109850</v>
          </cell>
          <cell r="EQ171">
            <v>0</v>
          </cell>
          <cell r="ER171">
            <v>0</v>
          </cell>
          <cell r="ES171">
            <v>-348650</v>
          </cell>
          <cell r="ET171">
            <v>0</v>
          </cell>
          <cell r="EU171">
            <v>70850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313250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-37888400</v>
          </cell>
          <cell r="FK171">
            <v>9331749.2300000004</v>
          </cell>
          <cell r="FL171">
            <v>349300</v>
          </cell>
          <cell r="FM171">
            <v>9681049.2300000004</v>
          </cell>
        </row>
        <row r="172">
          <cell r="A172" t="str">
            <v>ETR</v>
          </cell>
          <cell r="C172">
            <v>0</v>
          </cell>
          <cell r="D172" t="e">
            <v>#DIV/0!</v>
          </cell>
          <cell r="E172">
            <v>0</v>
          </cell>
          <cell r="F172">
            <v>0</v>
          </cell>
          <cell r="G172">
            <v>0</v>
          </cell>
          <cell r="H172" t="e">
            <v>#DIV/0!</v>
          </cell>
          <cell r="I172" t="e">
            <v>#DIV/0!</v>
          </cell>
          <cell r="J172">
            <v>0.33</v>
          </cell>
          <cell r="K172">
            <v>1.0932154838458492</v>
          </cell>
          <cell r="L172">
            <v>0.33</v>
          </cell>
          <cell r="M172">
            <v>0.33</v>
          </cell>
          <cell r="N172" t="e">
            <v>#DIV/0!</v>
          </cell>
          <cell r="O172">
            <v>0.65581240374994931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>
            <v>0</v>
          </cell>
          <cell r="Z172">
            <v>-0.27599488046614096</v>
          </cell>
          <cell r="AA172">
            <v>0</v>
          </cell>
          <cell r="AB172">
            <v>0</v>
          </cell>
          <cell r="AC172">
            <v>0</v>
          </cell>
          <cell r="AD172">
            <v>2.7658851375699334E-3</v>
          </cell>
          <cell r="AE172">
            <v>-0.27322899532857103</v>
          </cell>
          <cell r="AF172">
            <v>0</v>
          </cell>
          <cell r="AG172">
            <v>-0.27322899532857103</v>
          </cell>
          <cell r="AH172">
            <v>0</v>
          </cell>
          <cell r="AI172">
            <v>0</v>
          </cell>
          <cell r="AJ172">
            <v>-0.25440732484167566</v>
          </cell>
          <cell r="AL172">
            <v>0</v>
          </cell>
          <cell r="AM172" t="e">
            <v>#DIV/0!</v>
          </cell>
          <cell r="AN172" t="e">
            <v>#DIV/0!</v>
          </cell>
          <cell r="AO172">
            <v>0</v>
          </cell>
          <cell r="AP172" t="e">
            <v>#DIV/0!</v>
          </cell>
          <cell r="AQ172">
            <v>0</v>
          </cell>
          <cell r="AR172">
            <v>6.5714829573226011E-2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0.25</v>
          </cell>
          <cell r="BB172">
            <v>0</v>
          </cell>
          <cell r="BC172">
            <v>0.41390892426922182</v>
          </cell>
          <cell r="BD172" t="e">
            <v>#DIV/0!</v>
          </cell>
          <cell r="BE172">
            <v>0</v>
          </cell>
          <cell r="BF172">
            <v>0</v>
          </cell>
          <cell r="BG172">
            <v>0.23250000000000001</v>
          </cell>
          <cell r="BH172" t="e">
            <v>#DIV/0!</v>
          </cell>
          <cell r="BI172" t="e">
            <v>#DIV/0!</v>
          </cell>
          <cell r="BJ172">
            <v>0</v>
          </cell>
          <cell r="BK172" t="e">
            <v>#DIV/0!</v>
          </cell>
          <cell r="BL172" t="e">
            <v>#DIV/0!</v>
          </cell>
          <cell r="BM172">
            <v>0.23249999999999998</v>
          </cell>
          <cell r="BN172">
            <v>0.23250000000000001</v>
          </cell>
          <cell r="BO172" t="e">
            <v>#DIV/0!</v>
          </cell>
          <cell r="BP172" t="e">
            <v>#DIV/0!</v>
          </cell>
          <cell r="BQ172">
            <v>-3.9458699221714626E-2</v>
          </cell>
          <cell r="BR172">
            <v>0.36495699510882174</v>
          </cell>
          <cell r="BS172" t="e">
            <v>#DIV/0!</v>
          </cell>
          <cell r="BT172">
            <v>0</v>
          </cell>
          <cell r="BU172" t="e">
            <v>#DIV/0!</v>
          </cell>
          <cell r="BV172">
            <v>0</v>
          </cell>
          <cell r="BW172">
            <v>0.44905770485310931</v>
          </cell>
          <cell r="BX172">
            <v>0.25</v>
          </cell>
          <cell r="BY172">
            <v>0.27112622420316024</v>
          </cell>
          <cell r="BZ172">
            <v>0</v>
          </cell>
          <cell r="CA172" t="e">
            <v>#DIV/0!</v>
          </cell>
          <cell r="CB172" t="e">
            <v>#DIV/0!</v>
          </cell>
          <cell r="CC172" t="e">
            <v>#DIV/0!</v>
          </cell>
          <cell r="CD172">
            <v>0</v>
          </cell>
          <cell r="CE172" t="e">
            <v>#DIV/0!</v>
          </cell>
          <cell r="CF172">
            <v>0</v>
          </cell>
          <cell r="CG172">
            <v>0</v>
          </cell>
          <cell r="CH172">
            <v>0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>
            <v>0</v>
          </cell>
          <cell r="CN172" t="e">
            <v>#DIV/0!</v>
          </cell>
          <cell r="CO172">
            <v>0</v>
          </cell>
          <cell r="CP172" t="e">
            <v>#DIV/0!</v>
          </cell>
          <cell r="CQ172">
            <v>0.23907905047703809</v>
          </cell>
          <cell r="CR172">
            <v>0</v>
          </cell>
          <cell r="CS172">
            <v>0</v>
          </cell>
          <cell r="CT172" t="e">
            <v>#DIV/0!</v>
          </cell>
          <cell r="CU172">
            <v>-9047.7975872550869</v>
          </cell>
          <cell r="CV172">
            <v>-24.631056331823334</v>
          </cell>
          <cell r="CW172" t="e">
            <v>#DIV/0!</v>
          </cell>
          <cell r="CX172" t="e">
            <v>#DIV/0!</v>
          </cell>
          <cell r="CY172">
            <v>-640170.62660551735</v>
          </cell>
          <cell r="CZ172" t="e">
            <v>#DIV/0!</v>
          </cell>
          <cell r="DA172" t="e">
            <v>#DIV/0!</v>
          </cell>
          <cell r="DB172" t="e">
            <v>#DIV/0!</v>
          </cell>
          <cell r="DC172" t="e">
            <v>#DIV/0!</v>
          </cell>
          <cell r="DD172">
            <v>0.14542450432130147</v>
          </cell>
          <cell r="DE172" t="e">
            <v>#DIV/0!</v>
          </cell>
          <cell r="DF172" t="e">
            <v>#DIV/0!</v>
          </cell>
          <cell r="DG172" t="e">
            <v>#DIV/0!</v>
          </cell>
          <cell r="DH172">
            <v>0.17936576090290129</v>
          </cell>
          <cell r="DI172">
            <v>0</v>
          </cell>
          <cell r="DJ172">
            <v>0.17936576090290129</v>
          </cell>
          <cell r="DK172">
            <v>0.12427879067620586</v>
          </cell>
          <cell r="DL172" t="e">
            <v>#DIV/0!</v>
          </cell>
          <cell r="DM172">
            <v>0.12783428198189792</v>
          </cell>
          <cell r="DN172" t="e">
            <v>#DIV/0!</v>
          </cell>
          <cell r="DO172" t="e">
            <v>#DIV/0!</v>
          </cell>
          <cell r="DP172" t="e">
            <v>#DIV/0!</v>
          </cell>
          <cell r="DQ172">
            <v>0.15</v>
          </cell>
          <cell r="DR172" t="e">
            <v>#DIV/0!</v>
          </cell>
          <cell r="DS172" t="e">
            <v>#DIV/0!</v>
          </cell>
          <cell r="DT172" t="e">
            <v>#DIV/0!</v>
          </cell>
          <cell r="DU172">
            <v>0</v>
          </cell>
          <cell r="DV172" t="e">
            <v>#DIV/0!</v>
          </cell>
          <cell r="DW172" t="e">
            <v>#DIV/0!</v>
          </cell>
          <cell r="DX172" t="e">
            <v>#DIV/0!</v>
          </cell>
          <cell r="DY172" t="e">
            <v>#DIV/0!</v>
          </cell>
          <cell r="DZ172" t="e">
            <v>#DIV/0!</v>
          </cell>
          <cell r="EA172" t="e">
            <v>#DIV/0!</v>
          </cell>
          <cell r="EB172" t="e">
            <v>#DIV/0!</v>
          </cell>
          <cell r="EC172">
            <v>0.1</v>
          </cell>
          <cell r="ED172" t="e">
            <v>#DIV/0!</v>
          </cell>
          <cell r="EE172" t="e">
            <v>#DIV/0!</v>
          </cell>
          <cell r="EF172" t="e">
            <v>#DIV/0!</v>
          </cell>
          <cell r="EG172" t="e">
            <v>#DIV/0!</v>
          </cell>
          <cell r="EH172" t="e">
            <v>#DIV/0!</v>
          </cell>
          <cell r="EI172">
            <v>7.4999999999999997E-2</v>
          </cell>
          <cell r="EJ172" t="e">
            <v>#DIV/0!</v>
          </cell>
          <cell r="EK172" t="e">
            <v>#DIV/0!</v>
          </cell>
          <cell r="EL172">
            <v>0</v>
          </cell>
          <cell r="EM172" t="e">
            <v>#DIV/0!</v>
          </cell>
          <cell r="EN172" t="e">
            <v>#DIV/0!</v>
          </cell>
          <cell r="EO172" t="e">
            <v>#DIV/0!</v>
          </cell>
          <cell r="EP172">
            <v>-1.3887064140631158E-3</v>
          </cell>
          <cell r="EQ172" t="e">
            <v>#DIV/0!</v>
          </cell>
          <cell r="ER172" t="e">
            <v>#DIV/0!</v>
          </cell>
          <cell r="ES172">
            <v>349.65</v>
          </cell>
          <cell r="ET172" t="e">
            <v>#DIV/0!</v>
          </cell>
          <cell r="EU172">
            <v>0.35</v>
          </cell>
          <cell r="EV172" t="e">
            <v>#DIV/0!</v>
          </cell>
          <cell r="EW172" t="e">
            <v>#DIV/0!</v>
          </cell>
          <cell r="EX172" t="e">
            <v>#DIV/0!</v>
          </cell>
          <cell r="EY172" t="e">
            <v>#DIV/0!</v>
          </cell>
          <cell r="EZ172" t="e">
            <v>#DIV/0!</v>
          </cell>
          <cell r="FA172">
            <v>0.34191176470588236</v>
          </cell>
          <cell r="FB172" t="e">
            <v>#DIV/0!</v>
          </cell>
          <cell r="FC172" t="e">
            <v>#DIV/0!</v>
          </cell>
          <cell r="FD172" t="e">
            <v>#DIV/0!</v>
          </cell>
          <cell r="FE172" t="e">
            <v>#DIV/0!</v>
          </cell>
          <cell r="FF172" t="e">
            <v>#DIV/0!</v>
          </cell>
          <cell r="FG172" t="e">
            <v>#DIV/0!</v>
          </cell>
          <cell r="FH172" t="e">
            <v>#DIV/0!</v>
          </cell>
          <cell r="FI172" t="e">
            <v>#DIV/0!</v>
          </cell>
          <cell r="FJ172" t="e">
            <v>#DIV/0!</v>
          </cell>
          <cell r="FK172" t="e">
            <v>#DIV/0!</v>
          </cell>
          <cell r="FL172" t="e">
            <v>#DIV/0!</v>
          </cell>
          <cell r="FM172" t="e">
            <v>#DIV/0!</v>
          </cell>
        </row>
        <row r="176">
          <cell r="A176" t="str">
            <v>FAS 133 (AES portion only)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Q176">
            <v>0</v>
          </cell>
          <cell r="AR176">
            <v>696569.61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696569.61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M176">
            <v>0</v>
          </cell>
        </row>
        <row r="177">
          <cell r="A177" t="str">
            <v>FAS 133 (AES portion only) - Tax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Q177">
            <v>0</v>
          </cell>
          <cell r="AR177">
            <v>-48761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-48761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M177">
            <v>0</v>
          </cell>
        </row>
        <row r="178">
          <cell r="A178" t="str">
            <v>FX Effect (AES portion only)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M178">
            <v>0</v>
          </cell>
        </row>
        <row r="179">
          <cell r="A179" t="str">
            <v>FX Effect (AES portion only) - Tax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M179">
            <v>0</v>
          </cell>
        </row>
        <row r="180">
          <cell r="A180" t="str">
            <v>Taxes - Discontinued Operations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-133333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-133333</v>
          </cell>
          <cell r="AG180">
            <v>-133333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M180">
            <v>0</v>
          </cell>
        </row>
        <row r="181">
          <cell r="A181" t="str">
            <v>Taxes - Change in Acct Principle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M181">
            <v>0</v>
          </cell>
        </row>
        <row r="182">
          <cell r="A182" t="str">
            <v>Taxes - Extraordinary Items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M182">
            <v>0</v>
          </cell>
        </row>
        <row r="185">
          <cell r="A185" t="str">
            <v>Comshare Balance Sheet Accounts</v>
          </cell>
          <cell r="I185">
            <v>0</v>
          </cell>
          <cell r="Q185">
            <v>0</v>
          </cell>
          <cell r="V185">
            <v>0</v>
          </cell>
          <cell r="AE185">
            <v>0</v>
          </cell>
          <cell r="AN185">
            <v>0</v>
          </cell>
          <cell r="AX185">
            <v>0</v>
          </cell>
          <cell r="BI185">
            <v>0</v>
          </cell>
          <cell r="BP185">
            <v>0</v>
          </cell>
          <cell r="CC185">
            <v>0</v>
          </cell>
          <cell r="CG185">
            <v>0</v>
          </cell>
          <cell r="CL185">
            <v>0</v>
          </cell>
          <cell r="DA185">
            <v>0</v>
          </cell>
          <cell r="DG185">
            <v>0</v>
          </cell>
          <cell r="DJ185">
            <v>0</v>
          </cell>
          <cell r="DO185">
            <v>0</v>
          </cell>
          <cell r="DT185">
            <v>0</v>
          </cell>
          <cell r="DX185">
            <v>0</v>
          </cell>
          <cell r="EA185">
            <v>0</v>
          </cell>
          <cell r="EF185">
            <v>0</v>
          </cell>
          <cell r="EK185">
            <v>0</v>
          </cell>
          <cell r="FJ185">
            <v>0</v>
          </cell>
          <cell r="FK185">
            <v>0</v>
          </cell>
          <cell r="FM185">
            <v>0</v>
          </cell>
        </row>
        <row r="186">
          <cell r="A186" t="str">
            <v>Income Tax Receivable - Us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M186">
            <v>0</v>
          </cell>
        </row>
        <row r="187">
          <cell r="A187" t="str">
            <v>Income Tax Receivable - LT - Foreign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M187">
            <v>0</v>
          </cell>
        </row>
        <row r="188">
          <cell r="A188" t="str">
            <v>Income Tax Receivable - Foreign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3867</v>
          </cell>
          <cell r="K188">
            <v>6135</v>
          </cell>
          <cell r="L188">
            <v>148</v>
          </cell>
          <cell r="M188">
            <v>0</v>
          </cell>
          <cell r="N188">
            <v>0</v>
          </cell>
          <cell r="O188">
            <v>77780</v>
          </cell>
          <cell r="P188">
            <v>0</v>
          </cell>
          <cell r="Q188">
            <v>87930</v>
          </cell>
          <cell r="S188">
            <v>87930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M188">
            <v>0</v>
          </cell>
        </row>
        <row r="189">
          <cell r="A189" t="str">
            <v>Total Income Taxes Rec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3867</v>
          </cell>
          <cell r="K189">
            <v>6135</v>
          </cell>
          <cell r="L189">
            <v>148</v>
          </cell>
          <cell r="M189">
            <v>0</v>
          </cell>
          <cell r="N189">
            <v>0</v>
          </cell>
          <cell r="O189">
            <v>77780</v>
          </cell>
          <cell r="P189">
            <v>0</v>
          </cell>
          <cell r="Q189">
            <v>87930</v>
          </cell>
          <cell r="S189">
            <v>87930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M189">
            <v>0</v>
          </cell>
        </row>
        <row r="190">
          <cell r="A190" t="str">
            <v>Deferred Tax Asset - US State Current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M190">
            <v>0</v>
          </cell>
        </row>
        <row r="191">
          <cell r="A191" t="str">
            <v>Deferred Tax Asset - US Federal Current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M191">
            <v>0</v>
          </cell>
        </row>
        <row r="192">
          <cell r="A192" t="str">
            <v>Deferred Tax Asset Foreign Current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M192">
            <v>0</v>
          </cell>
        </row>
        <row r="193">
          <cell r="A193" t="str">
            <v>Total Deferred Tax Asset - Current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M193">
            <v>0</v>
          </cell>
        </row>
        <row r="194">
          <cell r="A194" t="str">
            <v>Deferred Tax Asset - US State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M194">
            <v>0</v>
          </cell>
        </row>
        <row r="195">
          <cell r="A195" t="str">
            <v>Deferred Tax Asset - US Federal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M195">
            <v>0</v>
          </cell>
        </row>
        <row r="196">
          <cell r="A196" t="str">
            <v>Deferred Tax Asset Foreign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496190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496190</v>
          </cell>
          <cell r="BK196">
            <v>496190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840233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294860</v>
          </cell>
          <cell r="BZ196">
            <v>0</v>
          </cell>
          <cell r="CA196">
            <v>0</v>
          </cell>
          <cell r="CB196">
            <v>0</v>
          </cell>
          <cell r="CC196">
            <v>1135093</v>
          </cell>
          <cell r="CE196">
            <v>1135093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16828480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16828480</v>
          </cell>
          <cell r="DC196">
            <v>16828480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M196">
            <v>0</v>
          </cell>
        </row>
        <row r="197">
          <cell r="A197" t="str">
            <v>Total Deferred Tax Asset - NC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496190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496190</v>
          </cell>
          <cell r="BK197">
            <v>496190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840233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294860</v>
          </cell>
          <cell r="BZ197">
            <v>0</v>
          </cell>
          <cell r="CA197">
            <v>0</v>
          </cell>
          <cell r="CB197">
            <v>0</v>
          </cell>
          <cell r="CC197">
            <v>1135093</v>
          </cell>
          <cell r="CE197">
            <v>1135093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16828480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16828480</v>
          </cell>
          <cell r="DC197">
            <v>16828480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M197">
            <v>0</v>
          </cell>
        </row>
        <row r="198">
          <cell r="A198" t="str">
            <v>Deferred Tax Liability - US State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M198">
            <v>0</v>
          </cell>
        </row>
        <row r="199">
          <cell r="A199" t="str">
            <v>Deferred Tax Liability - US Federal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M199">
            <v>0</v>
          </cell>
        </row>
        <row r="200">
          <cell r="A200" t="str">
            <v>Deferred Tax Liability Foreign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-98054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-6872749</v>
          </cell>
          <cell r="P200">
            <v>0</v>
          </cell>
          <cell r="Q200">
            <v>-6970803</v>
          </cell>
          <cell r="S200">
            <v>-6970803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-4226382</v>
          </cell>
          <cell r="AK200">
            <v>0</v>
          </cell>
          <cell r="AL200">
            <v>0</v>
          </cell>
          <cell r="AM200">
            <v>0</v>
          </cell>
          <cell r="AN200">
            <v>-4226382</v>
          </cell>
          <cell r="AP200">
            <v>-4226382</v>
          </cell>
          <cell r="AQ200">
            <v>0</v>
          </cell>
          <cell r="AR200">
            <v>-27011029.52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-27011029.52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-6342869.3030000003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-6342869.3030000003</v>
          </cell>
          <cell r="BK200">
            <v>-6342869.3030000003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-18931977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-18931977</v>
          </cell>
          <cell r="CE200">
            <v>-18931977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-1574000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-4956033.76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-6530033.7599999998</v>
          </cell>
          <cell r="DC200">
            <v>-6530033.7599999998</v>
          </cell>
          <cell r="DD200">
            <v>-472000</v>
          </cell>
          <cell r="DE200">
            <v>0</v>
          </cell>
          <cell r="DF200">
            <v>0</v>
          </cell>
          <cell r="DG200">
            <v>-472000</v>
          </cell>
          <cell r="DH200">
            <v>-3274000</v>
          </cell>
          <cell r="DI200">
            <v>0</v>
          </cell>
          <cell r="DJ200">
            <v>-3274000</v>
          </cell>
          <cell r="DK200">
            <v>-513000</v>
          </cell>
          <cell r="DL200">
            <v>0</v>
          </cell>
          <cell r="DM200">
            <v>-510000</v>
          </cell>
          <cell r="DN200">
            <v>0</v>
          </cell>
          <cell r="DO200">
            <v>-1023000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-475000</v>
          </cell>
          <cell r="DV200">
            <v>0</v>
          </cell>
          <cell r="DW200">
            <v>0</v>
          </cell>
          <cell r="DX200">
            <v>-475000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-5244000</v>
          </cell>
          <cell r="FM200">
            <v>-5244000</v>
          </cell>
        </row>
        <row r="201">
          <cell r="A201" t="str">
            <v>Total Deferred Tax Liab - NC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-98054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-6872749</v>
          </cell>
          <cell r="P201">
            <v>0</v>
          </cell>
          <cell r="Q201">
            <v>-6970803</v>
          </cell>
          <cell r="S201">
            <v>-6970803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-4226382</v>
          </cell>
          <cell r="AK201">
            <v>0</v>
          </cell>
          <cell r="AL201">
            <v>0</v>
          </cell>
          <cell r="AM201">
            <v>0</v>
          </cell>
          <cell r="AN201">
            <v>-4226382</v>
          </cell>
          <cell r="AP201">
            <v>-4226382</v>
          </cell>
          <cell r="AQ201">
            <v>0</v>
          </cell>
          <cell r="AR201">
            <v>-27011029.52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-27011029.52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-6342869.3030000003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-6342869.3030000003</v>
          </cell>
          <cell r="BK201">
            <v>-6342869.3030000003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-18931977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-18931977</v>
          </cell>
          <cell r="CE201">
            <v>-18931977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-1574000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-4956033.76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-6530033.7599999998</v>
          </cell>
          <cell r="DC201">
            <v>-6530033.7599999998</v>
          </cell>
          <cell r="DD201">
            <v>-472000</v>
          </cell>
          <cell r="DE201">
            <v>0</v>
          </cell>
          <cell r="DF201">
            <v>0</v>
          </cell>
          <cell r="DG201">
            <v>-472000</v>
          </cell>
          <cell r="DH201">
            <v>-3274000</v>
          </cell>
          <cell r="DI201">
            <v>0</v>
          </cell>
          <cell r="DJ201">
            <v>-3274000</v>
          </cell>
          <cell r="DK201">
            <v>-513000</v>
          </cell>
          <cell r="DL201">
            <v>0</v>
          </cell>
          <cell r="DM201">
            <v>-510000</v>
          </cell>
          <cell r="DN201">
            <v>0</v>
          </cell>
          <cell r="DO201">
            <v>-1023000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-475000</v>
          </cell>
          <cell r="DV201">
            <v>0</v>
          </cell>
          <cell r="DW201">
            <v>0</v>
          </cell>
          <cell r="DX201">
            <v>-475000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-5244000</v>
          </cell>
          <cell r="FM201">
            <v>-5244000</v>
          </cell>
        </row>
        <row r="202">
          <cell r="A202" t="str">
            <v>Income Taxes Payable - US State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M202">
            <v>0</v>
          </cell>
        </row>
        <row r="203">
          <cell r="A203" t="str">
            <v>Income Taxes Payable - US Federal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M203">
            <v>0</v>
          </cell>
        </row>
        <row r="204">
          <cell r="A204" t="str">
            <v>Income Taxes Payable Foreign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-157591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-157591</v>
          </cell>
          <cell r="S204">
            <v>-157591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-2633157.98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-2633157.98</v>
          </cell>
          <cell r="BK204">
            <v>-2633157.98</v>
          </cell>
          <cell r="BL204">
            <v>0</v>
          </cell>
          <cell r="BM204">
            <v>-103855</v>
          </cell>
          <cell r="BN204">
            <v>0</v>
          </cell>
          <cell r="BO204">
            <v>0</v>
          </cell>
          <cell r="BP204">
            <v>-103855</v>
          </cell>
          <cell r="BQ204">
            <v>0</v>
          </cell>
          <cell r="BR204">
            <v>-4568888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-2272439</v>
          </cell>
          <cell r="BZ204">
            <v>0</v>
          </cell>
          <cell r="CA204">
            <v>0</v>
          </cell>
          <cell r="CB204">
            <v>0</v>
          </cell>
          <cell r="CC204">
            <v>-6841327</v>
          </cell>
          <cell r="CE204">
            <v>-6841327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0</v>
          </cell>
          <cell r="CO204">
            <v>-3142503.87</v>
          </cell>
          <cell r="CP204">
            <v>0</v>
          </cell>
          <cell r="CQ204">
            <v>-2315297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-5457800.8700000001</v>
          </cell>
          <cell r="DC204">
            <v>-5457800.8700000001</v>
          </cell>
          <cell r="DD204">
            <v>-19000</v>
          </cell>
          <cell r="DE204">
            <v>0</v>
          </cell>
          <cell r="DF204">
            <v>0</v>
          </cell>
          <cell r="DG204">
            <v>-19000</v>
          </cell>
          <cell r="DH204">
            <v>-836000</v>
          </cell>
          <cell r="DI204">
            <v>0</v>
          </cell>
          <cell r="DJ204">
            <v>-836000</v>
          </cell>
          <cell r="DK204">
            <v>-33000</v>
          </cell>
          <cell r="DL204">
            <v>0</v>
          </cell>
          <cell r="DM204">
            <v>-52000</v>
          </cell>
          <cell r="DN204">
            <v>0</v>
          </cell>
          <cell r="DO204">
            <v>-85000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-940000</v>
          </cell>
          <cell r="FM204">
            <v>-940000</v>
          </cell>
        </row>
        <row r="205">
          <cell r="A205" t="str">
            <v>Total Income Taxes Payable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-157591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-157591</v>
          </cell>
          <cell r="S205">
            <v>-157591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-2633157.98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-2633157.98</v>
          </cell>
          <cell r="BK205">
            <v>-2633157.98</v>
          </cell>
          <cell r="BL205">
            <v>0</v>
          </cell>
          <cell r="BM205">
            <v>-103855</v>
          </cell>
          <cell r="BN205">
            <v>0</v>
          </cell>
          <cell r="BO205">
            <v>0</v>
          </cell>
          <cell r="BP205">
            <v>-103855</v>
          </cell>
          <cell r="BQ205">
            <v>0</v>
          </cell>
          <cell r="BR205">
            <v>-4568888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-2272439</v>
          </cell>
          <cell r="BZ205">
            <v>0</v>
          </cell>
          <cell r="CA205">
            <v>0</v>
          </cell>
          <cell r="CB205">
            <v>0</v>
          </cell>
          <cell r="CC205">
            <v>-6841327</v>
          </cell>
          <cell r="CE205">
            <v>-6841327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-3142503.87</v>
          </cell>
          <cell r="CP205">
            <v>0</v>
          </cell>
          <cell r="CQ205">
            <v>-2315297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-5457800.8700000001</v>
          </cell>
          <cell r="DC205">
            <v>-5457800.8700000001</v>
          </cell>
          <cell r="DD205">
            <v>-19000</v>
          </cell>
          <cell r="DE205">
            <v>0</v>
          </cell>
          <cell r="DF205">
            <v>0</v>
          </cell>
          <cell r="DG205">
            <v>-19000</v>
          </cell>
          <cell r="DH205">
            <v>-836000</v>
          </cell>
          <cell r="DI205">
            <v>0</v>
          </cell>
          <cell r="DJ205">
            <v>-836000</v>
          </cell>
          <cell r="DK205">
            <v>-33000</v>
          </cell>
          <cell r="DL205">
            <v>0</v>
          </cell>
          <cell r="DM205">
            <v>-52000</v>
          </cell>
          <cell r="DN205">
            <v>0</v>
          </cell>
          <cell r="DO205">
            <v>-85000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-940000</v>
          </cell>
          <cell r="FM205">
            <v>-940000</v>
          </cell>
        </row>
        <row r="206">
          <cell r="A206" t="str">
            <v>Total Net Deferred Tax Asset/(Liab)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-98054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-6872749</v>
          </cell>
          <cell r="P206">
            <v>0</v>
          </cell>
          <cell r="Q206">
            <v>-6970803</v>
          </cell>
          <cell r="S206">
            <v>-6970803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-4226382</v>
          </cell>
          <cell r="AK206">
            <v>0</v>
          </cell>
          <cell r="AL206">
            <v>0</v>
          </cell>
          <cell r="AM206">
            <v>0</v>
          </cell>
          <cell r="AN206">
            <v>-4226382</v>
          </cell>
          <cell r="AP206">
            <v>-4226382</v>
          </cell>
          <cell r="AQ206">
            <v>0</v>
          </cell>
          <cell r="AR206">
            <v>-27011029.52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-27011029.52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-5846679.3030000003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-5846679.3030000003</v>
          </cell>
          <cell r="BK206">
            <v>-5846679.3030000003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840233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-18931977</v>
          </cell>
          <cell r="BX206">
            <v>0</v>
          </cell>
          <cell r="BY206">
            <v>294860</v>
          </cell>
          <cell r="BZ206">
            <v>0</v>
          </cell>
          <cell r="CA206">
            <v>0</v>
          </cell>
          <cell r="CB206">
            <v>0</v>
          </cell>
          <cell r="CC206">
            <v>-17796884</v>
          </cell>
          <cell r="CE206">
            <v>-17796884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15254480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-4956033.76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10298446.24</v>
          </cell>
          <cell r="DC206">
            <v>10298446.24</v>
          </cell>
          <cell r="DD206">
            <v>-472000</v>
          </cell>
          <cell r="DE206">
            <v>0</v>
          </cell>
          <cell r="DF206">
            <v>0</v>
          </cell>
          <cell r="DG206">
            <v>-472000</v>
          </cell>
          <cell r="DH206">
            <v>-3274000</v>
          </cell>
          <cell r="DI206">
            <v>0</v>
          </cell>
          <cell r="DJ206">
            <v>-3274000</v>
          </cell>
          <cell r="DK206">
            <v>-513000</v>
          </cell>
          <cell r="DL206">
            <v>0</v>
          </cell>
          <cell r="DM206">
            <v>-510000</v>
          </cell>
          <cell r="DN206">
            <v>0</v>
          </cell>
          <cell r="DO206">
            <v>-1023000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-475000</v>
          </cell>
          <cell r="DV206">
            <v>0</v>
          </cell>
          <cell r="DW206">
            <v>0</v>
          </cell>
          <cell r="DX206">
            <v>-475000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-5244000</v>
          </cell>
          <cell r="FM206">
            <v>-5244000</v>
          </cell>
        </row>
        <row r="207">
          <cell r="A207" t="str">
            <v>Total Asset/(Liability)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-345965</v>
          </cell>
          <cell r="K207">
            <v>12270</v>
          </cell>
          <cell r="L207">
            <v>296</v>
          </cell>
          <cell r="M207">
            <v>0</v>
          </cell>
          <cell r="N207">
            <v>0</v>
          </cell>
          <cell r="O207">
            <v>-13589938</v>
          </cell>
          <cell r="P207">
            <v>0</v>
          </cell>
          <cell r="Q207">
            <v>-13923337</v>
          </cell>
          <cell r="R207">
            <v>0</v>
          </cell>
          <cell r="S207">
            <v>-13923337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-8452764</v>
          </cell>
          <cell r="AK207">
            <v>0</v>
          </cell>
          <cell r="AL207">
            <v>0</v>
          </cell>
          <cell r="AM207">
            <v>0</v>
          </cell>
          <cell r="AN207">
            <v>-8452764</v>
          </cell>
          <cell r="AO207">
            <v>0</v>
          </cell>
          <cell r="AP207">
            <v>-8452764</v>
          </cell>
          <cell r="AQ207">
            <v>0</v>
          </cell>
          <cell r="AR207">
            <v>-54022059.039999999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-54022059.039999999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-14326516.586000001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-14326516.586000001</v>
          </cell>
          <cell r="BJ207">
            <v>0</v>
          </cell>
          <cell r="BK207">
            <v>-14326516.586000001</v>
          </cell>
          <cell r="BL207">
            <v>0</v>
          </cell>
          <cell r="BM207">
            <v>-103855</v>
          </cell>
          <cell r="BN207">
            <v>0</v>
          </cell>
          <cell r="BO207">
            <v>0</v>
          </cell>
          <cell r="BP207">
            <v>-103855</v>
          </cell>
          <cell r="BQ207">
            <v>0</v>
          </cell>
          <cell r="BR207">
            <v>-2888422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-37863954</v>
          </cell>
          <cell r="BX207">
            <v>0</v>
          </cell>
          <cell r="BY207">
            <v>-1682719</v>
          </cell>
          <cell r="BZ207">
            <v>0</v>
          </cell>
          <cell r="CA207">
            <v>0</v>
          </cell>
          <cell r="CB207">
            <v>0</v>
          </cell>
          <cell r="CC207">
            <v>-42435095</v>
          </cell>
          <cell r="CD207">
            <v>0</v>
          </cell>
          <cell r="CE207">
            <v>-42435095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-3142503.87</v>
          </cell>
          <cell r="CP207">
            <v>0</v>
          </cell>
          <cell r="CQ207">
            <v>28193663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-9912067.5199999996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15139091.610000003</v>
          </cell>
          <cell r="DB207">
            <v>0</v>
          </cell>
          <cell r="DC207">
            <v>15139091.610000003</v>
          </cell>
          <cell r="DD207">
            <v>-963000</v>
          </cell>
          <cell r="DE207">
            <v>0</v>
          </cell>
          <cell r="DF207">
            <v>0</v>
          </cell>
          <cell r="DG207">
            <v>-963000</v>
          </cell>
          <cell r="DH207">
            <v>-7384000</v>
          </cell>
          <cell r="DI207">
            <v>0</v>
          </cell>
          <cell r="DJ207">
            <v>-7384000</v>
          </cell>
          <cell r="DK207">
            <v>-1059000</v>
          </cell>
          <cell r="DL207">
            <v>0</v>
          </cell>
          <cell r="DM207">
            <v>-1072000</v>
          </cell>
          <cell r="DN207">
            <v>0</v>
          </cell>
          <cell r="DO207">
            <v>-2131000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-950000</v>
          </cell>
          <cell r="DV207">
            <v>0</v>
          </cell>
          <cell r="DW207">
            <v>0</v>
          </cell>
          <cell r="DX207">
            <v>-950000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-11428000</v>
          </cell>
          <cell r="FL207">
            <v>0</v>
          </cell>
          <cell r="FM207">
            <v>-11428000</v>
          </cell>
        </row>
        <row r="209">
          <cell r="A209" t="str">
            <v>Comshare Tax Expense Accounts</v>
          </cell>
        </row>
        <row r="210">
          <cell r="A210" t="str">
            <v>Inc Tax Exp US Consol - US State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M210">
            <v>0</v>
          </cell>
        </row>
        <row r="211">
          <cell r="A211" t="str">
            <v>Inc Tax Exp US Consol - US Federal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M211">
            <v>0</v>
          </cell>
        </row>
        <row r="212">
          <cell r="A212" t="str">
            <v>Inc Tax Exp US Unconsol - US State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M212">
            <v>0</v>
          </cell>
        </row>
        <row r="213">
          <cell r="A213" t="str">
            <v>Inc Tax Exp US Unconsol - US Federal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M213">
            <v>0</v>
          </cell>
        </row>
        <row r="214">
          <cell r="A214" t="str">
            <v>Taxes - Equity Earnings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-400000</v>
          </cell>
          <cell r="DR214">
            <v>0</v>
          </cell>
          <cell r="DS214">
            <v>0</v>
          </cell>
          <cell r="DT214">
            <v>-400000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-58450</v>
          </cell>
          <cell r="ED214">
            <v>0</v>
          </cell>
          <cell r="EE214">
            <v>0</v>
          </cell>
          <cell r="EF214">
            <v>-58450</v>
          </cell>
          <cell r="EG214">
            <v>0</v>
          </cell>
          <cell r="EH214">
            <v>0</v>
          </cell>
          <cell r="EI214">
            <v>-2324000</v>
          </cell>
          <cell r="EJ214">
            <v>0</v>
          </cell>
          <cell r="EK214">
            <v>-2324000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-2782450</v>
          </cell>
          <cell r="FM214">
            <v>-2782450</v>
          </cell>
        </row>
        <row r="215">
          <cell r="A215" t="str">
            <v>Inc Tax Exp Foreign Consol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-255645</v>
          </cell>
          <cell r="K215">
            <v>-71312</v>
          </cell>
          <cell r="L215">
            <v>0</v>
          </cell>
          <cell r="M215">
            <v>0</v>
          </cell>
          <cell r="N215">
            <v>0</v>
          </cell>
          <cell r="O215">
            <v>-4945429</v>
          </cell>
          <cell r="P215">
            <v>0</v>
          </cell>
          <cell r="Q215">
            <v>-5272386</v>
          </cell>
          <cell r="S215">
            <v>-5272386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-30000</v>
          </cell>
          <cell r="AJ215">
            <v>-3311773</v>
          </cell>
          <cell r="AK215">
            <v>0</v>
          </cell>
          <cell r="AL215">
            <v>0</v>
          </cell>
          <cell r="AM215">
            <v>0</v>
          </cell>
          <cell r="AN215">
            <v>-3341773</v>
          </cell>
          <cell r="AP215">
            <v>-3341773</v>
          </cell>
          <cell r="AQ215">
            <v>0</v>
          </cell>
          <cell r="AR215">
            <v>-25128367.52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-25128367.52</v>
          </cell>
          <cell r="AY215">
            <v>-169982</v>
          </cell>
          <cell r="AZ215">
            <v>-169982</v>
          </cell>
          <cell r="BA215">
            <v>0</v>
          </cell>
          <cell r="BB215">
            <v>0</v>
          </cell>
          <cell r="BC215">
            <v>-2037298.402</v>
          </cell>
          <cell r="BD215">
            <v>-48438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-2085736.402</v>
          </cell>
          <cell r="BK215">
            <v>-2085736.402</v>
          </cell>
          <cell r="BL215">
            <v>0</v>
          </cell>
          <cell r="BM215">
            <v>-100074</v>
          </cell>
          <cell r="BN215">
            <v>-100514</v>
          </cell>
          <cell r="BO215">
            <v>0</v>
          </cell>
          <cell r="BP215">
            <v>-200588</v>
          </cell>
          <cell r="BQ215">
            <v>0</v>
          </cell>
          <cell r="BR215">
            <v>-11261859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2125540</v>
          </cell>
          <cell r="BX215">
            <v>0</v>
          </cell>
          <cell r="BY215">
            <v>-1834367</v>
          </cell>
          <cell r="BZ215">
            <v>0</v>
          </cell>
          <cell r="CA215">
            <v>0</v>
          </cell>
          <cell r="CB215">
            <v>0</v>
          </cell>
          <cell r="CC215">
            <v>-10970686</v>
          </cell>
          <cell r="CE215">
            <v>-10970686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-3507043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-3507043</v>
          </cell>
          <cell r="DC215">
            <v>-3507043</v>
          </cell>
          <cell r="DD215">
            <v>-286000</v>
          </cell>
          <cell r="DE215">
            <v>0</v>
          </cell>
          <cell r="DF215">
            <v>0</v>
          </cell>
          <cell r="DG215">
            <v>-286000</v>
          </cell>
          <cell r="DH215">
            <v>-3341000</v>
          </cell>
          <cell r="DI215">
            <v>0</v>
          </cell>
          <cell r="DJ215">
            <v>-3341000</v>
          </cell>
          <cell r="DK215">
            <v>-204000</v>
          </cell>
          <cell r="DL215">
            <v>0</v>
          </cell>
          <cell r="DM215">
            <v>-195000</v>
          </cell>
          <cell r="DN215">
            <v>0</v>
          </cell>
          <cell r="DO215">
            <v>-399000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-25000</v>
          </cell>
          <cell r="DV215">
            <v>0</v>
          </cell>
          <cell r="DW215">
            <v>0</v>
          </cell>
          <cell r="DX215">
            <v>-25000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-22000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-22000</v>
          </cell>
          <cell r="FK215">
            <v>-4073000</v>
          </cell>
          <cell r="FM215">
            <v>-4073000</v>
          </cell>
        </row>
        <row r="216">
          <cell r="A216" t="str">
            <v>Inc Tax Exp Foreign Unconsol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-1600000</v>
          </cell>
          <cell r="DQ216">
            <v>0</v>
          </cell>
          <cell r="DR216">
            <v>0</v>
          </cell>
          <cell r="DS216">
            <v>0</v>
          </cell>
          <cell r="DT216">
            <v>-1600000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-167000</v>
          </cell>
          <cell r="EC216">
            <v>0</v>
          </cell>
          <cell r="ED216">
            <v>0</v>
          </cell>
          <cell r="EE216">
            <v>0</v>
          </cell>
          <cell r="EF216">
            <v>-167000</v>
          </cell>
          <cell r="EG216">
            <v>0</v>
          </cell>
          <cell r="EH216">
            <v>-9296000</v>
          </cell>
          <cell r="EI216">
            <v>0</v>
          </cell>
          <cell r="EJ216">
            <v>0</v>
          </cell>
          <cell r="EK216">
            <v>-9296000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-11063000</v>
          </cell>
          <cell r="FM216">
            <v>-11063000</v>
          </cell>
        </row>
        <row r="217">
          <cell r="A217" t="str">
            <v>Total tax expense (benefit)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-255645</v>
          </cell>
          <cell r="K217">
            <v>-71312</v>
          </cell>
          <cell r="L217">
            <v>0</v>
          </cell>
          <cell r="M217">
            <v>0</v>
          </cell>
          <cell r="N217">
            <v>0</v>
          </cell>
          <cell r="O217">
            <v>-4945429</v>
          </cell>
          <cell r="P217">
            <v>0</v>
          </cell>
          <cell r="Q217">
            <v>-5272386</v>
          </cell>
          <cell r="R217">
            <v>0</v>
          </cell>
          <cell r="S217">
            <v>-5272386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-30000</v>
          </cell>
          <cell r="AJ217">
            <v>-3311773</v>
          </cell>
          <cell r="AK217">
            <v>0</v>
          </cell>
          <cell r="AL217">
            <v>0</v>
          </cell>
          <cell r="AM217">
            <v>0</v>
          </cell>
          <cell r="AN217">
            <v>-3341773</v>
          </cell>
          <cell r="AO217">
            <v>0</v>
          </cell>
          <cell r="AP217">
            <v>-3341773</v>
          </cell>
          <cell r="AQ217">
            <v>0</v>
          </cell>
          <cell r="AR217">
            <v>-25128367.52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-25128367.52</v>
          </cell>
          <cell r="AY217">
            <v>-169982</v>
          </cell>
          <cell r="AZ217">
            <v>-169982</v>
          </cell>
          <cell r="BA217">
            <v>0</v>
          </cell>
          <cell r="BB217">
            <v>0</v>
          </cell>
          <cell r="BC217">
            <v>-2037298.402</v>
          </cell>
          <cell r="BD217">
            <v>-48438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-2085736.402</v>
          </cell>
          <cell r="BJ217">
            <v>0</v>
          </cell>
          <cell r="BK217">
            <v>-2085736.402</v>
          </cell>
          <cell r="BL217">
            <v>0</v>
          </cell>
          <cell r="BM217">
            <v>-100074</v>
          </cell>
          <cell r="BN217">
            <v>-100514</v>
          </cell>
          <cell r="BO217">
            <v>0</v>
          </cell>
          <cell r="BP217">
            <v>-200588</v>
          </cell>
          <cell r="BQ217">
            <v>0</v>
          </cell>
          <cell r="BR217">
            <v>-11261859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2125540</v>
          </cell>
          <cell r="BX217">
            <v>0</v>
          </cell>
          <cell r="BY217">
            <v>-1834367</v>
          </cell>
          <cell r="BZ217">
            <v>0</v>
          </cell>
          <cell r="CA217">
            <v>0</v>
          </cell>
          <cell r="CB217">
            <v>0</v>
          </cell>
          <cell r="CC217">
            <v>-10970686</v>
          </cell>
          <cell r="CD217">
            <v>0</v>
          </cell>
          <cell r="CE217">
            <v>-10970686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-3507043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-3507043</v>
          </cell>
          <cell r="DB217">
            <v>0</v>
          </cell>
          <cell r="DC217">
            <v>-3507043</v>
          </cell>
          <cell r="DD217">
            <v>-286000</v>
          </cell>
          <cell r="DE217">
            <v>0</v>
          </cell>
          <cell r="DF217">
            <v>0</v>
          </cell>
          <cell r="DG217">
            <v>-286000</v>
          </cell>
          <cell r="DH217">
            <v>-3341000</v>
          </cell>
          <cell r="DI217">
            <v>0</v>
          </cell>
          <cell r="DJ217">
            <v>-3341000</v>
          </cell>
          <cell r="DK217">
            <v>-204000</v>
          </cell>
          <cell r="DL217">
            <v>0</v>
          </cell>
          <cell r="DM217">
            <v>-195000</v>
          </cell>
          <cell r="DN217">
            <v>0</v>
          </cell>
          <cell r="DO217">
            <v>-399000</v>
          </cell>
          <cell r="DP217">
            <v>-1600000</v>
          </cell>
          <cell r="DQ217">
            <v>-400000</v>
          </cell>
          <cell r="DR217">
            <v>0</v>
          </cell>
          <cell r="DS217">
            <v>0</v>
          </cell>
          <cell r="DT217">
            <v>-2000000</v>
          </cell>
          <cell r="DU217">
            <v>-25000</v>
          </cell>
          <cell r="DV217">
            <v>0</v>
          </cell>
          <cell r="DW217">
            <v>0</v>
          </cell>
          <cell r="DX217">
            <v>-25000</v>
          </cell>
          <cell r="DY217">
            <v>0</v>
          </cell>
          <cell r="DZ217">
            <v>0</v>
          </cell>
          <cell r="EA217">
            <v>0</v>
          </cell>
          <cell r="EB217">
            <v>-167000</v>
          </cell>
          <cell r="EC217">
            <v>-58450</v>
          </cell>
          <cell r="ED217">
            <v>0</v>
          </cell>
          <cell r="EE217">
            <v>0</v>
          </cell>
          <cell r="EF217">
            <v>-225450</v>
          </cell>
          <cell r="EG217">
            <v>0</v>
          </cell>
          <cell r="EH217">
            <v>-9296000</v>
          </cell>
          <cell r="EI217">
            <v>-2324000</v>
          </cell>
          <cell r="EJ217">
            <v>0</v>
          </cell>
          <cell r="EK217">
            <v>-11620000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-22000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-22000</v>
          </cell>
          <cell r="FK217">
            <v>-17918450</v>
          </cell>
          <cell r="FL217">
            <v>0</v>
          </cell>
          <cell r="FM217">
            <v>-17918450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  <sheetName val="Rich's Ent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Plan-Bôn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Auxiliar"/>
      <sheetName val="TB Atai excel"/>
    </sheetNames>
    <sheetDataSet>
      <sheetData sheetId="0" refreshError="1"/>
      <sheetData sheetId="1" refreshError="1">
        <row r="1">
          <cell r="A1" t="str">
            <v>PETROSEIS LIMITADA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ENERO</v>
          </cell>
        </row>
        <row r="5">
          <cell r="A5" t="str">
            <v xml:space="preserve">AÑO </v>
          </cell>
          <cell r="B5">
            <v>2004</v>
          </cell>
        </row>
        <row r="6">
          <cell r="A6" t="str">
            <v xml:space="preserve">Fecha limite de presentación:  </v>
          </cell>
          <cell r="C6">
            <v>38026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X-rates"/>
      <sheetName val="IS"/>
      <sheetName val="BS"/>
      <sheetName val="CF"/>
      <sheetName val="CE"/>
      <sheetName val="5"/>
      <sheetName val="6"/>
      <sheetName val="7"/>
      <sheetName val="8"/>
      <sheetName val="9"/>
      <sheetName val="10"/>
      <sheetName val="11"/>
      <sheetName val="12"/>
      <sheetName val="15"/>
      <sheetName val="16"/>
      <sheetName val="19"/>
      <sheetName val="20"/>
      <sheetName val="21"/>
      <sheetName val="22"/>
      <sheetName val="23"/>
      <sheetName val="25"/>
      <sheetName val="29"/>
      <sheetName val="30"/>
      <sheetName val="32"/>
    </sheetNames>
    <sheetDataSet>
      <sheetData sheetId="0">
        <row r="2">
          <cell r="B2">
            <v>1.1851700000000001</v>
          </cell>
        </row>
        <row r="3">
          <cell r="B3">
            <v>1.22966</v>
          </cell>
        </row>
        <row r="4">
          <cell r="B4">
            <v>1.2551000000000001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Prueba"/>
      <sheetName val="Listado de bienes"/>
      <sheetName val="Reclasificación año 00"/>
      <sheetName val="Compra del terreno"/>
      <sheetName val="Tickmark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2004 stability"/>
      <sheetName val="Payroll 2004"/>
      <sheetName val="Payroll 2005 stability"/>
      <sheetName val="Payroll 2005"/>
      <sheetName val="summary payroll"/>
      <sheetName val="ST 2004"/>
      <sheetName val="ST 2005"/>
      <sheetName val="PIT 2004"/>
      <sheetName val="PIT 2005"/>
      <sheetName val="Signing Bonus"/>
      <sheetName val="Historical costs"/>
      <sheetName val="Property 2004"/>
      <sheetName val="Property 2005"/>
      <sheetName val="TB 2004 for property"/>
      <sheetName val="TB 2005 for property"/>
      <sheetName val="Transport Tax"/>
      <sheetName val="Land Use pmt"/>
      <sheetName val="Royalty summary"/>
      <sheetName val="PBC-Proccesing limestone"/>
      <sheetName val="PBC-Commercial limestone"/>
      <sheetName val="PBC-Loam"/>
      <sheetName val="Calculated procces.limestone"/>
      <sheetName val="Listado de bie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  <sheetName val="P_L CCI Detail"/>
    </sheetNames>
    <sheetDataSet>
      <sheetData sheetId="0" refreshError="1"/>
      <sheetData sheetId="1" refreshError="1"/>
      <sheetData sheetId="2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3" refreshError="1"/>
      <sheetData sheetId="4" refreshError="1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Inv.S.N."/>
      <sheetName val="AES Corp."/>
      <sheetName val="Merida III"/>
      <sheetName val="CEA"/>
      <sheetName val="HRJ"/>
      <sheetName val="Diamante"/>
      <sheetName val="HSJ"/>
      <sheetName val="AES Energy"/>
      <sheetName val="EDEN"/>
      <sheetName val="EDES"/>
      <sheetName val="AES Paraná"/>
      <sheetName val="Edelap"/>
      <sheetName val="Gener"/>
      <sheetName val="South Africa"/>
      <sheetName val="Tildes"/>
      <sheetName val="Payroll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11400_b"/>
      <sheetName val="GAN 0"/>
      <sheetName val="11021"/>
      <sheetName val="11031"/>
      <sheetName val="11041-a c.imp-fuel-gas-alm"/>
      <sheetName val="11041-b1 RíoTurbio"/>
      <sheetName val="11061"/>
      <sheetName val="11080"/>
      <sheetName val="11091-IG"/>
      <sheetName val="11091-1 ANT-QUEB-ret"/>
      <sheetName val="11092"/>
      <sheetName val="11101"/>
      <sheetName val="11201"/>
      <sheetName val="11301"/>
      <sheetName val="11400#2720"/>
      <sheetName val="11601"/>
      <sheetName val="11701 12-01"/>
      <sheetName val="11800"/>
      <sheetName val="11900"/>
      <sheetName val="11601 (2)"/>
      <sheetName val="11701 12-02"/>
      <sheetName val="11800 (2)"/>
      <sheetName val="AES Cor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Resumen 09.2001"/>
      <sheetName val="Inv.S.N."/>
      <sheetName val="AES Corp."/>
      <sheetName val="Merida III"/>
      <sheetName val="PSEG-CEA"/>
      <sheetName val="HRJ"/>
      <sheetName val="Diamante"/>
      <sheetName val="HSJ"/>
      <sheetName val="AES Energy"/>
      <sheetName val="EDEN"/>
      <sheetName val="EDES"/>
      <sheetName val="AES Paraná SCA"/>
      <sheetName val="Edelap"/>
      <sheetName val="Gener"/>
      <sheetName val="AES Kelvin"/>
      <sheetName val="Caracoles"/>
      <sheetName val="AES Paraná Operations"/>
      <sheetName val="Tildes"/>
      <sheetName val="1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EG_1"/>
      <sheetName val="EG_2"/>
      <sheetName val="Ex rates"/>
      <sheetName val="Contents"/>
      <sheetName val="X-rates"/>
      <sheetName val="IS"/>
      <sheetName val="BS"/>
      <sheetName val="CE"/>
      <sheetName val="CF1"/>
      <sheetName val="CF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  <sheetName val="Resumen"/>
    </sheetNames>
    <sheetDataSet>
      <sheetData sheetId="0" refreshError="1"/>
      <sheetData sheetId="1" refreshError="1"/>
      <sheetData sheetId="2" refreshError="1">
        <row r="3">
          <cell r="AI3">
            <v>120.22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AN 3-1"/>
      <sheetName val="Gan 3-1a"/>
      <sheetName val="Gan 3-1b"/>
      <sheetName val="Gan 3-1c"/>
      <sheetName val="Gan 3-1d"/>
      <sheetName val="GAN 3-2"/>
      <sheetName val="Ex rates"/>
    </sheetNames>
    <sheetDataSet>
      <sheetData sheetId="0" refreshError="1"/>
      <sheetData sheetId="1" refreshError="1"/>
      <sheetData sheetId="2" refreshError="1">
        <row r="6">
          <cell r="C6" t="str">
            <v>Concepto</v>
          </cell>
        </row>
        <row r="7">
          <cell r="C7" t="str">
            <v>TV-C RCA 2190 stereo</v>
          </cell>
        </row>
        <row r="8">
          <cell r="C8" t="str">
            <v>Caja de seguridad IGNIFUGA</v>
          </cell>
        </row>
        <row r="9">
          <cell r="C9" t="str">
            <v>ACD Phone S.R.L.</v>
          </cell>
        </row>
        <row r="11">
          <cell r="C11" t="str">
            <v>Muebles y Útiles Altas</v>
          </cell>
        </row>
        <row r="13">
          <cell r="C13" t="str">
            <v>Diferencia</v>
          </cell>
        </row>
        <row r="15">
          <cell r="C15" t="str">
            <v>Ford Fiesta Sedán 5 puertas Mod. 98 Dom. BZU 246 Chasis N° 9BFZZZFHAVB193936</v>
          </cell>
        </row>
        <row r="16">
          <cell r="C16" t="str">
            <v>Renaul 9 RN Sedán 4 puertas Mod. 94 Dom. SNS 916 Chasis N° L428-038940</v>
          </cell>
        </row>
        <row r="17">
          <cell r="C17" t="str">
            <v>Renault Clio 2 5 puertas RN MOD.2000 Dom. DQA 757</v>
          </cell>
        </row>
        <row r="19">
          <cell r="C19" t="str">
            <v>Rodados Altas</v>
          </cell>
        </row>
        <row r="21">
          <cell r="C21" t="str">
            <v>Diferencia</v>
          </cell>
        </row>
        <row r="23">
          <cell r="C23" t="str">
            <v>Construcción sistema de agua potable</v>
          </cell>
        </row>
        <row r="24">
          <cell r="C24" t="str">
            <v>Cemento</v>
          </cell>
        </row>
        <row r="25">
          <cell r="C25" t="str">
            <v>Ventanas, puertas y portones.</v>
          </cell>
        </row>
        <row r="26">
          <cell r="C26" t="str">
            <v>Ing. Ricardo A.</v>
          </cell>
        </row>
        <row r="28">
          <cell r="C28" t="str">
            <v>Edificios Altas</v>
          </cell>
        </row>
        <row r="30">
          <cell r="C30" t="str">
            <v>Diferencia</v>
          </cell>
        </row>
        <row r="32">
          <cell r="C32" t="str">
            <v>Tanque de 9.000 lts.</v>
          </cell>
        </row>
        <row r="33">
          <cell r="C33" t="str">
            <v>2 Cintas Transportadora 500x23m</v>
          </cell>
        </row>
        <row r="34">
          <cell r="C34" t="str">
            <v>100 Cuchillas largas SAE 4140 con tratamiento térmico</v>
          </cell>
        </row>
        <row r="35">
          <cell r="C35" t="str">
            <v>11 juegos de porta Big Bags p/1000 Kgs</v>
          </cell>
        </row>
        <row r="36">
          <cell r="C36" t="str">
            <v>Balanza de capacidad 1000 Kg.para pellets</v>
          </cell>
        </row>
        <row r="38">
          <cell r="C38" t="str">
            <v>Herramientas Altas</v>
          </cell>
        </row>
        <row r="40">
          <cell r="C40" t="str">
            <v>Diferencia</v>
          </cell>
        </row>
        <row r="42">
          <cell r="C42" t="str">
            <v>UPS  Lunar Apollo LA1000</v>
          </cell>
        </row>
        <row r="43">
          <cell r="C43" t="str">
            <v>IBM Netvista, monitor IBM 15" SVGA</v>
          </cell>
        </row>
        <row r="44">
          <cell r="C44" t="str">
            <v>IBM Netvista, monitor IBM 15" y grabadora de CD Samsung</v>
          </cell>
        </row>
        <row r="45">
          <cell r="C45" t="str">
            <v>IBM Netvista, lectora Cd, monitor 15"</v>
          </cell>
        </row>
        <row r="47">
          <cell r="C47" t="str">
            <v>Equipos computación Altas</v>
          </cell>
        </row>
        <row r="49">
          <cell r="C49" t="str">
            <v>Diferencia</v>
          </cell>
        </row>
        <row r="51">
          <cell r="C51" t="str">
            <v>Nebulizador para equipos de absorción atómica Marca Shimadzu</v>
          </cell>
        </row>
        <row r="52">
          <cell r="C52" t="str">
            <v>Ventilador centrifugo trifásico</v>
          </cell>
        </row>
        <row r="54">
          <cell r="C54" t="str">
            <v>Equipos laboratorio Altas</v>
          </cell>
        </row>
        <row r="56">
          <cell r="C56" t="str">
            <v>Diferencia</v>
          </cell>
        </row>
        <row r="58">
          <cell r="C58" t="str">
            <v>Hardware (disco rígido y memoria)</v>
          </cell>
        </row>
        <row r="59">
          <cell r="C59" t="str">
            <v>Software (MS small bussiness)</v>
          </cell>
        </row>
        <row r="60">
          <cell r="C60" t="str">
            <v>Enlace wireless</v>
          </cell>
        </row>
        <row r="61">
          <cell r="C61" t="str">
            <v>Consis S.R.L.</v>
          </cell>
        </row>
        <row r="62">
          <cell r="C62" t="str">
            <v xml:space="preserve"> Power VT S.A.</v>
          </cell>
        </row>
        <row r="63">
          <cell r="C63" t="str">
            <v>Consis S.R.L.</v>
          </cell>
        </row>
        <row r="65">
          <cell r="C65" t="str">
            <v>Const en Progreso V. origen</v>
          </cell>
        </row>
        <row r="67">
          <cell r="C67" t="str">
            <v>Diferencia</v>
          </cell>
        </row>
        <row r="71">
          <cell r="C71" t="str">
            <v>Según #5630 se tomó el total de la factura con el IVA incluido.</v>
          </cell>
        </row>
        <row r="72">
          <cell r="C72" t="str">
            <v>Desde el trimestre de la habilitación</v>
          </cell>
        </row>
        <row r="73">
          <cell r="C73" t="str">
            <v>Según #5630: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Edo. costo"/>
      <sheetName val="Integración CxP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urve"/>
      <sheetName val="Калькуляция"/>
      <sheetName val="Parameters"/>
      <sheetName val="Const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requerimiento"/>
      <sheetName val="5101"/>
      <sheetName val="5102"/>
      <sheetName val="5201"/>
      <sheetName val="5301"/>
      <sheetName val="5303"/>
      <sheetName val="5305"/>
      <sheetName val="5306"/>
      <sheetName val="5307"/>
      <sheetName val="5308"/>
      <sheetName val="5406"/>
      <sheetName val="5501"/>
      <sheetName val="5601"/>
      <sheetName val="5602"/>
      <sheetName val="5603"/>
      <sheetName val="5801"/>
      <sheetName val=" 5802"/>
      <sheetName val="5803"/>
      <sheetName val="6101"/>
      <sheetName val="6103"/>
      <sheetName val="  6104"/>
      <sheetName val=" 6201"/>
      <sheetName val="6301"/>
      <sheetName val="6302"/>
      <sheetName val="6303"/>
      <sheetName val="6304"/>
      <sheetName val="6401"/>
      <sheetName val="6402"/>
      <sheetName val="6402-1"/>
      <sheetName val="6403"/>
      <sheetName val="6404"/>
      <sheetName val="6405"/>
      <sheetName val="6406"/>
      <sheetName val="6407"/>
      <sheetName val="  6408"/>
      <sheetName val="6408-1"/>
      <sheetName val=" 6409"/>
      <sheetName val="6410"/>
      <sheetName val="6411"/>
      <sheetName val="6412"/>
      <sheetName val="6413"/>
      <sheetName val="6414"/>
      <sheetName val="7101"/>
      <sheetName val="8101"/>
      <sheetName val="8102"/>
      <sheetName val="8201"/>
      <sheetName val="8302"/>
      <sheetName val="8304"/>
      <sheetName val="8306"/>
      <sheetName val="8307"/>
      <sheetName val="8308"/>
      <sheetName val="8308-1"/>
      <sheetName val="8401"/>
      <sheetName val="8701"/>
      <sheetName val="8801"/>
      <sheetName val="8802"/>
      <sheetName val="8902"/>
      <sheetName val="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P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Prelim Cost"/>
      <sheetName val="cscve"/>
      <sheetName val="USS99"/>
      <sheetName val="P&amp;L CCI Detail"/>
      <sheetName val="Cash CCI Detail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>
        <row r="24">
          <cell r="B24">
            <v>170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 refreshError="1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 refreshError="1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Foreign"/>
      <sheetName val="Bill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Yeartodate</v>
          </cell>
          <cell r="B3" t="str">
            <v>RU Andres</v>
          </cell>
          <cell r="C3" t="str">
            <v>RU Chigen</v>
          </cell>
          <cell r="D3" t="str">
            <v>RU DR Holdings</v>
          </cell>
          <cell r="E3" t="str">
            <v>RU Ede Este</v>
          </cell>
          <cell r="F3" t="str">
            <v>El Faro</v>
          </cell>
          <cell r="G3" t="str">
            <v>BS Caess/EEO</v>
          </cell>
          <cell r="H3" t="str">
            <v>BS Clesa</v>
          </cell>
          <cell r="I3" t="str">
            <v>ASERCO</v>
          </cell>
          <cell r="J3" t="str">
            <v>BS El Salvador Eliminations</v>
          </cell>
          <cell r="K3" t="str">
            <v>Los Mina</v>
          </cell>
          <cell r="L3" t="str">
            <v>RU Merida III</v>
          </cell>
          <cell r="M3" t="str">
            <v>RU Ocean Cay</v>
          </cell>
          <cell r="N3" t="str">
            <v>RU Panama</v>
          </cell>
          <cell r="O3" t="str">
            <v>Puerto Rico</v>
          </cell>
          <cell r="P3" t="str">
            <v>Services, LTD</v>
          </cell>
        </row>
        <row r="4">
          <cell r="A4" t="str">
            <v>Total Revenue</v>
          </cell>
          <cell r="B4">
            <v>90027064</v>
          </cell>
          <cell r="C4">
            <v>82802000</v>
          </cell>
          <cell r="D4">
            <v>328021</v>
          </cell>
          <cell r="E4">
            <v>0</v>
          </cell>
          <cell r="F4">
            <v>0</v>
          </cell>
          <cell r="G4">
            <v>268836415</v>
          </cell>
          <cell r="H4">
            <v>88269372.236000001</v>
          </cell>
          <cell r="I4">
            <v>5124343</v>
          </cell>
          <cell r="J4">
            <v>-5978186</v>
          </cell>
          <cell r="K4">
            <v>134757911</v>
          </cell>
          <cell r="L4">
            <v>186312197</v>
          </cell>
          <cell r="M4">
            <v>0</v>
          </cell>
          <cell r="N4">
            <v>116640118</v>
          </cell>
          <cell r="O4">
            <v>188399087.22</v>
          </cell>
          <cell r="P4">
            <v>0</v>
          </cell>
        </row>
        <row r="5">
          <cell r="A5" t="str">
            <v>Operating Costs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Production Costs</v>
          </cell>
          <cell r="B6">
            <v>69223074</v>
          </cell>
          <cell r="C6">
            <v>45621000</v>
          </cell>
          <cell r="D6">
            <v>222450</v>
          </cell>
          <cell r="E6">
            <v>0</v>
          </cell>
          <cell r="F6">
            <v>0</v>
          </cell>
          <cell r="G6">
            <v>208851604</v>
          </cell>
          <cell r="H6">
            <v>63432835.731799997</v>
          </cell>
          <cell r="I6">
            <v>4334013</v>
          </cell>
          <cell r="J6">
            <v>-5978186</v>
          </cell>
          <cell r="K6">
            <v>114932487</v>
          </cell>
          <cell r="L6">
            <v>163392930</v>
          </cell>
          <cell r="M6">
            <v>0</v>
          </cell>
          <cell r="N6">
            <v>49365433.460000001</v>
          </cell>
          <cell r="O6">
            <v>83985575.680000007</v>
          </cell>
          <cell r="P6">
            <v>-3361414</v>
          </cell>
        </row>
        <row r="7">
          <cell r="A7" t="str">
            <v>Depreciation/Depletion</v>
          </cell>
          <cell r="B7">
            <v>9633512</v>
          </cell>
          <cell r="C7">
            <v>14172000</v>
          </cell>
          <cell r="D7">
            <v>0</v>
          </cell>
          <cell r="E7">
            <v>0</v>
          </cell>
          <cell r="F7">
            <v>0</v>
          </cell>
          <cell r="G7">
            <v>14511740</v>
          </cell>
          <cell r="H7">
            <v>4565555.034</v>
          </cell>
          <cell r="I7">
            <v>279530</v>
          </cell>
          <cell r="J7">
            <v>0</v>
          </cell>
          <cell r="K7">
            <v>2842258</v>
          </cell>
          <cell r="L7">
            <v>6360030</v>
          </cell>
          <cell r="M7">
            <v>0</v>
          </cell>
          <cell r="N7">
            <v>20396557.48</v>
          </cell>
          <cell r="O7">
            <v>12640886.25</v>
          </cell>
          <cell r="P7">
            <v>0</v>
          </cell>
        </row>
        <row r="8">
          <cell r="A8" t="str">
            <v>Amortization</v>
          </cell>
          <cell r="B8">
            <v>0</v>
          </cell>
          <cell r="C8">
            <v>57000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6130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SG&amp;A Costs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-366080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Provision For Bad Debt</v>
          </cell>
          <cell r="B10">
            <v>0</v>
          </cell>
          <cell r="C10">
            <v>1047000</v>
          </cell>
          <cell r="D10">
            <v>0</v>
          </cell>
          <cell r="E10">
            <v>0</v>
          </cell>
          <cell r="F10">
            <v>0</v>
          </cell>
          <cell r="G10">
            <v>1030318</v>
          </cell>
          <cell r="H10">
            <v>183437.64</v>
          </cell>
          <cell r="I10">
            <v>25090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Total Operating Costs</v>
          </cell>
          <cell r="B11">
            <v>78856586</v>
          </cell>
          <cell r="C11">
            <v>60897000</v>
          </cell>
          <cell r="D11">
            <v>222450</v>
          </cell>
          <cell r="E11">
            <v>0</v>
          </cell>
          <cell r="F11">
            <v>-366080</v>
          </cell>
          <cell r="G11">
            <v>224393662</v>
          </cell>
          <cell r="H11">
            <v>68181828.4058</v>
          </cell>
          <cell r="I11">
            <v>4644763</v>
          </cell>
          <cell r="J11">
            <v>-5978186</v>
          </cell>
          <cell r="K11">
            <v>117774745</v>
          </cell>
          <cell r="L11">
            <v>169752960</v>
          </cell>
          <cell r="M11">
            <v>0</v>
          </cell>
          <cell r="N11">
            <v>69761990.939999998</v>
          </cell>
          <cell r="O11">
            <v>96626461.930000007</v>
          </cell>
          <cell r="P11">
            <v>-3361414</v>
          </cell>
        </row>
        <row r="12">
          <cell r="A12" t="str">
            <v>Operating Income</v>
          </cell>
          <cell r="B12">
            <v>11170478</v>
          </cell>
          <cell r="C12">
            <v>21905000</v>
          </cell>
          <cell r="D12">
            <v>105571</v>
          </cell>
          <cell r="E12">
            <v>0</v>
          </cell>
          <cell r="F12">
            <v>366080</v>
          </cell>
          <cell r="G12">
            <v>44442753</v>
          </cell>
          <cell r="H12">
            <v>20087543.830200002</v>
          </cell>
          <cell r="I12">
            <v>479580</v>
          </cell>
          <cell r="J12">
            <v>0</v>
          </cell>
          <cell r="K12">
            <v>16983166</v>
          </cell>
          <cell r="L12">
            <v>16559237</v>
          </cell>
          <cell r="M12">
            <v>0</v>
          </cell>
          <cell r="N12">
            <v>46878127.060000002</v>
          </cell>
          <cell r="O12">
            <v>91772625.290000007</v>
          </cell>
          <cell r="P12">
            <v>3361414</v>
          </cell>
        </row>
        <row r="13">
          <cell r="A13" t="str">
            <v>Gross Margin</v>
          </cell>
          <cell r="B13">
            <v>11170478</v>
          </cell>
          <cell r="C13">
            <v>21905000</v>
          </cell>
          <cell r="D13">
            <v>105571</v>
          </cell>
          <cell r="E13">
            <v>0</v>
          </cell>
          <cell r="F13">
            <v>0</v>
          </cell>
          <cell r="G13">
            <v>44442753</v>
          </cell>
          <cell r="H13">
            <v>20087543.830200002</v>
          </cell>
          <cell r="I13">
            <v>479580</v>
          </cell>
          <cell r="J13">
            <v>0</v>
          </cell>
          <cell r="K13">
            <v>16983166</v>
          </cell>
          <cell r="L13">
            <v>16559237</v>
          </cell>
          <cell r="M13">
            <v>0</v>
          </cell>
          <cell r="N13">
            <v>46878127.060000002</v>
          </cell>
          <cell r="O13">
            <v>91772625.290000007</v>
          </cell>
          <cell r="P13">
            <v>3361414</v>
          </cell>
        </row>
        <row r="15">
          <cell r="A15" t="str">
            <v>Other (Income)</v>
          </cell>
          <cell r="B15">
            <v>-132547</v>
          </cell>
          <cell r="C15">
            <v>-657000</v>
          </cell>
          <cell r="D15">
            <v>0</v>
          </cell>
          <cell r="E15">
            <v>0</v>
          </cell>
          <cell r="F15">
            <v>0</v>
          </cell>
          <cell r="G15">
            <v>-2087286</v>
          </cell>
          <cell r="H15">
            <v>-2569.8000000000002</v>
          </cell>
          <cell r="I15">
            <v>0</v>
          </cell>
          <cell r="J15">
            <v>0</v>
          </cell>
          <cell r="K15">
            <v>-820188</v>
          </cell>
          <cell r="L15">
            <v>-2133230</v>
          </cell>
          <cell r="M15">
            <v>0</v>
          </cell>
          <cell r="N15">
            <v>-524927.72</v>
          </cell>
          <cell r="O15">
            <v>0</v>
          </cell>
          <cell r="P15">
            <v>0</v>
          </cell>
        </row>
        <row r="16">
          <cell r="A16" t="str">
            <v>Other Expense</v>
          </cell>
          <cell r="B16">
            <v>11364</v>
          </cell>
          <cell r="C16">
            <v>15602000</v>
          </cell>
          <cell r="D16">
            <v>0</v>
          </cell>
          <cell r="E16">
            <v>0</v>
          </cell>
          <cell r="F16">
            <v>0</v>
          </cell>
          <cell r="G16">
            <v>1674876</v>
          </cell>
          <cell r="H16">
            <v>799002.11</v>
          </cell>
          <cell r="I16">
            <v>483962</v>
          </cell>
          <cell r="J16">
            <v>0</v>
          </cell>
          <cell r="K16">
            <v>401152</v>
          </cell>
          <cell r="L16">
            <v>874120</v>
          </cell>
          <cell r="M16">
            <v>0</v>
          </cell>
          <cell r="N16">
            <v>589422.57999999996</v>
          </cell>
          <cell r="O16">
            <v>162034.63</v>
          </cell>
          <cell r="P16">
            <v>0</v>
          </cell>
        </row>
        <row r="17">
          <cell r="A17" t="str">
            <v>Interest (Income)</v>
          </cell>
          <cell r="B17">
            <v>-3556014</v>
          </cell>
          <cell r="C17">
            <v>-935000</v>
          </cell>
          <cell r="D17">
            <v>0</v>
          </cell>
          <cell r="E17">
            <v>0</v>
          </cell>
          <cell r="F17">
            <v>0</v>
          </cell>
          <cell r="G17">
            <v>-1063828</v>
          </cell>
          <cell r="H17">
            <v>-237476.75</v>
          </cell>
          <cell r="I17">
            <v>-13076</v>
          </cell>
          <cell r="J17">
            <v>0</v>
          </cell>
          <cell r="K17">
            <v>-387435</v>
          </cell>
          <cell r="L17">
            <v>-588189</v>
          </cell>
          <cell r="M17">
            <v>-20130</v>
          </cell>
          <cell r="N17">
            <v>-394684.48</v>
          </cell>
          <cell r="O17">
            <v>-1987955.37</v>
          </cell>
          <cell r="P17">
            <v>0</v>
          </cell>
        </row>
        <row r="18">
          <cell r="A18" t="str">
            <v>Interest Expense</v>
          </cell>
          <cell r="B18">
            <v>24854335</v>
          </cell>
          <cell r="C18">
            <v>17273000</v>
          </cell>
          <cell r="D18">
            <v>0</v>
          </cell>
          <cell r="E18">
            <v>1870266</v>
          </cell>
          <cell r="F18">
            <v>0</v>
          </cell>
          <cell r="G18">
            <v>24618694</v>
          </cell>
          <cell r="H18">
            <v>7983853.7699999996</v>
          </cell>
          <cell r="I18">
            <v>12963</v>
          </cell>
          <cell r="J18">
            <v>0</v>
          </cell>
          <cell r="K18">
            <v>19221639</v>
          </cell>
          <cell r="L18">
            <v>10571296</v>
          </cell>
          <cell r="M18">
            <v>0</v>
          </cell>
          <cell r="N18">
            <v>22855603</v>
          </cell>
          <cell r="O18">
            <v>68896790.25</v>
          </cell>
          <cell r="P18">
            <v>0</v>
          </cell>
        </row>
        <row r="19">
          <cell r="A19" t="str">
            <v>Foreign Currency (Gain)/Loss</v>
          </cell>
          <cell r="B19">
            <v>4401780</v>
          </cell>
          <cell r="C19">
            <v>13000</v>
          </cell>
          <cell r="D19">
            <v>22677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19356365</v>
          </cell>
          <cell r="L19">
            <v>162989</v>
          </cell>
          <cell r="M19">
            <v>0</v>
          </cell>
          <cell r="N19">
            <v>0</v>
          </cell>
          <cell r="O19">
            <v>-2834</v>
          </cell>
          <cell r="P19">
            <v>0</v>
          </cell>
        </row>
        <row r="20">
          <cell r="A20" t="str">
            <v>Commodity Derivatives - (Gain)/Loss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Equity In Earnings - Gain/(Loss)</v>
          </cell>
          <cell r="B21">
            <v>0</v>
          </cell>
          <cell r="C21">
            <v>30860000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Income Before Taxes &amp; Minority Int</v>
          </cell>
          <cell r="B22">
            <v>-14408440</v>
          </cell>
          <cell r="C22">
            <v>21469000</v>
          </cell>
          <cell r="D22">
            <v>82894</v>
          </cell>
          <cell r="E22">
            <v>-1870266</v>
          </cell>
          <cell r="F22">
            <v>366080</v>
          </cell>
          <cell r="G22">
            <v>21300297</v>
          </cell>
          <cell r="H22">
            <v>11544734.5002</v>
          </cell>
          <cell r="I22">
            <v>-4269</v>
          </cell>
          <cell r="J22">
            <v>0</v>
          </cell>
          <cell r="K22">
            <v>-20788367</v>
          </cell>
          <cell r="L22">
            <v>7672251</v>
          </cell>
          <cell r="M22">
            <v>20130</v>
          </cell>
          <cell r="N22">
            <v>24352713.68</v>
          </cell>
          <cell r="O22">
            <v>24704589.780000001</v>
          </cell>
          <cell r="P22">
            <v>3361414</v>
          </cell>
        </row>
        <row r="23">
          <cell r="A23" t="str">
            <v>Minority Interest Gross</v>
          </cell>
          <cell r="B23">
            <v>0</v>
          </cell>
          <cell r="C23">
            <v>7002717.5</v>
          </cell>
          <cell r="D23">
            <v>0</v>
          </cell>
          <cell r="E23">
            <v>-3.93</v>
          </cell>
          <cell r="F23">
            <v>0</v>
          </cell>
          <cell r="G23">
            <v>8240840.835</v>
          </cell>
          <cell r="H23">
            <v>4663174.4293</v>
          </cell>
          <cell r="I23">
            <v>0</v>
          </cell>
          <cell r="J23">
            <v>0</v>
          </cell>
          <cell r="K23">
            <v>0</v>
          </cell>
          <cell r="L23">
            <v>2918364.95</v>
          </cell>
          <cell r="M23">
            <v>7045.5</v>
          </cell>
          <cell r="N23">
            <v>11148107.462400001</v>
          </cell>
          <cell r="O23">
            <v>0</v>
          </cell>
          <cell r="P23">
            <v>0</v>
          </cell>
        </row>
        <row r="24">
          <cell r="A24" t="str">
            <v>Taxes - Minority</v>
          </cell>
          <cell r="B24">
            <v>0</v>
          </cell>
          <cell r="C24">
            <v>-1161327.5</v>
          </cell>
          <cell r="D24">
            <v>0</v>
          </cell>
          <cell r="E24">
            <v>0</v>
          </cell>
          <cell r="F24">
            <v>0</v>
          </cell>
          <cell r="G24">
            <v>-3002839.2714</v>
          </cell>
          <cell r="H24">
            <v>-1296361.807</v>
          </cell>
          <cell r="I24">
            <v>0</v>
          </cell>
          <cell r="J24">
            <v>0</v>
          </cell>
          <cell r="K24">
            <v>0</v>
          </cell>
          <cell r="L24">
            <v>-2276572.0499999998</v>
          </cell>
          <cell r="M24">
            <v>0</v>
          </cell>
          <cell r="N24">
            <v>-1788591.93</v>
          </cell>
          <cell r="O24">
            <v>0</v>
          </cell>
          <cell r="P24">
            <v>0</v>
          </cell>
        </row>
        <row r="25">
          <cell r="A25" t="str">
            <v>Minority Interest Net</v>
          </cell>
          <cell r="B25">
            <v>0</v>
          </cell>
          <cell r="C25">
            <v>5841390</v>
          </cell>
          <cell r="D25">
            <v>0</v>
          </cell>
          <cell r="E25">
            <v>-3.93</v>
          </cell>
          <cell r="F25">
            <v>0</v>
          </cell>
          <cell r="G25">
            <v>5238001.5636</v>
          </cell>
          <cell r="H25">
            <v>3366812.6222999999</v>
          </cell>
          <cell r="I25">
            <v>0</v>
          </cell>
          <cell r="J25">
            <v>0</v>
          </cell>
          <cell r="K25">
            <v>0</v>
          </cell>
          <cell r="L25">
            <v>641792.9</v>
          </cell>
          <cell r="M25">
            <v>7045.5</v>
          </cell>
          <cell r="N25">
            <v>9359515.5324000008</v>
          </cell>
          <cell r="O25">
            <v>0</v>
          </cell>
          <cell r="P25">
            <v>0</v>
          </cell>
        </row>
        <row r="26">
          <cell r="A26" t="str">
            <v>Income from Continuing Operations</v>
          </cell>
          <cell r="B26">
            <v>-14408440</v>
          </cell>
          <cell r="C26">
            <v>15627610</v>
          </cell>
          <cell r="D26">
            <v>82894</v>
          </cell>
          <cell r="E26">
            <v>-1870262.07</v>
          </cell>
          <cell r="F26">
            <v>366080</v>
          </cell>
          <cell r="G26">
            <v>16062295.4364</v>
          </cell>
          <cell r="H26">
            <v>8177921.8778999997</v>
          </cell>
          <cell r="I26">
            <v>-4269</v>
          </cell>
          <cell r="J26">
            <v>0</v>
          </cell>
          <cell r="K26">
            <v>-20788367</v>
          </cell>
          <cell r="L26">
            <v>7030458.0999999996</v>
          </cell>
          <cell r="M26">
            <v>13084.5</v>
          </cell>
          <cell r="N26">
            <v>14993198.147600001</v>
          </cell>
          <cell r="O26">
            <v>24704589.780000001</v>
          </cell>
          <cell r="P26">
            <v>3361414</v>
          </cell>
        </row>
        <row r="27">
          <cell r="A27" t="str">
            <v>Tax Expense</v>
          </cell>
          <cell r="B27">
            <v>1984990</v>
          </cell>
          <cell r="C27">
            <v>6855450</v>
          </cell>
          <cell r="D27">
            <v>0</v>
          </cell>
          <cell r="E27">
            <v>0</v>
          </cell>
          <cell r="F27">
            <v>0</v>
          </cell>
          <cell r="G27">
            <v>10970686</v>
          </cell>
          <cell r="H27">
            <v>2085736.402</v>
          </cell>
          <cell r="I27">
            <v>200588</v>
          </cell>
          <cell r="J27">
            <v>0</v>
          </cell>
          <cell r="K27">
            <v>0</v>
          </cell>
          <cell r="L27">
            <v>5272386</v>
          </cell>
          <cell r="M27">
            <v>0</v>
          </cell>
          <cell r="N27">
            <v>3507043</v>
          </cell>
          <cell r="O27">
            <v>25128367.52</v>
          </cell>
          <cell r="P27">
            <v>169982</v>
          </cell>
        </row>
        <row r="28">
          <cell r="A28" t="str">
            <v>Total Discontinued Operations</v>
          </cell>
          <cell r="B28">
            <v>0</v>
          </cell>
          <cell r="C28">
            <v>0</v>
          </cell>
          <cell r="D28">
            <v>0</v>
          </cell>
          <cell r="E28">
            <v>-258637427.13999999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Chng In Acct Principle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Extraordinary Items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Net Income</v>
          </cell>
          <cell r="B31">
            <v>-16393430</v>
          </cell>
          <cell r="C31">
            <v>8772160</v>
          </cell>
          <cell r="D31">
            <v>82894</v>
          </cell>
          <cell r="E31">
            <v>256767165.06999999</v>
          </cell>
          <cell r="F31">
            <v>366080</v>
          </cell>
          <cell r="G31">
            <v>5091609.4364</v>
          </cell>
          <cell r="H31">
            <v>6092185.4759</v>
          </cell>
          <cell r="I31">
            <v>-204857</v>
          </cell>
          <cell r="J31">
            <v>0</v>
          </cell>
          <cell r="K31">
            <v>-20788367</v>
          </cell>
          <cell r="L31">
            <v>1758072.1</v>
          </cell>
          <cell r="M31">
            <v>13084.5</v>
          </cell>
          <cell r="N31">
            <v>11486155.147600001</v>
          </cell>
          <cell r="O31">
            <v>-423777.74</v>
          </cell>
          <cell r="P31">
            <v>3191432</v>
          </cell>
        </row>
        <row r="33">
          <cell r="A33" t="str">
            <v>GAAP Eliminations Shown by Business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Elimination of Overhead (Rev)/Cost (IC10, IC11, IC13)</v>
          </cell>
          <cell r="B34">
            <v>-24732848</v>
          </cell>
          <cell r="C34">
            <v>1000000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25362778</v>
          </cell>
          <cell r="L34">
            <v>1344210</v>
          </cell>
          <cell r="M34">
            <v>0</v>
          </cell>
          <cell r="N34">
            <v>0</v>
          </cell>
          <cell r="O34">
            <v>2732688</v>
          </cell>
          <cell r="P34">
            <v>-3362618</v>
          </cell>
        </row>
        <row r="35">
          <cell r="A35" t="str">
            <v>Elimination of Constr Fees &amp; Other (Rev)/Cost (IC14-IC21)</v>
          </cell>
          <cell r="B35">
            <v>-31744921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-2702997</v>
          </cell>
          <cell r="H35">
            <v>3933326</v>
          </cell>
          <cell r="I35">
            <v>-1230329</v>
          </cell>
          <cell r="J35">
            <v>0</v>
          </cell>
          <cell r="K35">
            <v>31744921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Elimination of Interest (Inc)/Exp (IC12)</v>
          </cell>
          <cell r="B36">
            <v>0</v>
          </cell>
          <cell r="C36">
            <v>0</v>
          </cell>
          <cell r="D36">
            <v>0</v>
          </cell>
          <cell r="E36">
            <v>1870266</v>
          </cell>
          <cell r="F36">
            <v>0</v>
          </cell>
          <cell r="G36">
            <v>7373307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392996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Adjusted Income from Continuing Operations</v>
          </cell>
          <cell r="B37">
            <v>-70886209</v>
          </cell>
          <cell r="C37">
            <v>16627610</v>
          </cell>
          <cell r="D37">
            <v>82894</v>
          </cell>
          <cell r="E37">
            <v>3.93</v>
          </cell>
          <cell r="F37">
            <v>366080</v>
          </cell>
          <cell r="G37">
            <v>20732605.4364</v>
          </cell>
          <cell r="H37">
            <v>12111247.877900001</v>
          </cell>
          <cell r="I37">
            <v>-1234598</v>
          </cell>
          <cell r="J37">
            <v>0</v>
          </cell>
          <cell r="K37">
            <v>36319332</v>
          </cell>
          <cell r="L37">
            <v>8767664.0999999996</v>
          </cell>
          <cell r="M37">
            <v>13084.5</v>
          </cell>
          <cell r="N37">
            <v>14993198.147600001</v>
          </cell>
          <cell r="O37">
            <v>27437277.780000001</v>
          </cell>
          <cell r="P37">
            <v>-1204</v>
          </cell>
        </row>
        <row r="38">
          <cell r="A38" t="str">
            <v>FX Effect (AES portion only)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FX Effect (AES portion only) - Tax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Total FX Effect After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FAS 133 (AES portion only)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-696569.61</v>
          </cell>
          <cell r="P41">
            <v>0</v>
          </cell>
        </row>
        <row r="42">
          <cell r="A42" t="str">
            <v>FAS 133 (AES portion only) - Tax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48761</v>
          </cell>
          <cell r="P42">
            <v>0</v>
          </cell>
        </row>
        <row r="43">
          <cell r="A43" t="str">
            <v>Total FAS 133 After Tax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-647808.61</v>
          </cell>
          <cell r="P43">
            <v>0</v>
          </cell>
        </row>
        <row r="44">
          <cell r="A44" t="str">
            <v>Proforma Income from Continuing Operations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Income from Continuing Operations</v>
          </cell>
          <cell r="B46">
            <v>-70886209</v>
          </cell>
          <cell r="C46">
            <v>16627610</v>
          </cell>
          <cell r="D46">
            <v>82894</v>
          </cell>
          <cell r="E46">
            <v>3.93</v>
          </cell>
          <cell r="F46">
            <v>366080</v>
          </cell>
          <cell r="G46">
            <v>20732605.4364</v>
          </cell>
          <cell r="H46">
            <v>12111247.877900001</v>
          </cell>
          <cell r="I46">
            <v>-1234598</v>
          </cell>
          <cell r="J46">
            <v>0</v>
          </cell>
          <cell r="K46">
            <v>36319332</v>
          </cell>
          <cell r="L46">
            <v>8767664.0999999996</v>
          </cell>
          <cell r="M46">
            <v>13084.5</v>
          </cell>
          <cell r="N46">
            <v>14993198.147600001</v>
          </cell>
          <cell r="O46">
            <v>26789469.170000002</v>
          </cell>
          <cell r="P46">
            <v>-1204</v>
          </cell>
        </row>
        <row r="47">
          <cell r="A47" t="str">
            <v>Addback - Mgmt Fees</v>
          </cell>
        </row>
        <row r="48">
          <cell r="A48" t="str">
            <v>Addback - Interest</v>
          </cell>
          <cell r="B48">
            <v>-14408440</v>
          </cell>
          <cell r="C48">
            <v>15627610</v>
          </cell>
          <cell r="D48">
            <v>82894</v>
          </cell>
          <cell r="E48">
            <v>-1870262.07</v>
          </cell>
          <cell r="F48">
            <v>366080</v>
          </cell>
          <cell r="G48">
            <v>16062295.4364</v>
          </cell>
          <cell r="H48">
            <v>8177921.8778999997</v>
          </cell>
          <cell r="I48">
            <v>-4269</v>
          </cell>
          <cell r="J48">
            <v>0</v>
          </cell>
          <cell r="K48">
            <v>-20788367</v>
          </cell>
          <cell r="L48">
            <v>7030458.0999999996</v>
          </cell>
          <cell r="M48">
            <v>13084.5</v>
          </cell>
          <cell r="N48">
            <v>14993198.147600001</v>
          </cell>
          <cell r="O48">
            <v>24704589.780000001</v>
          </cell>
          <cell r="P48">
            <v>3361414</v>
          </cell>
        </row>
        <row r="49">
          <cell r="A49" t="str">
            <v>Addback Minority Interest Tax</v>
          </cell>
          <cell r="B49">
            <v>629930</v>
          </cell>
          <cell r="C49">
            <v>1000000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1344210</v>
          </cell>
          <cell r="M49">
            <v>0</v>
          </cell>
          <cell r="N49">
            <v>0</v>
          </cell>
          <cell r="O49">
            <v>2732688</v>
          </cell>
          <cell r="P49">
            <v>-3362618</v>
          </cell>
        </row>
        <row r="50">
          <cell r="A50" t="str">
            <v>Pretax Contribution To AES</v>
          </cell>
          <cell r="B50">
            <v>0</v>
          </cell>
          <cell r="C50">
            <v>0</v>
          </cell>
          <cell r="D50">
            <v>0</v>
          </cell>
          <cell r="E50">
            <v>1870266</v>
          </cell>
          <cell r="F50">
            <v>0</v>
          </cell>
          <cell r="G50">
            <v>7373307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392996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0</v>
          </cell>
          <cell r="C51">
            <v>-1161327.5</v>
          </cell>
          <cell r="D51">
            <v>0</v>
          </cell>
          <cell r="E51">
            <v>0</v>
          </cell>
          <cell r="F51">
            <v>0</v>
          </cell>
          <cell r="G51">
            <v>-3002839.2714</v>
          </cell>
          <cell r="H51">
            <v>-1296361.807</v>
          </cell>
          <cell r="I51">
            <v>0</v>
          </cell>
          <cell r="J51">
            <v>0</v>
          </cell>
          <cell r="K51">
            <v>0</v>
          </cell>
          <cell r="L51">
            <v>-2276572.0499999998</v>
          </cell>
          <cell r="M51">
            <v>0</v>
          </cell>
          <cell r="N51">
            <v>-1788591.93</v>
          </cell>
          <cell r="O51">
            <v>0</v>
          </cell>
          <cell r="P51">
            <v>0</v>
          </cell>
        </row>
        <row r="52">
          <cell r="B52">
            <v>-13778510</v>
          </cell>
          <cell r="C52">
            <v>15466282.5</v>
          </cell>
          <cell r="D52">
            <v>82894</v>
          </cell>
          <cell r="E52">
            <v>3.93</v>
          </cell>
          <cell r="F52">
            <v>366080</v>
          </cell>
          <cell r="G52">
            <v>20432763.164999999</v>
          </cell>
          <cell r="H52">
            <v>6881560.0708999997</v>
          </cell>
          <cell r="I52">
            <v>-4269</v>
          </cell>
          <cell r="J52">
            <v>0</v>
          </cell>
          <cell r="K52">
            <v>-20788367</v>
          </cell>
          <cell r="L52">
            <v>6491092.0499999998</v>
          </cell>
          <cell r="M52">
            <v>13084.5</v>
          </cell>
          <cell r="N52">
            <v>13204606.217599999</v>
          </cell>
          <cell r="O52">
            <v>27437277.780000001</v>
          </cell>
          <cell r="P52">
            <v>-1204</v>
          </cell>
        </row>
        <row r="56">
          <cell r="A56" t="str">
            <v>Income Before Taxes &amp; Minority Int</v>
          </cell>
          <cell r="B56">
            <v>-14646981</v>
          </cell>
          <cell r="C56">
            <v>-9378000</v>
          </cell>
          <cell r="E56">
            <v>-1870266</v>
          </cell>
          <cell r="F56">
            <v>366080</v>
          </cell>
          <cell r="G56">
            <v>21300297</v>
          </cell>
          <cell r="H56">
            <v>11544734.5002</v>
          </cell>
          <cell r="I56">
            <v>-4269</v>
          </cell>
          <cell r="J56">
            <v>0</v>
          </cell>
          <cell r="K56">
            <v>1088711</v>
          </cell>
          <cell r="L56">
            <v>7835240</v>
          </cell>
          <cell r="M56">
            <v>20130</v>
          </cell>
          <cell r="N56">
            <v>24352713.68</v>
          </cell>
          <cell r="O56">
            <v>25158844.780000001</v>
          </cell>
          <cell r="P56">
            <v>3361414</v>
          </cell>
        </row>
        <row r="57">
          <cell r="A57" t="str">
            <v>Holding company items</v>
          </cell>
          <cell r="B57">
            <v>0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US GAAP Adjustments</v>
          </cell>
          <cell r="B58">
            <v>0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Foreign Currency (Gain)/Loss</v>
          </cell>
          <cell r="B59">
            <v>-2360514</v>
          </cell>
          <cell r="C59">
            <v>-13000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-18658186</v>
          </cell>
          <cell r="L59">
            <v>-162989</v>
          </cell>
          <cell r="M59">
            <v>0</v>
          </cell>
          <cell r="N59">
            <v>0</v>
          </cell>
          <cell r="O59">
            <v>2834</v>
          </cell>
          <cell r="P59">
            <v>0</v>
          </cell>
        </row>
        <row r="60">
          <cell r="A60" t="str">
            <v>Gross Discontinued Operations</v>
          </cell>
          <cell r="B60">
            <v>0</v>
          </cell>
          <cell r="C60">
            <v>0</v>
          </cell>
          <cell r="E60">
            <v>258770760.13999999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Change in Acct Principle</v>
          </cell>
          <cell r="B61">
            <v>0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Equity In Earnings - Gain/(Loss)</v>
          </cell>
          <cell r="B62">
            <v>0</v>
          </cell>
          <cell r="C62">
            <v>30860000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Pretax book inc b4 minority interest</v>
          </cell>
          <cell r="B63">
            <v>-17007495</v>
          </cell>
          <cell r="C63">
            <v>21469000</v>
          </cell>
          <cell r="E63">
            <v>256900494.13999999</v>
          </cell>
          <cell r="F63">
            <v>366080</v>
          </cell>
          <cell r="G63">
            <v>21300297</v>
          </cell>
          <cell r="H63">
            <v>11544734.5002</v>
          </cell>
          <cell r="I63">
            <v>-4269</v>
          </cell>
          <cell r="J63">
            <v>0</v>
          </cell>
          <cell r="K63">
            <v>-17569475</v>
          </cell>
          <cell r="L63">
            <v>7672251</v>
          </cell>
          <cell r="M63">
            <v>20130</v>
          </cell>
          <cell r="N63">
            <v>24352713.68</v>
          </cell>
          <cell r="O63">
            <v>25161678.780000001</v>
          </cell>
          <cell r="P63">
            <v>3361414</v>
          </cell>
        </row>
        <row r="64">
          <cell r="A64" t="str">
            <v>Minority Interest Gross</v>
          </cell>
          <cell r="B64">
            <v>0</v>
          </cell>
          <cell r="C64">
            <v>-5071818.1749999998</v>
          </cell>
          <cell r="E64">
            <v>3.93</v>
          </cell>
          <cell r="F64">
            <v>0</v>
          </cell>
          <cell r="G64">
            <v>-8240840.835</v>
          </cell>
          <cell r="H64">
            <v>-4663174.4293</v>
          </cell>
          <cell r="I64">
            <v>0</v>
          </cell>
          <cell r="J64">
            <v>0</v>
          </cell>
          <cell r="K64">
            <v>0</v>
          </cell>
          <cell r="L64">
            <v>-2918364.95</v>
          </cell>
          <cell r="M64">
            <v>-7045.5</v>
          </cell>
          <cell r="N64">
            <v>-11148107.462400001</v>
          </cell>
          <cell r="O64">
            <v>0</v>
          </cell>
          <cell r="P64">
            <v>0</v>
          </cell>
        </row>
        <row r="65">
          <cell r="A65" t="str">
            <v>Book Income Subject to Tax</v>
          </cell>
          <cell r="B65">
            <v>-17007495</v>
          </cell>
          <cell r="C65">
            <v>16397181.824999999</v>
          </cell>
          <cell r="E65">
            <v>256900498.06999999</v>
          </cell>
          <cell r="F65">
            <v>366080</v>
          </cell>
          <cell r="G65">
            <v>13059456.164999999</v>
          </cell>
          <cell r="H65">
            <v>6881560.0708999997</v>
          </cell>
          <cell r="I65">
            <v>-4269</v>
          </cell>
          <cell r="J65">
            <v>0</v>
          </cell>
          <cell r="K65">
            <v>-17569475</v>
          </cell>
          <cell r="L65">
            <v>4753886.05</v>
          </cell>
          <cell r="M65">
            <v>13084.5</v>
          </cell>
          <cell r="N65">
            <v>13204606.217599999</v>
          </cell>
          <cell r="O65">
            <v>25161678.780000001</v>
          </cell>
          <cell r="P65">
            <v>3361414</v>
          </cell>
        </row>
        <row r="67">
          <cell r="A67" t="str">
            <v>Tax Expense</v>
          </cell>
          <cell r="B67">
            <v>-3341773</v>
          </cell>
          <cell r="C67">
            <v>-6855450</v>
          </cell>
          <cell r="E67">
            <v>0</v>
          </cell>
          <cell r="F67">
            <v>0</v>
          </cell>
          <cell r="G67">
            <v>-10970686</v>
          </cell>
          <cell r="H67">
            <v>-2085736.402</v>
          </cell>
          <cell r="I67">
            <v>-200588</v>
          </cell>
          <cell r="J67">
            <v>0</v>
          </cell>
          <cell r="K67">
            <v>0</v>
          </cell>
          <cell r="L67">
            <v>-4578046</v>
          </cell>
          <cell r="M67">
            <v>0</v>
          </cell>
          <cell r="N67">
            <v>-3507043</v>
          </cell>
          <cell r="O67">
            <v>-25128367.52</v>
          </cell>
          <cell r="P67">
            <v>-169982</v>
          </cell>
        </row>
        <row r="68">
          <cell r="A68" t="str">
            <v>Taxes - Minority</v>
          </cell>
          <cell r="B68">
            <v>0</v>
          </cell>
          <cell r="C68">
            <v>1161327.5</v>
          </cell>
          <cell r="E68">
            <v>0</v>
          </cell>
          <cell r="F68">
            <v>0</v>
          </cell>
          <cell r="G68">
            <v>3002839.2714</v>
          </cell>
          <cell r="H68">
            <v>1296361.807</v>
          </cell>
          <cell r="I68">
            <v>0</v>
          </cell>
          <cell r="J68">
            <v>0</v>
          </cell>
          <cell r="K68">
            <v>0</v>
          </cell>
          <cell r="L68">
            <v>2003516.8</v>
          </cell>
          <cell r="M68">
            <v>0</v>
          </cell>
          <cell r="N68">
            <v>1788591.93</v>
          </cell>
          <cell r="O68">
            <v>0</v>
          </cell>
          <cell r="P68">
            <v>0</v>
          </cell>
        </row>
        <row r="69">
          <cell r="A69" t="str">
            <v>Taxes - Discontinued Operations</v>
          </cell>
          <cell r="B69">
            <v>0</v>
          </cell>
          <cell r="C69">
            <v>0</v>
          </cell>
          <cell r="E69">
            <v>-133333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Taxes - Change in Acct Principle</v>
          </cell>
          <cell r="B70">
            <v>0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Taxes - Extraordinary Items</v>
          </cell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Total Tax Expense</v>
          </cell>
          <cell r="B72">
            <v>-3341773</v>
          </cell>
          <cell r="C72">
            <v>-5694122.5</v>
          </cell>
          <cell r="E72">
            <v>-133333</v>
          </cell>
          <cell r="F72">
            <v>0</v>
          </cell>
          <cell r="G72">
            <v>-7967846.7286</v>
          </cell>
          <cell r="H72">
            <v>-789374.59499999997</v>
          </cell>
          <cell r="I72">
            <v>-200588</v>
          </cell>
          <cell r="J72">
            <v>0</v>
          </cell>
          <cell r="K72">
            <v>0</v>
          </cell>
          <cell r="L72">
            <v>-2574529.2000000002</v>
          </cell>
          <cell r="M72">
            <v>0</v>
          </cell>
          <cell r="N72">
            <v>-1718451.07</v>
          </cell>
          <cell r="O72">
            <v>-25128367.52</v>
          </cell>
          <cell r="P72">
            <v>-169982</v>
          </cell>
        </row>
        <row r="74">
          <cell r="A74" t="str">
            <v>Net Income</v>
          </cell>
          <cell r="B74">
            <v>-20349268</v>
          </cell>
          <cell r="C74">
            <v>10703059.324999999</v>
          </cell>
          <cell r="E74">
            <v>256767165.06999999</v>
          </cell>
          <cell r="F74">
            <v>366080</v>
          </cell>
          <cell r="G74">
            <v>5091609.4363999991</v>
          </cell>
          <cell r="H74">
            <v>6092185.4759</v>
          </cell>
          <cell r="I74">
            <v>-204857</v>
          </cell>
          <cell r="J74">
            <v>0</v>
          </cell>
          <cell r="K74">
            <v>-17569475</v>
          </cell>
          <cell r="L74">
            <v>2179356.85</v>
          </cell>
          <cell r="M74">
            <v>13084.5</v>
          </cell>
          <cell r="N74">
            <v>11486155.147599999</v>
          </cell>
          <cell r="O74">
            <v>33311.260000001639</v>
          </cell>
          <cell r="P74">
            <v>3191432</v>
          </cell>
        </row>
        <row r="75">
          <cell r="B75">
            <v>0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1.6370904631912708E-9</v>
          </cell>
          <cell r="P75">
            <v>0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PROFORMA"/>
      <sheetName val="RESUMEN"/>
      <sheetName val="PARÁMETROS"/>
      <sheetName val="DEUDAS"/>
      <sheetName val="DEPRECIACIÓN"/>
      <sheetName val="GRÁFICAS"/>
      <sheetName val="FLUJO DEL ACTIVO"/>
    </sheetNames>
    <sheetDataSet>
      <sheetData sheetId="0" refreshError="1">
        <row r="10">
          <cell r="AE10">
            <v>0</v>
          </cell>
          <cell r="AF10">
            <v>0.02</v>
          </cell>
          <cell r="AG10">
            <v>0.02</v>
          </cell>
          <cell r="AH10">
            <v>0.02</v>
          </cell>
          <cell r="AI10">
            <v>0.02</v>
          </cell>
          <cell r="AJ10">
            <v>0.02</v>
          </cell>
          <cell r="AK10">
            <v>0.02</v>
          </cell>
          <cell r="AL10">
            <v>0.02</v>
          </cell>
          <cell r="AM10">
            <v>0.02</v>
          </cell>
          <cell r="AN10">
            <v>0.02</v>
          </cell>
          <cell r="AO10">
            <v>0.02</v>
          </cell>
          <cell r="AP10">
            <v>0.02</v>
          </cell>
        </row>
        <row r="11">
          <cell r="AE11">
            <v>0</v>
          </cell>
          <cell r="AF11">
            <v>0.11</v>
          </cell>
          <cell r="AG11">
            <v>0</v>
          </cell>
          <cell r="AH11">
            <v>0.09</v>
          </cell>
          <cell r="AI11">
            <v>0.08</v>
          </cell>
          <cell r="AJ11">
            <v>7.0000000000000007E-2</v>
          </cell>
          <cell r="AK11">
            <v>0.06</v>
          </cell>
          <cell r="AL11">
            <v>0.06</v>
          </cell>
          <cell r="AM11">
            <v>0.06</v>
          </cell>
          <cell r="AN11">
            <v>0.06</v>
          </cell>
          <cell r="AO11">
            <v>0.06</v>
          </cell>
          <cell r="AP11">
            <v>0.06</v>
          </cell>
        </row>
        <row r="12">
          <cell r="AE12">
            <v>1542.1</v>
          </cell>
          <cell r="AF12">
            <v>2046.2</v>
          </cell>
          <cell r="AG12">
            <v>2273.5183285978146</v>
          </cell>
          <cell r="AH12">
            <v>2441.6999999999998</v>
          </cell>
          <cell r="AI12">
            <v>2588.3000000000002</v>
          </cell>
          <cell r="AJ12">
            <v>2691.8</v>
          </cell>
          <cell r="AK12">
            <v>2799.5</v>
          </cell>
          <cell r="AL12">
            <v>2911.5</v>
          </cell>
          <cell r="AM12">
            <v>3028</v>
          </cell>
          <cell r="AN12">
            <v>3149</v>
          </cell>
          <cell r="AO12">
            <v>3275</v>
          </cell>
          <cell r="AP12">
            <v>3406</v>
          </cell>
        </row>
        <row r="14">
          <cell r="AE14">
            <v>0</v>
          </cell>
          <cell r="AF14">
            <v>0.32689190065495111</v>
          </cell>
          <cell r="AG14">
            <v>0.11109291789552067</v>
          </cell>
          <cell r="AH14">
            <v>7.3974187622191101E-2</v>
          </cell>
          <cell r="AI14">
            <v>6.0040135970840236E-2</v>
          </cell>
          <cell r="AJ14">
            <v>3.9987636672719651E-2</v>
          </cell>
          <cell r="AK14">
            <v>4.0010401961512621E-2</v>
          </cell>
          <cell r="AL14">
            <v>4.0007144132880867E-2</v>
          </cell>
          <cell r="AM14">
            <v>4.0013738622703077E-2</v>
          </cell>
          <cell r="AN14">
            <v>3.9960369881109736E-2</v>
          </cell>
          <cell r="AO14">
            <v>4.0012702445220816E-2</v>
          </cell>
          <cell r="AP14">
            <v>4.0000000000000036E-2</v>
          </cell>
        </row>
        <row r="18">
          <cell r="B18" t="str">
            <v>Presupuesto de Inversión</v>
          </cell>
        </row>
        <row r="19">
          <cell r="B19" t="str">
            <v>Depreciables</v>
          </cell>
        </row>
        <row r="20">
          <cell r="B20" t="str">
            <v xml:space="preserve">Obras Civiles </v>
          </cell>
          <cell r="AC20">
            <v>0</v>
          </cell>
          <cell r="AD20">
            <v>0</v>
          </cell>
          <cell r="AE20">
            <v>0</v>
          </cell>
          <cell r="AF20">
            <v>204.62</v>
          </cell>
          <cell r="AG20">
            <v>2887.3682773192245</v>
          </cell>
          <cell r="AH20">
            <v>2807.9549999999999</v>
          </cell>
          <cell r="AI20">
            <v>776.49</v>
          </cell>
          <cell r="AJ20">
            <v>403.77</v>
          </cell>
          <cell r="AK20">
            <v>1399.75</v>
          </cell>
          <cell r="AL20">
            <v>13392.9</v>
          </cell>
          <cell r="AM20">
            <v>19984.8</v>
          </cell>
          <cell r="AN20">
            <v>4723.5</v>
          </cell>
          <cell r="AO20">
            <v>6550</v>
          </cell>
          <cell r="AP20">
            <v>6812</v>
          </cell>
        </row>
        <row r="21">
          <cell r="B21" t="str">
            <v>Edificios</v>
          </cell>
          <cell r="AC21">
            <v>0</v>
          </cell>
          <cell r="AD21">
            <v>0</v>
          </cell>
          <cell r="AE21">
            <v>0</v>
          </cell>
          <cell r="AF21">
            <v>86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B22" t="str">
            <v>Equipo Electomecánico</v>
          </cell>
          <cell r="AC22">
            <v>0</v>
          </cell>
          <cell r="AD22">
            <v>0</v>
          </cell>
          <cell r="AE22">
            <v>1918.5340000000001</v>
          </cell>
          <cell r="AF22">
            <v>7253.2817734</v>
          </cell>
          <cell r="AG22">
            <v>6213.3573517015111</v>
          </cell>
          <cell r="AH22">
            <v>1269.684</v>
          </cell>
          <cell r="AI22">
            <v>6858.9950000000008</v>
          </cell>
          <cell r="AJ22">
            <v>6864.09</v>
          </cell>
          <cell r="AK22">
            <v>12037.85</v>
          </cell>
          <cell r="AL22">
            <v>8734.5</v>
          </cell>
          <cell r="AM22">
            <v>9084</v>
          </cell>
          <cell r="AN22">
            <v>3149</v>
          </cell>
          <cell r="AO22">
            <v>3275</v>
          </cell>
          <cell r="AP22">
            <v>0</v>
          </cell>
        </row>
        <row r="23">
          <cell r="B23" t="str">
            <v>Equipo de Oficina y Vehículos</v>
          </cell>
          <cell r="AC23">
            <v>0</v>
          </cell>
          <cell r="AD23">
            <v>0</v>
          </cell>
          <cell r="AE23">
            <v>0</v>
          </cell>
          <cell r="AF23">
            <v>2046.2</v>
          </cell>
          <cell r="AG23">
            <v>50</v>
          </cell>
          <cell r="AH23">
            <v>50</v>
          </cell>
          <cell r="AI23">
            <v>50</v>
          </cell>
          <cell r="AJ23">
            <v>50</v>
          </cell>
          <cell r="AK23">
            <v>50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50</v>
          </cell>
        </row>
        <row r="24">
          <cell r="B24" t="str">
            <v>No deperciables</v>
          </cell>
        </row>
        <row r="25">
          <cell r="B25" t="str">
            <v>Obras en Progreso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B26" t="str">
            <v>Terrenos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B27" t="str">
            <v xml:space="preserve"> Depreciables</v>
          </cell>
          <cell r="AC27">
            <v>0</v>
          </cell>
          <cell r="AD27">
            <v>0</v>
          </cell>
          <cell r="AE27">
            <v>1918.5340000000001</v>
          </cell>
          <cell r="AF27">
            <v>9590.1017733999997</v>
          </cell>
          <cell r="AG27">
            <v>9150.7256290207351</v>
          </cell>
          <cell r="AH27">
            <v>4127.6390000000001</v>
          </cell>
          <cell r="AI27">
            <v>7685.4850000000006</v>
          </cell>
          <cell r="AJ27">
            <v>7317.8600000000006</v>
          </cell>
          <cell r="AK27">
            <v>13487.6</v>
          </cell>
          <cell r="AL27">
            <v>22177.4</v>
          </cell>
          <cell r="AM27">
            <v>29118.799999999999</v>
          </cell>
          <cell r="AN27">
            <v>7922.5</v>
          </cell>
          <cell r="AO27">
            <v>9875</v>
          </cell>
          <cell r="AP27">
            <v>6862</v>
          </cell>
        </row>
        <row r="28">
          <cell r="B28" t="str">
            <v>Obras en Progreso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 t="str">
            <v>Terrenos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B30" t="str">
            <v>Total Inversión</v>
          </cell>
          <cell r="AC30">
            <v>0</v>
          </cell>
          <cell r="AD30">
            <v>0</v>
          </cell>
          <cell r="AE30">
            <v>1918.5340000000001</v>
          </cell>
          <cell r="AF30">
            <v>9590.1017733999997</v>
          </cell>
          <cell r="AG30">
            <v>9150.7256290207351</v>
          </cell>
          <cell r="AH30">
            <v>4127.6390000000001</v>
          </cell>
          <cell r="AI30">
            <v>7685.4850000000006</v>
          </cell>
          <cell r="AJ30">
            <v>7317.8600000000006</v>
          </cell>
          <cell r="AK30">
            <v>13487.6</v>
          </cell>
          <cell r="AL30">
            <v>22177.4</v>
          </cell>
          <cell r="AM30">
            <v>29118.799999999999</v>
          </cell>
          <cell r="AN30">
            <v>7922.5</v>
          </cell>
          <cell r="AO30">
            <v>9875</v>
          </cell>
          <cell r="AP30">
            <v>6862</v>
          </cell>
        </row>
        <row r="32">
          <cell r="B32" t="str">
            <v>Flujo de Caja</v>
          </cell>
        </row>
        <row r="34">
          <cell r="B34" t="str">
            <v>Ingresos Operacionales</v>
          </cell>
          <cell r="AC34">
            <v>0</v>
          </cell>
          <cell r="AD34">
            <v>0</v>
          </cell>
          <cell r="AE34">
            <v>220358.47447109999</v>
          </cell>
          <cell r="AF34">
            <v>117377.92330833466</v>
          </cell>
          <cell r="AG34">
            <v>166336.73426330416</v>
          </cell>
          <cell r="AH34">
            <v>199505.07186707132</v>
          </cell>
          <cell r="AI34">
            <v>242736.33464454021</v>
          </cell>
          <cell r="AJ34">
            <v>274193.53356412129</v>
          </cell>
          <cell r="AK34">
            <v>297741.00110563549</v>
          </cell>
          <cell r="AL34">
            <v>331601.77632367262</v>
          </cell>
          <cell r="AM34">
            <v>377197.55506916292</v>
          </cell>
          <cell r="AN34">
            <v>362132.57752845238</v>
          </cell>
          <cell r="AO34">
            <v>383115.97164362634</v>
          </cell>
          <cell r="AP34">
            <v>405193.84119597095</v>
          </cell>
        </row>
        <row r="35">
          <cell r="B35" t="str">
            <v>Costos y Gastos Operacionales</v>
          </cell>
          <cell r="AC35">
            <v>0</v>
          </cell>
          <cell r="AD35">
            <v>0</v>
          </cell>
          <cell r="AE35">
            <v>-157797.70266114001</v>
          </cell>
          <cell r="AF35">
            <v>-120759.78072273998</v>
          </cell>
          <cell r="AG35">
            <v>-103151.88101847941</v>
          </cell>
          <cell r="AH35">
            <v>-75774.16105383476</v>
          </cell>
          <cell r="AI35">
            <v>-78752.181403711904</v>
          </cell>
          <cell r="AJ35">
            <v>-82994.336724374094</v>
          </cell>
          <cell r="AK35">
            <v>-86719.311629831704</v>
          </cell>
          <cell r="AL35">
            <v>-92373.975492540325</v>
          </cell>
          <cell r="AM35">
            <v>-97675.687381024269</v>
          </cell>
          <cell r="AN35">
            <v>-103066.50219579034</v>
          </cell>
          <cell r="AO35">
            <v>-108219.64335713061</v>
          </cell>
          <cell r="AP35">
            <v>-113685.12477371295</v>
          </cell>
        </row>
        <row r="36">
          <cell r="B36" t="str">
            <v>+ DEPRECIACION</v>
          </cell>
          <cell r="AE36">
            <v>16428.199734999998</v>
          </cell>
          <cell r="AF36">
            <v>17496.849729166668</v>
          </cell>
          <cell r="AG36">
            <v>18396.499597393333</v>
          </cell>
          <cell r="AH36">
            <v>18856.815524306592</v>
          </cell>
          <cell r="AI36">
            <v>17991.912361806593</v>
          </cell>
          <cell r="AJ36">
            <v>18468.884820139927</v>
          </cell>
          <cell r="AK36">
            <v>18941.537945139924</v>
          </cell>
          <cell r="AL36">
            <v>19362.318153473258</v>
          </cell>
          <cell r="AM36">
            <v>20112.029403473258</v>
          </cell>
          <cell r="AN36">
            <v>20967.439403473258</v>
          </cell>
          <cell r="AO36">
            <v>21236.416486806593</v>
          </cell>
          <cell r="AP36">
            <v>21536.624820139921</v>
          </cell>
        </row>
        <row r="38">
          <cell r="B38" t="str">
            <v>Var Ctas x Cobrar (-) aumentan (+) disminuyen</v>
          </cell>
          <cell r="AC38">
            <v>0</v>
          </cell>
          <cell r="AD38">
            <v>0</v>
          </cell>
          <cell r="AE38">
            <v>-74330.63</v>
          </cell>
          <cell r="AF38">
            <v>44986.149172916339</v>
          </cell>
          <cell r="AG38">
            <v>1616.1472253908651</v>
          </cell>
          <cell r="AH38">
            <v>-5529.1618785479877</v>
          </cell>
          <cell r="AI38">
            <v>-7206.6515050040616</v>
          </cell>
          <cell r="AJ38">
            <v>-5243.9150598941633</v>
          </cell>
          <cell r="AK38">
            <v>-3925.3628391704187</v>
          </cell>
          <cell r="AL38">
            <v>-5644.591228846788</v>
          </cell>
          <cell r="AM38">
            <v>-7600.8163168732353</v>
          </cell>
          <cell r="AN38">
            <v>2511.3317560364449</v>
          </cell>
          <cell r="AO38">
            <v>-3497.9317989994961</v>
          </cell>
          <cell r="AP38">
            <v>-3680.3808543758423</v>
          </cell>
        </row>
        <row r="39">
          <cell r="B39" t="str">
            <v>Var CxP Exist.</v>
          </cell>
          <cell r="AC39">
            <v>0</v>
          </cell>
          <cell r="AD39">
            <v>0</v>
          </cell>
          <cell r="AE39">
            <v>0</v>
          </cell>
          <cell r="AF39">
            <v>9328.5028368052008</v>
          </cell>
          <cell r="AG39">
            <v>4077.4006307372692</v>
          </cell>
          <cell r="AH39">
            <v>-393.99213359385612</v>
          </cell>
          <cell r="AI39">
            <v>1602.5321261237696</v>
          </cell>
          <cell r="AJ39">
            <v>635.70765979848511</v>
          </cell>
          <cell r="AK39">
            <v>4483.2105246958999</v>
          </cell>
          <cell r="AL39">
            <v>9327.3163873186386</v>
          </cell>
          <cell r="AM39">
            <v>12277.770482757267</v>
          </cell>
          <cell r="AN39">
            <v>-3254.9123737106493</v>
          </cell>
          <cell r="AO39">
            <v>-1481.8453826616533</v>
          </cell>
          <cell r="AP39">
            <v>-3173.6895613232628</v>
          </cell>
        </row>
        <row r="40">
          <cell r="B40" t="str">
            <v>Compra de Existencias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2">
          <cell r="B42" t="str">
            <v>Ingresos Financieros</v>
          </cell>
          <cell r="AC42">
            <v>0</v>
          </cell>
          <cell r="AD42">
            <v>0</v>
          </cell>
          <cell r="AE42">
            <v>19400.148609250002</v>
          </cell>
          <cell r="AF42">
            <v>23900.49070056936</v>
          </cell>
          <cell r="AG42">
            <v>1550.5515533279652</v>
          </cell>
          <cell r="AH42">
            <v>1267.0830616182623</v>
          </cell>
          <cell r="AI42">
            <v>1208.4471600000018</v>
          </cell>
          <cell r="AJ42">
            <v>1071.9778600000009</v>
          </cell>
          <cell r="AK42">
            <v>1059.576479999999</v>
          </cell>
          <cell r="AL42">
            <v>1101.9431999999999</v>
          </cell>
          <cell r="AM42">
            <v>1146.0864000000001</v>
          </cell>
          <cell r="AN42">
            <v>1191.4608000000007</v>
          </cell>
          <cell r="AO42">
            <v>1239.5664000000011</v>
          </cell>
          <cell r="AP42">
            <v>1289.0400000000004</v>
          </cell>
        </row>
        <row r="43">
          <cell r="B43" t="str">
            <v>Otros Ingresos No Operac.</v>
          </cell>
          <cell r="AC43">
            <v>0</v>
          </cell>
          <cell r="AD43">
            <v>0</v>
          </cell>
          <cell r="AE43">
            <v>453.51213900000005</v>
          </cell>
          <cell r="AF43">
            <v>4281.3111650916671</v>
          </cell>
          <cell r="AG43">
            <v>2257.0288506612369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B44" t="str">
            <v>Otros Gastos No Operac.</v>
          </cell>
          <cell r="AC44">
            <v>0</v>
          </cell>
          <cell r="AD44">
            <v>0</v>
          </cell>
          <cell r="AE44">
            <v>-2979.9913575900005</v>
          </cell>
          <cell r="AF44">
            <v>-2012.2622788026049</v>
          </cell>
          <cell r="AG44">
            <v>-15169.097738591008</v>
          </cell>
          <cell r="AH44">
            <v>-3476.7111841260976</v>
          </cell>
          <cell r="AI44">
            <v>-3659.7972664744707</v>
          </cell>
          <cell r="AJ44">
            <v>-3832.8136142936828</v>
          </cell>
          <cell r="AK44">
            <v>-3991.4943218650174</v>
          </cell>
          <cell r="AL44">
            <v>-4159.6958718906326</v>
          </cell>
          <cell r="AM44">
            <v>-4337.9895149177846</v>
          </cell>
          <cell r="AN44">
            <v>-4526.980776526565</v>
          </cell>
          <cell r="AO44">
            <v>-4727.3115138318726</v>
          </cell>
          <cell r="AP44">
            <v>-4939.6620953754991</v>
          </cell>
        </row>
        <row r="45">
          <cell r="B45" t="str">
            <v>Venta de Activos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Pago de Impuestos</v>
          </cell>
          <cell r="AC46">
            <v>0</v>
          </cell>
          <cell r="AD46">
            <v>0</v>
          </cell>
          <cell r="AE46">
            <v>1416.865063593373</v>
          </cell>
          <cell r="AF46">
            <v>4300</v>
          </cell>
          <cell r="AG46">
            <v>2125.328463854542</v>
          </cell>
          <cell r="AH46">
            <v>2226.1302672970701</v>
          </cell>
          <cell r="AI46">
            <v>2730.8080476759746</v>
          </cell>
          <cell r="AJ46">
            <v>-1791.9178551604218</v>
          </cell>
          <cell r="AK46">
            <v>-48830.142878367478</v>
          </cell>
          <cell r="AL46">
            <v>-64513.785520144964</v>
          </cell>
          <cell r="AM46">
            <v>-81661.787166208873</v>
          </cell>
          <cell r="AN46">
            <v>-85989.313948614785</v>
          </cell>
          <cell r="AO46">
            <v>-89817.517698876429</v>
          </cell>
          <cell r="AP46">
            <v>-96085.501212438816</v>
          </cell>
        </row>
        <row r="47">
          <cell r="B47" t="str">
            <v>Cobros Créditos ETFC</v>
          </cell>
          <cell r="AC47">
            <v>0</v>
          </cell>
          <cell r="AD47">
            <v>0</v>
          </cell>
          <cell r="AE47">
            <v>0</v>
          </cell>
          <cell r="AF47">
            <v>20666.62</v>
          </cell>
          <cell r="AG47">
            <v>45243.014739096514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B48" t="str">
            <v>Créditos otorgados a  ETFC</v>
          </cell>
          <cell r="AC48">
            <v>0</v>
          </cell>
          <cell r="AD48">
            <v>0</v>
          </cell>
          <cell r="AE48">
            <v>0</v>
          </cell>
          <cell r="AF48">
            <v>-61386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50">
          <cell r="B50" t="str">
            <v>Inversión Activo Fijo</v>
          </cell>
          <cell r="AC50">
            <v>0</v>
          </cell>
          <cell r="AD50">
            <v>0</v>
          </cell>
          <cell r="AE50">
            <v>-1918.5340000000001</v>
          </cell>
          <cell r="AF50">
            <v>-9590.1017733999997</v>
          </cell>
          <cell r="AG50">
            <v>-9150.7256290207351</v>
          </cell>
          <cell r="AH50">
            <v>-4127.6390000000001</v>
          </cell>
          <cell r="AI50">
            <v>-7685.4850000000006</v>
          </cell>
          <cell r="AJ50">
            <v>-7317.8600000000006</v>
          </cell>
          <cell r="AK50">
            <v>-13487.6</v>
          </cell>
          <cell r="AL50">
            <v>-22177.4</v>
          </cell>
          <cell r="AM50">
            <v>-29118.799999999999</v>
          </cell>
          <cell r="AN50">
            <v>-7922.5</v>
          </cell>
          <cell r="AO50">
            <v>-9875</v>
          </cell>
          <cell r="AP50">
            <v>-6862</v>
          </cell>
        </row>
        <row r="52">
          <cell r="B52" t="str">
            <v>Aportes de Capital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4">
          <cell r="B54" t="str">
            <v>Obtención de Préstamos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6">
          <cell r="B56" t="str">
            <v>Servicio de Deuda</v>
          </cell>
        </row>
        <row r="57">
          <cell r="B57" t="str">
            <v xml:space="preserve">  Amortización de Créditos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-55786.607275686554</v>
          </cell>
          <cell r="AG57">
            <v>-52112.81506130167</v>
          </cell>
          <cell r="AH57">
            <v>-1284.1300953669599</v>
          </cell>
          <cell r="AI57">
            <v>-1039.19362182636</v>
          </cell>
          <cell r="AJ57">
            <v>-27998.748518808559</v>
          </cell>
          <cell r="AK57">
            <v>-29450.669803470668</v>
          </cell>
          <cell r="AL57">
            <v>-31725.767470923332</v>
          </cell>
          <cell r="AM57">
            <v>-31481.309826322002</v>
          </cell>
          <cell r="AN57">
            <v>-31490</v>
          </cell>
          <cell r="AO57">
            <v>-32750</v>
          </cell>
          <cell r="AP57">
            <v>-34060</v>
          </cell>
        </row>
        <row r="58">
          <cell r="B58" t="str">
            <v>Amortizaciones hechas con excedentes de caja</v>
          </cell>
          <cell r="AF58">
            <v>0</v>
          </cell>
          <cell r="AG58">
            <v>-5611.6701288658205</v>
          </cell>
          <cell r="AH58">
            <v>-43341.014904858544</v>
          </cell>
          <cell r="AI58">
            <v>-81462.736977287248</v>
          </cell>
          <cell r="AJ58">
            <v>-85711.303337668272</v>
          </cell>
          <cell r="AK58">
            <v>-64911.923593806627</v>
          </cell>
          <cell r="AL58">
            <v>-77740.137989536262</v>
          </cell>
          <cell r="AM58">
            <v>-106216.83720341293</v>
          </cell>
          <cell r="AN58">
            <v>-110692.85217968193</v>
          </cell>
          <cell r="AO58">
            <v>-130041.11847432869</v>
          </cell>
          <cell r="AP58">
            <v>-108403.46557459445</v>
          </cell>
        </row>
        <row r="59">
          <cell r="B59" t="str">
            <v xml:space="preserve">  Gastos financieros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-60741.550812494024</v>
          </cell>
          <cell r="AG59">
            <v>-62150.215657846122</v>
          </cell>
          <cell r="AH59">
            <v>-87528.508409360671</v>
          </cell>
          <cell r="AI59">
            <v>-86109.34287481854</v>
          </cell>
          <cell r="AJ59">
            <v>-79214.142615842822</v>
          </cell>
          <cell r="AK59">
            <v>-70640.166008548855</v>
          </cell>
          <cell r="AL59">
            <v>-62777.550211347021</v>
          </cell>
          <cell r="AM59">
            <v>-52347.376650645121</v>
          </cell>
          <cell r="AN59">
            <v>-39554.320479889204</v>
          </cell>
          <cell r="AO59">
            <v>-24862.353118830644</v>
          </cell>
          <cell r="AP59">
            <v>-9524.4147673700118</v>
          </cell>
        </row>
        <row r="60">
          <cell r="B60" t="str">
            <v xml:space="preserve">  Amortizac. Financ. Caja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B61" t="str">
            <v xml:space="preserve">  Gto Financ. Finan. Caja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3">
          <cell r="B63" t="str">
            <v>Recuperación Depósitos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88045.820999999996</v>
          </cell>
          <cell r="AG63">
            <v>16042</v>
          </cell>
          <cell r="AH63">
            <v>11367.591642989073</v>
          </cell>
          <cell r="AI63">
            <v>12208.5</v>
          </cell>
          <cell r="AJ63">
            <v>12941.5</v>
          </cell>
          <cell r="AK63">
            <v>13459</v>
          </cell>
          <cell r="AL63">
            <v>13997.5</v>
          </cell>
          <cell r="AM63">
            <v>14557.5</v>
          </cell>
          <cell r="AN63">
            <v>15140</v>
          </cell>
          <cell r="AO63">
            <v>15744.999999999998</v>
          </cell>
          <cell r="AP63">
            <v>16375</v>
          </cell>
        </row>
        <row r="64">
          <cell r="B64" t="str">
            <v>Colocación Depósitos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-81423.534629760659</v>
          </cell>
          <cell r="AG64">
            <v>-15909.970218526925</v>
          </cell>
          <cell r="AH64">
            <v>-55044.969890651992</v>
          </cell>
          <cell r="AI64">
            <v>-93964.436977287245</v>
          </cell>
          <cell r="AJ64">
            <v>-98859.803337668272</v>
          </cell>
          <cell r="AK64">
            <v>-78586.323593806635</v>
          </cell>
          <cell r="AL64">
            <v>-91961.637989536262</v>
          </cell>
          <cell r="AM64">
            <v>-121007.33720341293</v>
          </cell>
          <cell r="AN64">
            <v>-126074.85217968193</v>
          </cell>
          <cell r="AO64">
            <v>-146038.11847432869</v>
          </cell>
          <cell r="AP64">
            <v>-172312.46557459445</v>
          </cell>
        </row>
        <row r="66">
          <cell r="B66" t="str">
            <v>Dividendos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B67" t="str">
            <v>Retiros de Capital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B68" t="str">
            <v>Financiamiento de Caja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70">
          <cell r="B70" t="str">
            <v>VARIACION DE CAJA ANUAL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-61316.169579999914</v>
          </cell>
          <cell r="AG70">
            <v>-5611.670128865806</v>
          </cell>
          <cell r="AH70">
            <v>-43277.596187058538</v>
          </cell>
          <cell r="AI70">
            <v>-81401.291286263251</v>
          </cell>
          <cell r="AJ70">
            <v>-85653.237159650555</v>
          </cell>
          <cell r="AK70">
            <v>-64858.668613396119</v>
          </cell>
          <cell r="AL70">
            <v>-77683.687710301136</v>
          </cell>
          <cell r="AM70">
            <v>-106156.99990742376</v>
          </cell>
          <cell r="AN70">
            <v>-110629.42464593329</v>
          </cell>
          <cell r="AO70">
            <v>-129973.88528855518</v>
          </cell>
          <cell r="AP70">
            <v>-108332.19839767439</v>
          </cell>
        </row>
        <row r="71">
          <cell r="B71" t="str">
            <v>SALDO INICIO CAJA + DEPOSITOS</v>
          </cell>
          <cell r="AF71">
            <v>88680.642999999996</v>
          </cell>
          <cell r="AG71">
            <v>16746.652419999999</v>
          </cell>
          <cell r="AH71">
            <v>12072.244062989073</v>
          </cell>
          <cell r="AI71">
            <v>12976.5711378</v>
          </cell>
          <cell r="AJ71">
            <v>13771.016828824</v>
          </cell>
          <cell r="AK71">
            <v>14346.58300684168</v>
          </cell>
          <cell r="AL71">
            <v>14938.337987252182</v>
          </cell>
          <cell r="AM71">
            <v>15554.788266487312</v>
          </cell>
          <cell r="AN71">
            <v>16197.125562476551</v>
          </cell>
          <cell r="AO71">
            <v>16865.553096225143</v>
          </cell>
          <cell r="AP71">
            <v>17562.786281998651</v>
          </cell>
        </row>
        <row r="72">
          <cell r="B72" t="str">
            <v>SALDO FINAL CAJA + DEPOSITOS</v>
          </cell>
          <cell r="AF72">
            <v>27364.473420000082</v>
          </cell>
          <cell r="AG72">
            <v>11134.982291134193</v>
          </cell>
          <cell r="AH72">
            <v>-31205.352124069464</v>
          </cell>
          <cell r="AI72">
            <v>-68424.720148463253</v>
          </cell>
          <cell r="AJ72">
            <v>-71882.22033082656</v>
          </cell>
          <cell r="AK72">
            <v>-50512.085606554436</v>
          </cell>
          <cell r="AL72">
            <v>-62745.349723048952</v>
          </cell>
          <cell r="AM72">
            <v>-90602.211640936439</v>
          </cell>
          <cell r="AN72">
            <v>-94432.299083456746</v>
          </cell>
          <cell r="AO72">
            <v>-113108.33219233004</v>
          </cell>
          <cell r="AP72">
            <v>-90769.412115675746</v>
          </cell>
        </row>
        <row r="73">
          <cell r="B73" t="str">
            <v>SALDO FINAL DEPOSITOS</v>
          </cell>
          <cell r="AF73">
            <v>26659.821000000084</v>
          </cell>
          <cell r="AG73">
            <v>10430.329871134192</v>
          </cell>
          <cell r="AH73">
            <v>-31973.423261869466</v>
          </cell>
          <cell r="AI73">
            <v>-69254.236977287248</v>
          </cell>
          <cell r="AJ73">
            <v>-72769.803337668243</v>
          </cell>
          <cell r="AK73">
            <v>-51452.923593806619</v>
          </cell>
          <cell r="AL73">
            <v>-63742.637989536262</v>
          </cell>
          <cell r="AM73">
            <v>-91659.337203412986</v>
          </cell>
          <cell r="AN73">
            <v>-95552.852179681897</v>
          </cell>
          <cell r="AO73">
            <v>-114296.11847432869</v>
          </cell>
          <cell r="AP73">
            <v>-92028.465574594316</v>
          </cell>
        </row>
        <row r="82">
          <cell r="B82" t="str">
            <v>Flujos del Accionista</v>
          </cell>
        </row>
        <row r="83">
          <cell r="B83" t="str">
            <v>Flujos Operacionales</v>
          </cell>
        </row>
        <row r="84">
          <cell r="B84" t="str">
            <v>Valor Flujo Inversionista</v>
          </cell>
        </row>
        <row r="87">
          <cell r="B87" t="str">
            <v>Estado de Resultados</v>
          </cell>
        </row>
        <row r="89">
          <cell r="B89" t="str">
            <v>Ingresos de Explotación</v>
          </cell>
          <cell r="AC89">
            <v>0</v>
          </cell>
          <cell r="AD89">
            <v>0</v>
          </cell>
          <cell r="AE89">
            <v>220358.47447109999</v>
          </cell>
          <cell r="AF89">
            <v>117377.92330833466</v>
          </cell>
          <cell r="AG89">
            <v>166336.73426330416</v>
          </cell>
          <cell r="AH89">
            <v>199505.07186707132</v>
          </cell>
          <cell r="AI89">
            <v>242736.33464454021</v>
          </cell>
          <cell r="AJ89">
            <v>274193.53356412129</v>
          </cell>
          <cell r="AK89">
            <v>297741.00110563549</v>
          </cell>
          <cell r="AL89">
            <v>331601.77632367262</v>
          </cell>
          <cell r="AM89">
            <v>377197.55506916292</v>
          </cell>
          <cell r="AN89">
            <v>362132.57752845238</v>
          </cell>
          <cell r="AO89">
            <v>383115.97164362634</v>
          </cell>
          <cell r="AP89">
            <v>405193.84119597095</v>
          </cell>
        </row>
        <row r="90">
          <cell r="B90" t="str">
            <v>Costos de Comercialización</v>
          </cell>
          <cell r="AC90">
            <v>0</v>
          </cell>
          <cell r="AD90">
            <v>0</v>
          </cell>
          <cell r="AE90">
            <v>-116596.96436268</v>
          </cell>
          <cell r="AF90">
            <v>-73689.985403185172</v>
          </cell>
          <cell r="AG90">
            <v>-51305.323572196561</v>
          </cell>
          <cell r="AH90">
            <v>-19613.54997252487</v>
          </cell>
          <cell r="AI90">
            <v>-20456.092539141751</v>
          </cell>
          <cell r="AJ90">
            <v>-21529.036020553132</v>
          </cell>
          <cell r="AK90">
            <v>-22189.527326426982</v>
          </cell>
          <cell r="AL90">
            <v>-24675.390563968693</v>
          </cell>
          <cell r="AM90">
            <v>-26313.603270785094</v>
          </cell>
          <cell r="AN90">
            <v>-27760.53072026368</v>
          </cell>
          <cell r="AO90">
            <v>-29369.085689069048</v>
          </cell>
          <cell r="AP90">
            <v>-31061.541474540823</v>
          </cell>
        </row>
        <row r="91">
          <cell r="B91" t="str">
            <v>Otros Costos de Explotación</v>
          </cell>
          <cell r="AE91">
            <v>-36667.151877490003</v>
          </cell>
          <cell r="AF91">
            <v>-40771.269721500168</v>
          </cell>
          <cell r="AG91">
            <v>-45190.840647219084</v>
          </cell>
          <cell r="AH91">
            <v>-47869.32181703893</v>
          </cell>
          <cell r="AI91">
            <v>-49341.496459157519</v>
          </cell>
          <cell r="AJ91">
            <v>-51883.886830029427</v>
          </cell>
          <cell r="AK91">
            <v>-54373.485597185703</v>
          </cell>
          <cell r="AL91">
            <v>-56932.90829997947</v>
          </cell>
          <cell r="AM91">
            <v>-59950.466883931484</v>
          </cell>
          <cell r="AN91">
            <v>-63209.657215640502</v>
          </cell>
          <cell r="AO91">
            <v>-66028.464552582242</v>
          </cell>
          <cell r="AP91">
            <v>-69032.164596764036</v>
          </cell>
        </row>
        <row r="92">
          <cell r="B92" t="str">
            <v>Margen de Explotación</v>
          </cell>
          <cell r="AC92">
            <v>0</v>
          </cell>
          <cell r="AD92">
            <v>0</v>
          </cell>
          <cell r="AE92">
            <v>67094.358230929996</v>
          </cell>
          <cell r="AF92">
            <v>2916.6681836493226</v>
          </cell>
          <cell r="AG92">
            <v>69840.570043888511</v>
          </cell>
          <cell r="AH92">
            <v>132022.20007750753</v>
          </cell>
          <cell r="AI92">
            <v>172938.74564624095</v>
          </cell>
          <cell r="AJ92">
            <v>200780.61071353871</v>
          </cell>
          <cell r="AK92">
            <v>221177.98818202279</v>
          </cell>
          <cell r="AL92">
            <v>249993.47745972447</v>
          </cell>
          <cell r="AM92">
            <v>290933.48491444637</v>
          </cell>
          <cell r="AN92">
            <v>271162.38959254825</v>
          </cell>
          <cell r="AO92">
            <v>287718.42140197504</v>
          </cell>
          <cell r="AP92">
            <v>305100.13512466609</v>
          </cell>
          <cell r="AR92">
            <v>89.57725634899181</v>
          </cell>
        </row>
        <row r="94">
          <cell r="B94" t="str">
            <v>Gastos Administración y Ventas</v>
          </cell>
          <cell r="AC94">
            <v>0</v>
          </cell>
          <cell r="AD94">
            <v>0</v>
          </cell>
          <cell r="AE94">
            <v>-4533.5864209699994</v>
          </cell>
          <cell r="AF94">
            <v>-6298.5255980546326</v>
          </cell>
          <cell r="AG94">
            <v>-6655.7167990637699</v>
          </cell>
          <cell r="AH94">
            <v>-8291.2892642709648</v>
          </cell>
          <cell r="AI94">
            <v>-8954.5924054126408</v>
          </cell>
          <cell r="AJ94">
            <v>-9581.4138737915273</v>
          </cell>
          <cell r="AK94">
            <v>-10156.298706219019</v>
          </cell>
          <cell r="AL94">
            <v>-10765.676628592162</v>
          </cell>
          <cell r="AM94">
            <v>-11411.617226307691</v>
          </cell>
          <cell r="AN94">
            <v>-12096.314259886154</v>
          </cell>
          <cell r="AO94">
            <v>-12822.093115479322</v>
          </cell>
          <cell r="AP94">
            <v>-13591.418702408082</v>
          </cell>
        </row>
        <row r="95">
          <cell r="B95" t="str">
            <v>Resultado Operacional</v>
          </cell>
          <cell r="AC95">
            <v>0</v>
          </cell>
          <cell r="AD95">
            <v>0</v>
          </cell>
          <cell r="AE95">
            <v>62560.771809959995</v>
          </cell>
          <cell r="AF95">
            <v>-3381.85741440531</v>
          </cell>
          <cell r="AG95">
            <v>63184.853244824742</v>
          </cell>
          <cell r="AH95">
            <v>123730.91081323657</v>
          </cell>
          <cell r="AI95">
            <v>163984.15324082831</v>
          </cell>
          <cell r="AJ95">
            <v>191199.19683974719</v>
          </cell>
          <cell r="AK95">
            <v>211021.68947580378</v>
          </cell>
          <cell r="AL95">
            <v>239227.80083113231</v>
          </cell>
          <cell r="AM95">
            <v>279521.86768813868</v>
          </cell>
          <cell r="AN95">
            <v>259066.07533266209</v>
          </cell>
          <cell r="AO95">
            <v>274896.3282864957</v>
          </cell>
          <cell r="AP95">
            <v>291508.716422258</v>
          </cell>
        </row>
        <row r="97">
          <cell r="B97" t="str">
            <v>Ingresos Financieros</v>
          </cell>
          <cell r="AC97">
            <v>0</v>
          </cell>
          <cell r="AD97">
            <v>0</v>
          </cell>
          <cell r="AE97">
            <v>19400.148609250002</v>
          </cell>
          <cell r="AF97">
            <v>23900.49070056936</v>
          </cell>
          <cell r="AG97">
            <v>1550.5515533279652</v>
          </cell>
          <cell r="AH97">
            <v>1267.0830616182623</v>
          </cell>
          <cell r="AI97">
            <v>1208.4471600000018</v>
          </cell>
          <cell r="AJ97">
            <v>1071.9778600000009</v>
          </cell>
          <cell r="AK97">
            <v>1059.576479999999</v>
          </cell>
          <cell r="AL97">
            <v>1101.9431999999999</v>
          </cell>
          <cell r="AM97">
            <v>1146.0864000000001</v>
          </cell>
          <cell r="AN97">
            <v>1191.4608000000007</v>
          </cell>
          <cell r="AO97">
            <v>1239.5664000000011</v>
          </cell>
          <cell r="AP97">
            <v>1289.0400000000004</v>
          </cell>
          <cell r="AR97" t="str">
            <v>gastos financieros vers STN1A</v>
          </cell>
        </row>
        <row r="98">
          <cell r="B98" t="str">
            <v>Otros Ingresos</v>
          </cell>
          <cell r="AC98">
            <v>0</v>
          </cell>
          <cell r="AD98">
            <v>0</v>
          </cell>
          <cell r="AE98">
            <v>453.51213900000005</v>
          </cell>
          <cell r="AF98">
            <v>4281.3111650916671</v>
          </cell>
          <cell r="AG98">
            <v>2257.0288506612369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R98">
            <v>1999</v>
          </cell>
          <cell r="AS98">
            <v>2000</v>
          </cell>
          <cell r="AT98">
            <v>2001</v>
          </cell>
          <cell r="AU98">
            <v>2002</v>
          </cell>
          <cell r="AV98">
            <v>2003</v>
          </cell>
          <cell r="AW98">
            <v>2004</v>
          </cell>
          <cell r="AX98">
            <v>2005</v>
          </cell>
          <cell r="AY98">
            <v>2006</v>
          </cell>
          <cell r="AZ98">
            <v>2007</v>
          </cell>
          <cell r="BA98">
            <v>2008</v>
          </cell>
          <cell r="BB98">
            <v>2009</v>
          </cell>
        </row>
        <row r="99">
          <cell r="B99" t="str">
            <v>Gastos Financieros</v>
          </cell>
          <cell r="AC99">
            <v>0</v>
          </cell>
          <cell r="AD99">
            <v>0</v>
          </cell>
          <cell r="AE99">
            <v>-46199.121306369998</v>
          </cell>
          <cell r="AF99">
            <v>-60649.152319057088</v>
          </cell>
          <cell r="AG99">
            <v>-62031.303030550538</v>
          </cell>
          <cell r="AH99">
            <v>-85068.752928561618</v>
          </cell>
          <cell r="AI99">
            <v>-81146.400321482157</v>
          </cell>
          <cell r="AJ99">
            <v>-73362.167972555879</v>
          </cell>
          <cell r="AK99">
            <v>-66113.802789272435</v>
          </cell>
          <cell r="AL99">
            <v>-56992.200229701157</v>
          </cell>
          <cell r="AM99">
            <v>-44232.226066128336</v>
          </cell>
          <cell r="AN99">
            <v>-30338.857887086589</v>
          </cell>
          <cell r="AO99">
            <v>-13677.309476482638</v>
          </cell>
          <cell r="AP99">
            <v>-9490.3547673700123</v>
          </cell>
          <cell r="AR99">
            <v>-60649.152319057088</v>
          </cell>
          <cell r="AS99">
            <v>-62241.740660383017</v>
          </cell>
          <cell r="AT99">
            <v>-90219.275844985081</v>
          </cell>
          <cell r="AU99">
            <v>-95556.469759752232</v>
          </cell>
          <cell r="AV99">
            <v>-97897.150842427043</v>
          </cell>
          <cell r="AW99">
            <v>-98815.08540582945</v>
          </cell>
          <cell r="AX99">
            <v>-99606.387409423638</v>
          </cell>
          <cell r="AY99">
            <v>-100317.12579223857</v>
          </cell>
          <cell r="AZ99">
            <v>-100946.69180403631</v>
          </cell>
          <cell r="BA99">
            <v>-101554.50689185395</v>
          </cell>
          <cell r="BB99">
            <v>-102048.09891919476</v>
          </cell>
        </row>
        <row r="100">
          <cell r="B100" t="str">
            <v>Otros Gastos</v>
          </cell>
          <cell r="AC100">
            <v>0</v>
          </cell>
          <cell r="AD100">
            <v>0</v>
          </cell>
          <cell r="AE100">
            <v>-2979.9913575900005</v>
          </cell>
          <cell r="AF100">
            <v>-2012.2622788026049</v>
          </cell>
          <cell r="AG100">
            <v>-3287.74619087663</v>
          </cell>
          <cell r="AH100">
            <v>-3476.7111841260976</v>
          </cell>
          <cell r="AI100">
            <v>-3659.7972664744707</v>
          </cell>
          <cell r="AJ100">
            <v>-3832.8136142936828</v>
          </cell>
          <cell r="AK100">
            <v>-3991.4943218650174</v>
          </cell>
          <cell r="AL100">
            <v>-4159.6958718906326</v>
          </cell>
          <cell r="AM100">
            <v>-4337.9895149177846</v>
          </cell>
          <cell r="AN100">
            <v>-4526.980776526565</v>
          </cell>
          <cell r="AO100">
            <v>-4727.3115138318726</v>
          </cell>
          <cell r="AP100">
            <v>-4939.6620953754991</v>
          </cell>
          <cell r="AR100">
            <v>0</v>
          </cell>
          <cell r="AS100">
            <v>210.43762983247871</v>
          </cell>
          <cell r="AT100">
            <v>2901.944984121059</v>
          </cell>
          <cell r="AU100">
            <v>9750.5672363125486</v>
          </cell>
          <cell r="AV100">
            <v>19272.920572174393</v>
          </cell>
          <cell r="AW100">
            <v>28432.910895857494</v>
          </cell>
          <cell r="AX100">
            <v>37408.900669411771</v>
          </cell>
          <cell r="AY100">
            <v>48992.214097487871</v>
          </cell>
          <cell r="AZ100">
            <v>62895.011164361138</v>
          </cell>
          <cell r="BA100">
            <v>78685.372114710131</v>
          </cell>
          <cell r="BB100">
            <v>94889.593766322898</v>
          </cell>
        </row>
        <row r="101">
          <cell r="B101" t="str">
            <v>Corrección Monetaria IPC</v>
          </cell>
          <cell r="AC101">
            <v>0</v>
          </cell>
          <cell r="AD101">
            <v>0</v>
          </cell>
          <cell r="AE101">
            <v>67893.5</v>
          </cell>
          <cell r="AF101">
            <v>50504.500874644335</v>
          </cell>
          <cell r="AG101">
            <v>2952.1722377470951</v>
          </cell>
          <cell r="AH101">
            <v>68437.963462015046</v>
          </cell>
          <cell r="AI101">
            <v>61517.270086079625</v>
          </cell>
          <cell r="AJ101">
            <v>51040.513655372444</v>
          </cell>
          <cell r="AK101">
            <v>38338.614066806062</v>
          </cell>
          <cell r="AL101">
            <v>34244.202846417007</v>
          </cell>
          <cell r="AM101">
            <v>28825.900975792494</v>
          </cell>
          <cell r="AN101">
            <v>21382.772547081884</v>
          </cell>
          <cell r="AO101">
            <v>13190.876618748189</v>
          </cell>
          <cell r="AP101">
            <v>3401.3794419958167</v>
          </cell>
          <cell r="AR101" t="str">
            <v>diferencia vers 1B menos 1A</v>
          </cell>
        </row>
        <row r="102">
          <cell r="B102" t="str">
            <v>Diferencia en Cambio</v>
          </cell>
          <cell r="AE102">
            <v>-97577.3</v>
          </cell>
          <cell r="AF102">
            <v>-191370.57044857016</v>
          </cell>
          <cell r="AG102">
            <v>-84531.92243873798</v>
          </cell>
          <cell r="AH102">
            <v>-58557.468829239595</v>
          </cell>
          <cell r="AI102">
            <v>-48363.865981657444</v>
          </cell>
          <cell r="AJ102">
            <v>-30845.96411888994</v>
          </cell>
          <cell r="AK102">
            <v>-27548.099520133193</v>
          </cell>
          <cell r="AL102">
            <v>-24872.79934205435</v>
          </cell>
          <cell r="AM102">
            <v>-21537.067246240094</v>
          </cell>
          <cell r="AN102">
            <v>-16864.581393116674</v>
          </cell>
          <cell r="AO102">
            <v>-11872.344764679443</v>
          </cell>
          <cell r="AP102">
            <v>-5831.8248179554821</v>
          </cell>
        </row>
        <row r="103">
          <cell r="B103" t="str">
            <v>Resultado No Operacional</v>
          </cell>
          <cell r="AC103">
            <v>0</v>
          </cell>
          <cell r="AD103">
            <v>0</v>
          </cell>
          <cell r="AE103">
            <v>-59009.251915710003</v>
          </cell>
          <cell r="AF103">
            <v>-175345.68230612448</v>
          </cell>
          <cell r="AG103">
            <v>-143091.21901842885</v>
          </cell>
          <cell r="AH103">
            <v>-77397.886418293987</v>
          </cell>
          <cell r="AI103">
            <v>-70444.346323534453</v>
          </cell>
          <cell r="AJ103">
            <v>-55928.454190367062</v>
          </cell>
          <cell r="AK103">
            <v>-58255.206084464589</v>
          </cell>
          <cell r="AL103">
            <v>-50678.54939722913</v>
          </cell>
          <cell r="AM103">
            <v>-40135.295451493716</v>
          </cell>
          <cell r="AN103">
            <v>-29156.186709647944</v>
          </cell>
          <cell r="AO103">
            <v>-15846.522736245764</v>
          </cell>
          <cell r="AP103">
            <v>-15571.422238705178</v>
          </cell>
          <cell r="AR103">
            <v>0</v>
          </cell>
          <cell r="AS103">
            <v>294.05151475256901</v>
          </cell>
          <cell r="AT103">
            <v>2271.0691810145877</v>
          </cell>
          <cell r="AU103">
            <v>4268.6474176098518</v>
          </cell>
          <cell r="AV103">
            <v>4491.2722948938181</v>
          </cell>
          <cell r="AW103">
            <v>3401.3847963154672</v>
          </cell>
          <cell r="AX103">
            <v>4073.5832306517004</v>
          </cell>
          <cell r="AY103">
            <v>5565.7622694588381</v>
          </cell>
          <cell r="AZ103">
            <v>5800.3054542153332</v>
          </cell>
          <cell r="BA103">
            <v>6814.1546080548233</v>
          </cell>
          <cell r="BB103">
            <v>5680.3415961087494</v>
          </cell>
        </row>
        <row r="104">
          <cell r="AR104" t="str">
            <v>menores intereses que debo pagar por las amortizaciones</v>
          </cell>
        </row>
        <row r="105">
          <cell r="B105" t="str">
            <v>Utilidad Antes de Impuesto</v>
          </cell>
          <cell r="AC105">
            <v>0</v>
          </cell>
          <cell r="AD105">
            <v>0</v>
          </cell>
          <cell r="AE105">
            <v>3551.5198942499919</v>
          </cell>
          <cell r="AF105">
            <v>-178727.53972052978</v>
          </cell>
          <cell r="AG105">
            <v>-79906.365773604106</v>
          </cell>
          <cell r="AH105">
            <v>46333.024394942579</v>
          </cell>
          <cell r="AI105">
            <v>93539.806917293856</v>
          </cell>
          <cell r="AJ105">
            <v>135270.74264938012</v>
          </cell>
          <cell r="AK105">
            <v>152766.48339133919</v>
          </cell>
          <cell r="AL105">
            <v>188549.25143390318</v>
          </cell>
          <cell r="AM105">
            <v>239386.57223664498</v>
          </cell>
          <cell r="AN105">
            <v>229909.88862301415</v>
          </cell>
          <cell r="AO105">
            <v>259049.80555024993</v>
          </cell>
          <cell r="AP105">
            <v>275937.29418355285</v>
          </cell>
        </row>
        <row r="106">
          <cell r="B106" t="str">
            <v>Impuesto a la Renta</v>
          </cell>
          <cell r="AC106">
            <v>0</v>
          </cell>
          <cell r="AD106">
            <v>0</v>
          </cell>
          <cell r="AE106">
            <v>1545.6709784654979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-5778.3839636189286</v>
          </cell>
          <cell r="AK106">
            <v>-53468.269186968711</v>
          </cell>
          <cell r="AL106">
            <v>-65992.238001866106</v>
          </cell>
          <cell r="AM106">
            <v>-83785.30028282573</v>
          </cell>
          <cell r="AN106">
            <v>-80468.46101805495</v>
          </cell>
          <cell r="AO106">
            <v>-90667.431942587471</v>
          </cell>
          <cell r="AP106">
            <v>-96578.052964243485</v>
          </cell>
          <cell r="AR106">
            <v>0</v>
          </cell>
          <cell r="AS106">
            <v>1372.3642760301991</v>
          </cell>
          <cell r="AT106">
            <v>-4904.791861250591</v>
          </cell>
          <cell r="AU106">
            <v>-13722.566125375502</v>
          </cell>
          <cell r="AV106">
            <v>-23364.420710049057</v>
          </cell>
          <cell r="AW106">
            <v>-31141.106919202193</v>
          </cell>
          <cell r="AX106">
            <v>-40581.06756236931</v>
          </cell>
          <cell r="AY106">
            <v>-53409.093441467565</v>
          </cell>
          <cell r="AZ106">
            <v>-67239.13955068303</v>
          </cell>
          <cell r="BA106">
            <v>-83684.583034866955</v>
          </cell>
          <cell r="BB106">
            <v>-103224.60286046169</v>
          </cell>
          <cell r="BC106">
            <v>108905.34159610874</v>
          </cell>
        </row>
        <row r="107">
          <cell r="B107" t="str">
            <v>Utilidad Neta Después de Impuesto</v>
          </cell>
          <cell r="AC107">
            <v>0</v>
          </cell>
          <cell r="AD107">
            <v>0</v>
          </cell>
          <cell r="AE107">
            <v>5097.1908727154896</v>
          </cell>
          <cell r="AF107">
            <v>-178727.53972052978</v>
          </cell>
          <cell r="AG107">
            <v>-79906.365773604106</v>
          </cell>
          <cell r="AH107">
            <v>46333.024394942579</v>
          </cell>
          <cell r="AI107">
            <v>93539.806917293856</v>
          </cell>
          <cell r="AJ107">
            <v>129492.3586857612</v>
          </cell>
          <cell r="AK107">
            <v>99298.214204370481</v>
          </cell>
          <cell r="AL107">
            <v>122557.01343203707</v>
          </cell>
          <cell r="AM107">
            <v>155601.27195381926</v>
          </cell>
          <cell r="AN107">
            <v>149441.4276049592</v>
          </cell>
          <cell r="AO107">
            <v>168382.37360766245</v>
          </cell>
          <cell r="AP107">
            <v>179359.24121930936</v>
          </cell>
          <cell r="AR107" t="str">
            <v>diferencia en ingresos ETFC</v>
          </cell>
        </row>
        <row r="108">
          <cell r="AR108">
            <v>4281.3111650916671</v>
          </cell>
          <cell r="AS108">
            <v>884.66457463103791</v>
          </cell>
          <cell r="AT108">
            <v>4904.791861250591</v>
          </cell>
          <cell r="AU108">
            <v>13722.566125375502</v>
          </cell>
          <cell r="AV108">
            <v>23364.420710049057</v>
          </cell>
          <cell r="AW108">
            <v>31141.106919202193</v>
          </cell>
          <cell r="AX108">
            <v>40581.06756236931</v>
          </cell>
          <cell r="AY108">
            <v>53409.093441467565</v>
          </cell>
          <cell r="AZ108">
            <v>67239.13955068303</v>
          </cell>
          <cell r="BA108">
            <v>83684.583034866955</v>
          </cell>
          <cell r="BB108">
            <v>103224.60286046169</v>
          </cell>
        </row>
        <row r="109"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-4.2717174833558941E-2</v>
          </cell>
          <cell r="AK109">
            <v>-0.35</v>
          </cell>
          <cell r="AL109">
            <v>-0.35</v>
          </cell>
          <cell r="AM109">
            <v>-0.35</v>
          </cell>
          <cell r="AN109">
            <v>-0.35</v>
          </cell>
          <cell r="AO109">
            <v>-0.35</v>
          </cell>
          <cell r="AP109">
            <v>-0.35</v>
          </cell>
          <cell r="AR109" t="str">
            <v>ingresos ETFC vers 1A</v>
          </cell>
        </row>
        <row r="110">
          <cell r="AT110" t="str">
            <v>ajuste que debo restarle a los gastos financieros</v>
          </cell>
        </row>
        <row r="111">
          <cell r="AT111">
            <v>5150.5229164234661</v>
          </cell>
          <cell r="AU111">
            <v>14410.069438270068</v>
          </cell>
          <cell r="AV111">
            <v>24534.982869871157</v>
          </cell>
          <cell r="AW111">
            <v>32701.282616557015</v>
          </cell>
          <cell r="AX111">
            <v>42614.187179722481</v>
          </cell>
          <cell r="AY111">
            <v>56084.899726110234</v>
          </cell>
          <cell r="AZ111">
            <v>70607.833916949719</v>
          </cell>
          <cell r="BA111">
            <v>87877.197415371309</v>
          </cell>
          <cell r="BB111">
            <v>108396.17615006398</v>
          </cell>
        </row>
        <row r="112">
          <cell r="AT112">
            <v>245.73105517287513</v>
          </cell>
          <cell r="AU112">
            <v>687.50331289456517</v>
          </cell>
          <cell r="AV112">
            <v>1170.5621598221005</v>
          </cell>
          <cell r="AW112">
            <v>1560.1756973548218</v>
          </cell>
          <cell r="AX112">
            <v>2033.1196173531716</v>
          </cell>
          <cell r="AY112">
            <v>2675.8062846426692</v>
          </cell>
          <cell r="AZ112">
            <v>3368.694366266689</v>
          </cell>
          <cell r="BA112">
            <v>4192.6143805043539</v>
          </cell>
          <cell r="BB112">
            <v>5171.5732896022964</v>
          </cell>
        </row>
        <row r="113">
          <cell r="AT113">
            <v>2248.5779323024071</v>
          </cell>
          <cell r="AU113">
            <v>4659.502201957519</v>
          </cell>
          <cell r="AV113">
            <v>5262.0622976967643</v>
          </cell>
          <cell r="AW113">
            <v>4268.3717206995207</v>
          </cell>
          <cell r="AX113">
            <v>5205.2865103107106</v>
          </cell>
          <cell r="AY113">
            <v>7092.6856286223629</v>
          </cell>
          <cell r="AZ113">
            <v>7712.8227525885814</v>
          </cell>
          <cell r="BA113">
            <v>9191.8253006611776</v>
          </cell>
          <cell r="BB113">
            <v>13506.582383741086</v>
          </cell>
        </row>
        <row r="114">
          <cell r="AC114">
            <v>0</v>
          </cell>
          <cell r="AD114">
            <v>0</v>
          </cell>
          <cell r="AE114">
            <v>634.82200000000012</v>
          </cell>
          <cell r="AF114">
            <v>704.65242000000023</v>
          </cell>
          <cell r="AG114">
            <v>704.65242000000023</v>
          </cell>
          <cell r="AH114">
            <v>768.07113780000032</v>
          </cell>
          <cell r="AI114">
            <v>829.51682882400041</v>
          </cell>
          <cell r="AJ114">
            <v>887.58300684168046</v>
          </cell>
          <cell r="AK114">
            <v>940.83798725218128</v>
          </cell>
          <cell r="AL114">
            <v>997.28826648731217</v>
          </cell>
          <cell r="AM114">
            <v>1057.1255624765511</v>
          </cell>
          <cell r="AN114">
            <v>1120.5530962251441</v>
          </cell>
          <cell r="AO114">
            <v>1187.7862819986528</v>
          </cell>
          <cell r="AP114">
            <v>1259.053458918572</v>
          </cell>
        </row>
        <row r="115">
          <cell r="AC115">
            <v>0</v>
          </cell>
          <cell r="AD115">
            <v>0</v>
          </cell>
          <cell r="AE115">
            <v>88045.820999999996</v>
          </cell>
          <cell r="AF115">
            <v>16042</v>
          </cell>
          <cell r="AG115">
            <v>11367.591642989073</v>
          </cell>
          <cell r="AH115">
            <v>12208.5</v>
          </cell>
          <cell r="AI115">
            <v>12941.5</v>
          </cell>
          <cell r="AJ115">
            <v>13459</v>
          </cell>
          <cell r="AK115">
            <v>13997.5</v>
          </cell>
          <cell r="AL115">
            <v>14557.5</v>
          </cell>
          <cell r="AM115">
            <v>15140</v>
          </cell>
          <cell r="AN115">
            <v>15745</v>
          </cell>
          <cell r="AO115">
            <v>16375</v>
          </cell>
          <cell r="AP115">
            <v>17030</v>
          </cell>
          <cell r="AQ115">
            <v>5</v>
          </cell>
        </row>
        <row r="116">
          <cell r="AC116">
            <v>0</v>
          </cell>
          <cell r="AD116">
            <v>0</v>
          </cell>
          <cell r="AE116">
            <v>74330.63</v>
          </cell>
          <cell r="AF116">
            <v>29344.480827083666</v>
          </cell>
          <cell r="AG116">
            <v>27728.333601692801</v>
          </cell>
          <cell r="AH116">
            <v>33257.495480240788</v>
          </cell>
          <cell r="AI116">
            <v>40464.14698524485</v>
          </cell>
          <cell r="AJ116">
            <v>45708.062045139013</v>
          </cell>
          <cell r="AK116">
            <v>49633.424884309432</v>
          </cell>
          <cell r="AL116">
            <v>55278.01611315622</v>
          </cell>
          <cell r="AM116">
            <v>62878.832430029455</v>
          </cell>
          <cell r="AN116">
            <v>60367.50067399301</v>
          </cell>
          <cell r="AO116">
            <v>63865.432472992507</v>
          </cell>
          <cell r="AP116">
            <v>67545.813327368349</v>
          </cell>
        </row>
        <row r="117">
          <cell r="AC117">
            <v>0</v>
          </cell>
          <cell r="AD117">
            <v>0</v>
          </cell>
          <cell r="AE117">
            <v>12096.275</v>
          </cell>
          <cell r="AF117">
            <v>13426.865250000001</v>
          </cell>
          <cell r="AG117">
            <v>13426.865250000001</v>
          </cell>
          <cell r="AH117">
            <v>14635.283122500003</v>
          </cell>
          <cell r="AI117">
            <v>15806.105772300003</v>
          </cell>
          <cell r="AJ117">
            <v>16912.533176361005</v>
          </cell>
          <cell r="AK117">
            <v>17927.285166942667</v>
          </cell>
          <cell r="AL117">
            <v>19002.922276959227</v>
          </cell>
          <cell r="AM117">
            <v>20143.097613576781</v>
          </cell>
          <cell r="AN117">
            <v>21351.683470391388</v>
          </cell>
          <cell r="AO117">
            <v>22632.784478614874</v>
          </cell>
          <cell r="AP117">
            <v>23990.751547331769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C120">
            <v>0</v>
          </cell>
          <cell r="AD120">
            <v>0</v>
          </cell>
          <cell r="AE120">
            <v>8440</v>
          </cell>
          <cell r="AF120">
            <v>4300</v>
          </cell>
          <cell r="AG120">
            <v>2125.328463854542</v>
          </cell>
          <cell r="AH120">
            <v>2226.1302672970701</v>
          </cell>
          <cell r="AI120">
            <v>2730.8080476759746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32979.29</v>
          </cell>
        </row>
        <row r="121">
          <cell r="AC121">
            <v>0</v>
          </cell>
          <cell r="AD121">
            <v>0</v>
          </cell>
          <cell r="AE121">
            <v>183547.54799999998</v>
          </cell>
          <cell r="AF121">
            <v>63817.998497083667</v>
          </cell>
          <cell r="AG121">
            <v>55352.771378536418</v>
          </cell>
          <cell r="AH121">
            <v>63095.480007837861</v>
          </cell>
          <cell r="AI121">
            <v>72772.077634044836</v>
          </cell>
          <cell r="AJ121">
            <v>76967.178228341698</v>
          </cell>
          <cell r="AK121">
            <v>82499.04803850429</v>
          </cell>
          <cell r="AL121">
            <v>89835.726656602768</v>
          </cell>
          <cell r="AM121">
            <v>99219.055606082795</v>
          </cell>
          <cell r="AN121">
            <v>98584.737240609553</v>
          </cell>
          <cell r="AO121">
            <v>104061.00323360604</v>
          </cell>
          <cell r="AP121">
            <v>142804.90833361869</v>
          </cell>
        </row>
        <row r="123">
          <cell r="AC123">
            <v>0</v>
          </cell>
          <cell r="AD123">
            <v>0</v>
          </cell>
          <cell r="AE123">
            <v>3535.67</v>
          </cell>
          <cell r="AF123">
            <v>3924.5936999999999</v>
          </cell>
          <cell r="AG123">
            <v>3924.5936999999999</v>
          </cell>
          <cell r="AH123">
            <v>4277.8071330000002</v>
          </cell>
          <cell r="AI123">
            <v>4620.0317036400002</v>
          </cell>
          <cell r="AJ123">
            <v>4943.4339228948002</v>
          </cell>
          <cell r="AK123">
            <v>5240.0399582684877</v>
          </cell>
          <cell r="AL123">
            <v>5554.4423557645969</v>
          </cell>
          <cell r="AM123">
            <v>5887.7088971104731</v>
          </cell>
          <cell r="AN123">
            <v>6240.9714309371011</v>
          </cell>
          <cell r="AO123">
            <v>6615.4297167933273</v>
          </cell>
          <cell r="AP123">
            <v>7012.3554998009267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C125">
            <v>0</v>
          </cell>
          <cell r="AD125">
            <v>0</v>
          </cell>
          <cell r="AE125">
            <v>878268.92100000009</v>
          </cell>
          <cell r="AF125">
            <v>984382.6040834001</v>
          </cell>
          <cell r="AG125">
            <v>993533.32971242082</v>
          </cell>
          <cell r="AH125">
            <v>1087078.9683865386</v>
          </cell>
          <cell r="AI125">
            <v>1181730.770857462</v>
          </cell>
          <cell r="AJ125">
            <v>1271769.784817484</v>
          </cell>
          <cell r="AK125">
            <v>1361563.5719065331</v>
          </cell>
          <cell r="AL125">
            <v>1465434.7862209249</v>
          </cell>
          <cell r="AM125">
            <v>1582479.6733941806</v>
          </cell>
          <cell r="AN125">
            <v>1685350.9537978314</v>
          </cell>
          <cell r="AO125">
            <v>1796347.0110257012</v>
          </cell>
          <cell r="AP125">
            <v>1910989.8316872434</v>
          </cell>
        </row>
        <row r="126">
          <cell r="AC126">
            <v>0</v>
          </cell>
          <cell r="AD126">
            <v>0</v>
          </cell>
          <cell r="AE126">
            <v>-33930.51</v>
          </cell>
          <cell r="AF126">
            <v>-55159.714738036659</v>
          </cell>
          <cell r="AG126">
            <v>-73556.214335430006</v>
          </cell>
          <cell r="AH126">
            <v>-99033.089149925305</v>
          </cell>
          <cell r="AI126">
            <v>-124947.64864372592</v>
          </cell>
          <cell r="AJ126">
            <v>-152162.86886892663</v>
          </cell>
          <cell r="AK126">
            <v>-180234.17894620218</v>
          </cell>
          <cell r="AL126">
            <v>-210410.54783644754</v>
          </cell>
          <cell r="AM126">
            <v>-243147.21011010767</v>
          </cell>
          <cell r="AN126">
            <v>-278703.48212018737</v>
          </cell>
          <cell r="AO126">
            <v>-316662.10753420525</v>
          </cell>
          <cell r="AP126">
            <v>-357198.45880639745</v>
          </cell>
        </row>
        <row r="127">
          <cell r="AC127">
            <v>0</v>
          </cell>
          <cell r="AD127">
            <v>0</v>
          </cell>
          <cell r="AE127">
            <v>847874.08100000012</v>
          </cell>
          <cell r="AF127">
            <v>933147.48304536345</v>
          </cell>
          <cell r="AG127">
            <v>923901.70907699084</v>
          </cell>
          <cell r="AH127">
            <v>992323.6863696134</v>
          </cell>
          <cell r="AI127">
            <v>1061403.153917376</v>
          </cell>
          <cell r="AJ127">
            <v>1124550.3498714522</v>
          </cell>
          <cell r="AK127">
            <v>1186569.4329185993</v>
          </cell>
          <cell r="AL127">
            <v>1260578.6807402419</v>
          </cell>
          <cell r="AM127">
            <v>1345220.1721811835</v>
          </cell>
          <cell r="AN127">
            <v>1412888.443108581</v>
          </cell>
          <cell r="AO127">
            <v>1486300.3332082892</v>
          </cell>
          <cell r="AP127">
            <v>1560803.728380647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40719.380000000005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C131">
            <v>0</v>
          </cell>
          <cell r="AD131">
            <v>0</v>
          </cell>
          <cell r="AE131">
            <v>5973.9309999999996</v>
          </cell>
          <cell r="AF131">
            <v>5864.8931589715321</v>
          </cell>
          <cell r="AG131">
            <v>15147.790146090101</v>
          </cell>
          <cell r="AH131">
            <v>13018.332961647113</v>
          </cell>
          <cell r="AI131">
            <v>12611.820288006636</v>
          </cell>
          <cell r="AJ131">
            <v>11928.002020693641</v>
          </cell>
          <cell r="AK131">
            <v>11217.111021367889</v>
          </cell>
          <cell r="AL131">
            <v>10477.740443982842</v>
          </cell>
          <cell r="AM131">
            <v>9708.8588566934577</v>
          </cell>
          <cell r="AN131">
            <v>8908.6932929589766</v>
          </cell>
          <cell r="AO131">
            <v>8077.0190320944384</v>
          </cell>
          <cell r="AP131">
            <v>7211.964638606778</v>
          </cell>
        </row>
        <row r="132">
          <cell r="AC132">
            <v>0</v>
          </cell>
          <cell r="AD132">
            <v>0</v>
          </cell>
          <cell r="AE132">
            <v>5973.9309999999996</v>
          </cell>
          <cell r="AF132">
            <v>46584.27315897154</v>
          </cell>
          <cell r="AG132">
            <v>15147.790146090101</v>
          </cell>
          <cell r="AH132">
            <v>13018.332961647113</v>
          </cell>
          <cell r="AI132">
            <v>12611.820288006636</v>
          </cell>
          <cell r="AJ132">
            <v>11928.002020693641</v>
          </cell>
          <cell r="AK132">
            <v>11217.111021367889</v>
          </cell>
          <cell r="AL132">
            <v>10477.740443982842</v>
          </cell>
          <cell r="AM132">
            <v>9708.8588566934577</v>
          </cell>
          <cell r="AN132">
            <v>8908.6932929589766</v>
          </cell>
          <cell r="AO132">
            <v>8077.0190320944384</v>
          </cell>
          <cell r="AP132">
            <v>7211.964638606778</v>
          </cell>
        </row>
        <row r="134">
          <cell r="AC134">
            <v>0</v>
          </cell>
          <cell r="AD134">
            <v>0</v>
          </cell>
          <cell r="AE134">
            <v>1037395.56</v>
          </cell>
          <cell r="AF134">
            <v>1043549.7547014187</v>
          </cell>
          <cell r="AG134">
            <v>994402.27060161741</v>
          </cell>
          <cell r="AH134">
            <v>1068437.4993390983</v>
          </cell>
          <cell r="AI134">
            <v>1146787.0518394276</v>
          </cell>
          <cell r="AJ134">
            <v>1213445.5301204876</v>
          </cell>
          <cell r="AK134">
            <v>1280285.5919784715</v>
          </cell>
          <cell r="AL134">
            <v>1360892.1478408275</v>
          </cell>
          <cell r="AM134">
            <v>1454148.0866439596</v>
          </cell>
          <cell r="AN134">
            <v>1520381.8736421494</v>
          </cell>
          <cell r="AO134">
            <v>1598438.3554739896</v>
          </cell>
          <cell r="AP134">
            <v>1710820.6013528726</v>
          </cell>
        </row>
        <row r="136">
          <cell r="AC136">
            <v>0</v>
          </cell>
          <cell r="AD136">
            <v>0</v>
          </cell>
          <cell r="AE136">
            <v>10681.868999999999</v>
          </cell>
          <cell r="AF136">
            <v>20010.3718368052</v>
          </cell>
          <cell r="AG136">
            <v>24087.772467542469</v>
          </cell>
          <cell r="AH136">
            <v>23693.780333948613</v>
          </cell>
          <cell r="AI136">
            <v>25296.312460072382</v>
          </cell>
          <cell r="AJ136">
            <v>25932.020119870867</v>
          </cell>
          <cell r="AK136">
            <v>30415.230644566767</v>
          </cell>
          <cell r="AL136">
            <v>39742.547031885406</v>
          </cell>
          <cell r="AM136">
            <v>52020.317514642673</v>
          </cell>
          <cell r="AN136">
            <v>48765.405140932024</v>
          </cell>
          <cell r="AO136">
            <v>47283.55975827037</v>
          </cell>
          <cell r="AP136">
            <v>44109.870196947108</v>
          </cell>
        </row>
        <row r="137">
          <cell r="AC137">
            <v>0</v>
          </cell>
          <cell r="AD137">
            <v>0</v>
          </cell>
          <cell r="AE137">
            <v>58410.629000000001</v>
          </cell>
          <cell r="AF137">
            <v>46809.903035049625</v>
          </cell>
          <cell r="AG137">
            <v>1076.7679674215547</v>
          </cell>
          <cell r="AH137">
            <v>769.15667335298951</v>
          </cell>
          <cell r="AI137">
            <v>26618.753270447502</v>
          </cell>
          <cell r="AJ137">
            <v>27931.845636388072</v>
          </cell>
          <cell r="AK137">
            <v>29450.669803470668</v>
          </cell>
          <cell r="AL137">
            <v>30345.424826322003</v>
          </cell>
          <cell r="AM137">
            <v>30310.28</v>
          </cell>
          <cell r="AN137">
            <v>31521.49</v>
          </cell>
          <cell r="AO137">
            <v>32782.75</v>
          </cell>
          <cell r="AP137">
            <v>34.06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3986.4661084585068</v>
          </cell>
          <cell r="AK139">
            <v>8624.5924170597427</v>
          </cell>
          <cell r="AL139">
            <v>10103.044898780885</v>
          </cell>
          <cell r="AM139">
            <v>12226.55801539775</v>
          </cell>
          <cell r="AN139">
            <v>6705.7050848379149</v>
          </cell>
          <cell r="AO139">
            <v>7555.6193285489571</v>
          </cell>
          <cell r="AP139">
            <v>8048.1710803536262</v>
          </cell>
        </row>
        <row r="140">
          <cell r="AC140">
            <v>0</v>
          </cell>
          <cell r="AD140">
            <v>0</v>
          </cell>
          <cell r="AE140">
            <v>283.24700000000001</v>
          </cell>
          <cell r="AF140">
            <v>2421.23</v>
          </cell>
          <cell r="AG140">
            <v>1248.74</v>
          </cell>
          <cell r="AH140">
            <v>3193.65</v>
          </cell>
          <cell r="AI140">
            <v>7619.65</v>
          </cell>
          <cell r="AJ140">
            <v>5511.65</v>
          </cell>
          <cell r="AK140">
            <v>6259.23</v>
          </cell>
          <cell r="AL140">
            <v>6435.33</v>
          </cell>
          <cell r="AM140">
            <v>8098.86</v>
          </cell>
          <cell r="AN140">
            <v>10194.49</v>
          </cell>
          <cell r="AO140">
            <v>12235.11</v>
          </cell>
          <cell r="AP140">
            <v>0</v>
          </cell>
        </row>
        <row r="141">
          <cell r="AC141">
            <v>0</v>
          </cell>
          <cell r="AD141">
            <v>0</v>
          </cell>
          <cell r="AE141">
            <v>69375.744999999995</v>
          </cell>
          <cell r="AF141">
            <v>69241.504871854821</v>
          </cell>
          <cell r="AG141">
            <v>26413.280434964025</v>
          </cell>
          <cell r="AH141">
            <v>27656.587007301605</v>
          </cell>
          <cell r="AI141">
            <v>59534.715730519885</v>
          </cell>
          <cell r="AJ141">
            <v>63361.981864717447</v>
          </cell>
          <cell r="AK141">
            <v>74749.722865097181</v>
          </cell>
          <cell r="AL141">
            <v>86626.346756988307</v>
          </cell>
          <cell r="AM141">
            <v>102656.01553004041</v>
          </cell>
          <cell r="AN141">
            <v>97187.090225769949</v>
          </cell>
          <cell r="AO141">
            <v>99857.039086819321</v>
          </cell>
          <cell r="AP141">
            <v>52192.101277300731</v>
          </cell>
        </row>
        <row r="143">
          <cell r="AC143">
            <v>0</v>
          </cell>
          <cell r="AD143">
            <v>0</v>
          </cell>
          <cell r="AE143">
            <v>579841.495</v>
          </cell>
          <cell r="AF143">
            <v>723634.79132716311</v>
          </cell>
          <cell r="AG143">
            <v>797218.14106283104</v>
          </cell>
          <cell r="AH143">
            <v>811870.35627891903</v>
          </cell>
          <cell r="AI143">
            <v>752230.23226148624</v>
          </cell>
          <cell r="AJ143">
            <v>668281.1696417135</v>
          </cell>
          <cell r="AK143">
            <v>600656.77446511097</v>
          </cell>
          <cell r="AL143">
            <v>516630.88879966969</v>
          </cell>
          <cell r="AM143">
            <v>400806.38494510151</v>
          </cell>
          <cell r="AN143">
            <v>274639.90415853623</v>
          </cell>
          <cell r="AO143">
            <v>122837.87044888701</v>
          </cell>
          <cell r="AP143">
            <v>19347.919692248059</v>
          </cell>
        </row>
        <row r="144">
          <cell r="AC144">
            <v>0</v>
          </cell>
          <cell r="AD144">
            <v>0</v>
          </cell>
          <cell r="AE144">
            <v>17062.150000000001</v>
          </cell>
          <cell r="AF144">
            <v>18938.986500000003</v>
          </cell>
          <cell r="AG144">
            <v>18938.986500000003</v>
          </cell>
          <cell r="AH144">
            <v>20643.495285000005</v>
          </cell>
          <cell r="AI144">
            <v>22294.974907800006</v>
          </cell>
          <cell r="AJ144">
            <v>23855.623151346008</v>
          </cell>
          <cell r="AK144">
            <v>25286.960540426768</v>
          </cell>
          <cell r="AL144">
            <v>26804.178172852375</v>
          </cell>
          <cell r="AM144">
            <v>28412.428863223518</v>
          </cell>
          <cell r="AN144">
            <v>30117.174595016928</v>
          </cell>
          <cell r="AO144">
            <v>31924.205070717944</v>
          </cell>
          <cell r="AP144">
            <v>33839.657374961018</v>
          </cell>
        </row>
        <row r="145">
          <cell r="AC145">
            <v>0</v>
          </cell>
          <cell r="AD145">
            <v>0</v>
          </cell>
          <cell r="AE145">
            <v>596903.64500000002</v>
          </cell>
          <cell r="AF145">
            <v>742573.77782716311</v>
          </cell>
          <cell r="AG145">
            <v>816157.12756283104</v>
          </cell>
          <cell r="AH145">
            <v>832513.85156391899</v>
          </cell>
          <cell r="AI145">
            <v>774525.20716928621</v>
          </cell>
          <cell r="AJ145">
            <v>692136.79279305949</v>
          </cell>
          <cell r="AK145">
            <v>625943.73500553775</v>
          </cell>
          <cell r="AL145">
            <v>543435.06697252207</v>
          </cell>
          <cell r="AM145">
            <v>429218.81380832504</v>
          </cell>
          <cell r="AN145">
            <v>304757.07875355316</v>
          </cell>
          <cell r="AO145">
            <v>154762.07551960496</v>
          </cell>
          <cell r="AP145">
            <v>53187.577067209073</v>
          </cell>
        </row>
        <row r="147">
          <cell r="AC147">
            <v>0</v>
          </cell>
          <cell r="AD147">
            <v>0</v>
          </cell>
          <cell r="AE147">
            <v>252618.38</v>
          </cell>
          <cell r="AF147">
            <v>280406.40179999999</v>
          </cell>
          <cell r="AG147">
            <v>280406.40179999999</v>
          </cell>
          <cell r="AH147">
            <v>305642.977962</v>
          </cell>
          <cell r="AI147">
            <v>330094.41619895998</v>
          </cell>
          <cell r="AJ147">
            <v>353201.02533288719</v>
          </cell>
          <cell r="AK147">
            <v>374393.0868528604</v>
          </cell>
          <cell r="AL147">
            <v>396856.67206403206</v>
          </cell>
          <cell r="AM147">
            <v>420668.07238787395</v>
          </cell>
          <cell r="AN147">
            <v>445908.15673114639</v>
          </cell>
          <cell r="AO147">
            <v>472662.64613501518</v>
          </cell>
          <cell r="AP147">
            <v>501022.40490311611</v>
          </cell>
        </row>
        <row r="148">
          <cell r="AC148">
            <v>0</v>
          </cell>
          <cell r="AD148">
            <v>0</v>
          </cell>
          <cell r="AE148">
            <v>118497.802</v>
          </cell>
          <cell r="AF148">
            <v>-48671.934678029778</v>
          </cell>
          <cell r="AG148">
            <v>-128578.30045163388</v>
          </cell>
          <cell r="AH148">
            <v>-95134.49857836336</v>
          </cell>
          <cell r="AI148">
            <v>-10469.940009122573</v>
          </cell>
          <cell r="AJ148">
            <v>117105.64555365477</v>
          </cell>
          <cell r="AK148">
            <v>222354.56138122801</v>
          </cell>
          <cell r="AL148">
            <v>357112.67315952119</v>
          </cell>
          <cell r="AM148">
            <v>532932.11964609707</v>
          </cell>
          <cell r="AN148">
            <v>713068.37342159869</v>
          </cell>
          <cell r="AO148">
            <v>922876.88236584025</v>
          </cell>
          <cell r="AP148">
            <v>1156169.2914342601</v>
          </cell>
          <cell r="AQ148">
            <v>233292.40906841983</v>
          </cell>
        </row>
        <row r="149"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C150">
            <v>0</v>
          </cell>
          <cell r="AD150">
            <v>0</v>
          </cell>
          <cell r="AE150">
            <v>371116.18200000003</v>
          </cell>
          <cell r="AF150">
            <v>231734.4671219702</v>
          </cell>
          <cell r="AG150">
            <v>151828.10134836612</v>
          </cell>
          <cell r="AH150">
            <v>210508.47938363664</v>
          </cell>
          <cell r="AI150">
            <v>319624.47618983738</v>
          </cell>
          <cell r="AJ150">
            <v>470306.67088654195</v>
          </cell>
          <cell r="AK150">
            <v>596747.64823408844</v>
          </cell>
          <cell r="AL150">
            <v>753969.34522355325</v>
          </cell>
          <cell r="AM150">
            <v>953600.19203397096</v>
          </cell>
          <cell r="AN150">
            <v>1158976.5301527451</v>
          </cell>
          <cell r="AO150">
            <v>1395539.5285008554</v>
          </cell>
          <cell r="AP150">
            <v>1657191.6963373763</v>
          </cell>
        </row>
        <row r="152">
          <cell r="AC152">
            <v>0</v>
          </cell>
          <cell r="AD152">
            <v>0</v>
          </cell>
          <cell r="AE152">
            <v>1037395.572</v>
          </cell>
          <cell r="AF152">
            <v>1043549.7498209882</v>
          </cell>
          <cell r="AG152">
            <v>994398.50934616115</v>
          </cell>
          <cell r="AH152">
            <v>1070678.9179548572</v>
          </cell>
          <cell r="AI152">
            <v>1153684.3990896435</v>
          </cell>
          <cell r="AJ152">
            <v>1225805.4455443188</v>
          </cell>
          <cell r="AK152">
            <v>1297441.1061047234</v>
          </cell>
          <cell r="AL152">
            <v>1384030.7589530637</v>
          </cell>
          <cell r="AM152">
            <v>1485475.0213723364</v>
          </cell>
          <cell r="AN152">
            <v>1560920.6991320681</v>
          </cell>
          <cell r="AO152">
            <v>1650158.6431072797</v>
          </cell>
          <cell r="AP152">
            <v>1762571.3746818861</v>
          </cell>
        </row>
        <row r="153">
          <cell r="AC153">
            <v>0</v>
          </cell>
          <cell r="AD153">
            <v>0</v>
          </cell>
          <cell r="AE153">
            <v>-1.1999999987892807E-2</v>
          </cell>
          <cell r="AF153">
            <v>4.8804305261000991E-3</v>
          </cell>
          <cell r="AG153">
            <v>3.7612554562510923</v>
          </cell>
          <cell r="AH153">
            <v>-2241.4186157588847</v>
          </cell>
          <cell r="AI153">
            <v>-6897.347250215942</v>
          </cell>
          <cell r="AJ153">
            <v>-12359.915423831204</v>
          </cell>
          <cell r="AK153">
            <v>-17155.514126251917</v>
          </cell>
          <cell r="AL153">
            <v>-23138.611112236278</v>
          </cell>
          <cell r="AM153">
            <v>-31326.9347283768</v>
          </cell>
          <cell r="AN153">
            <v>-40538.825489918701</v>
          </cell>
          <cell r="AO153">
            <v>-51720.287633290049</v>
          </cell>
          <cell r="AP153">
            <v>-51750.773329013493</v>
          </cell>
        </row>
        <row r="154">
          <cell r="AF154">
            <v>4.6767588482842284E-9</v>
          </cell>
          <cell r="AG154">
            <v>3.7824427740988876E-6</v>
          </cell>
          <cell r="AH154">
            <v>-2.0934554497816209E-3</v>
          </cell>
          <cell r="AI154">
            <v>-5.978539066367322E-3</v>
          </cell>
          <cell r="AJ154">
            <v>-1.0083097173991412E-2</v>
          </cell>
          <cell r="AK154">
            <v>-1.3222576381719175E-2</v>
          </cell>
          <cell r="AL154">
            <v>-1.6718278089237881E-2</v>
          </cell>
          <cell r="AM154">
            <v>-2.1088833051824612E-2</v>
          </cell>
          <cell r="AN154">
            <v>-2.5971098667895074E-2</v>
          </cell>
          <cell r="AO154">
            <v>-3.1342615359635832E-2</v>
          </cell>
          <cell r="AP154">
            <v>-2.9360951886758982E-2</v>
          </cell>
        </row>
        <row r="156">
          <cell r="AC156">
            <v>0</v>
          </cell>
          <cell r="AD156">
            <v>0</v>
          </cell>
          <cell r="AE156">
            <v>-1.1999999987892807E-2</v>
          </cell>
          <cell r="AF156">
            <v>4.8804305261000991E-3</v>
          </cell>
          <cell r="AG156">
            <v>0.18245706718880683</v>
          </cell>
          <cell r="AH156">
            <v>3193.6517197655048</v>
          </cell>
          <cell r="AI156">
            <v>7619.6464888767805</v>
          </cell>
          <cell r="AJ156">
            <v>5511.6512925357092</v>
          </cell>
          <cell r="AK156">
            <v>6259.2337937161792</v>
          </cell>
          <cell r="AL156">
            <v>6435.3299120606389</v>
          </cell>
          <cell r="AM156">
            <v>8098.8641810445115</v>
          </cell>
          <cell r="AN156">
            <v>10194.487213916378</v>
          </cell>
          <cell r="AO156">
            <v>12235.109914503992</v>
          </cell>
          <cell r="AP156">
            <v>14292.705420391634</v>
          </cell>
        </row>
        <row r="157">
          <cell r="B157">
            <v>5.3898895178504311E-3</v>
          </cell>
          <cell r="AF157">
            <v>2.3255869321943223E-3</v>
          </cell>
          <cell r="AG157">
            <v>1.2573034640876648E-3</v>
          </cell>
          <cell r="AH157">
            <v>2.997608361636058E-3</v>
          </cell>
          <cell r="AI157">
            <v>6.6881155714615384E-3</v>
          </cell>
          <cell r="AJ157">
            <v>4.5621544722130331E-3</v>
          </cell>
          <cell r="AK157">
            <v>4.9121282156516849E-3</v>
          </cell>
          <cell r="AL157">
            <v>4.7503241037257738E-3</v>
          </cell>
          <cell r="AM157">
            <v>5.5997078308169003E-3</v>
          </cell>
          <cell r="AN157">
            <v>6.7494179738191457E-3</v>
          </cell>
          <cell r="AO157">
            <v>7.7123335671397883E-3</v>
          </cell>
          <cell r="AP157">
            <v>8.2735356263865488E-3</v>
          </cell>
        </row>
        <row r="159">
          <cell r="B159" t="str">
            <v>Deuda / Patrimonio</v>
          </cell>
          <cell r="AC159" t="str">
            <v>no</v>
          </cell>
          <cell r="AD159" t="str">
            <v>no</v>
          </cell>
          <cell r="AE159">
            <v>1.7953390941061147</v>
          </cell>
          <cell r="AF159">
            <v>3.5032133664938598</v>
          </cell>
          <cell r="AG159">
            <v>5.5495023682377242</v>
          </cell>
          <cell r="AH159">
            <v>4.0861557742936405</v>
          </cell>
          <cell r="AI159">
            <v>2.6094995378402293</v>
          </cell>
          <cell r="AJ159">
            <v>1.6063960420413332</v>
          </cell>
          <cell r="AK159">
            <v>1.1741872128765747</v>
          </cell>
          <cell r="AL159">
            <v>0.8356591918769537</v>
          </cell>
          <cell r="AM159">
            <v>0.5577545325404234</v>
          </cell>
          <cell r="AN159">
            <v>0.34680958459646261</v>
          </cell>
          <cell r="AO159">
            <v>0.18245209784917119</v>
          </cell>
          <cell r="AP159">
            <v>6.3589311108312646E-2</v>
          </cell>
        </row>
        <row r="160">
          <cell r="B160" t="str">
            <v>Utilidad / Patrimonio</v>
          </cell>
          <cell r="AC160" t="str">
            <v>no</v>
          </cell>
          <cell r="AD160" t="str">
            <v>no</v>
          </cell>
          <cell r="AE160">
            <v>1.3734757792683612E-2</v>
          </cell>
          <cell r="AF160">
            <v>-0.77126006303783479</v>
          </cell>
          <cell r="AG160">
            <v>-0.52629496821712052</v>
          </cell>
          <cell r="AH160">
            <v>0.2201005134358695</v>
          </cell>
          <cell r="AI160">
            <v>0.29265533113220321</v>
          </cell>
          <cell r="AJ160">
            <v>0.2753360024463703</v>
          </cell>
          <cell r="AK160">
            <v>0.1663990038305411</v>
          </cell>
          <cell r="AL160">
            <v>0.16254906676039821</v>
          </cell>
          <cell r="AM160">
            <v>0.16317244192446234</v>
          </cell>
          <cell r="AN160">
            <v>0.12894258314727378</v>
          </cell>
          <cell r="AO160">
            <v>0.1206575451062612</v>
          </cell>
          <cell r="AP160">
            <v>0.10823083510237119</v>
          </cell>
        </row>
        <row r="161">
          <cell r="B161" t="str">
            <v>Otros</v>
          </cell>
        </row>
        <row r="162">
          <cell r="B162" t="str">
            <v>Otros</v>
          </cell>
        </row>
        <row r="163">
          <cell r="B163" t="str">
            <v>Otros</v>
          </cell>
        </row>
        <row r="164">
          <cell r="B164" t="str">
            <v>Otros</v>
          </cell>
        </row>
        <row r="165">
          <cell r="B165" t="str">
            <v>Otros</v>
          </cell>
        </row>
        <row r="166">
          <cell r="B166" t="str">
            <v>Otros</v>
          </cell>
        </row>
        <row r="167">
          <cell r="B167" t="str">
            <v>Otros</v>
          </cell>
        </row>
        <row r="178">
          <cell r="AE178">
            <v>220358.47447109999</v>
          </cell>
          <cell r="AF178">
            <v>117377.92330833466</v>
          </cell>
          <cell r="AG178">
            <v>166336.73426330416</v>
          </cell>
          <cell r="AH178">
            <v>199505.07186707132</v>
          </cell>
          <cell r="AI178">
            <v>242736.33464454021</v>
          </cell>
          <cell r="AJ178">
            <v>274193.53356412129</v>
          </cell>
          <cell r="AK178">
            <v>297741.00110563549</v>
          </cell>
          <cell r="AL178">
            <v>331601.77632367262</v>
          </cell>
          <cell r="AM178">
            <v>377197.55506916292</v>
          </cell>
          <cell r="AN178">
            <v>362132.57752845238</v>
          </cell>
          <cell r="AO178">
            <v>383115.97164362634</v>
          </cell>
          <cell r="AP178">
            <v>405193.84119597095</v>
          </cell>
        </row>
        <row r="181">
          <cell r="AE181">
            <v>116596.96436268</v>
          </cell>
          <cell r="AF181">
            <v>73689.985403185172</v>
          </cell>
          <cell r="AG181">
            <v>51305.323572196561</v>
          </cell>
          <cell r="AH181">
            <v>19613.54997252487</v>
          </cell>
          <cell r="AI181">
            <v>20456.092539141751</v>
          </cell>
          <cell r="AJ181">
            <v>21529.036020553132</v>
          </cell>
          <cell r="AK181">
            <v>22189.527326426982</v>
          </cell>
          <cell r="AL181">
            <v>24675.390563968693</v>
          </cell>
          <cell r="AM181">
            <v>26313.603270785094</v>
          </cell>
          <cell r="AN181">
            <v>27760.53072026368</v>
          </cell>
          <cell r="AO181">
            <v>29369.085689069048</v>
          </cell>
          <cell r="AP181">
            <v>31061.541474540823</v>
          </cell>
        </row>
        <row r="182">
          <cell r="AE182">
            <v>16428.199734999998</v>
          </cell>
          <cell r="AF182">
            <v>17496.849729166668</v>
          </cell>
          <cell r="AG182">
            <v>18396.499597393333</v>
          </cell>
          <cell r="AH182">
            <v>18856.815524306592</v>
          </cell>
          <cell r="AI182">
            <v>17991.912361806593</v>
          </cell>
          <cell r="AJ182">
            <v>18468.884820139927</v>
          </cell>
          <cell r="AK182">
            <v>18941.537945139924</v>
          </cell>
          <cell r="AL182">
            <v>19362.318153473258</v>
          </cell>
          <cell r="AM182">
            <v>20112.029403473258</v>
          </cell>
          <cell r="AN182">
            <v>20967.439403473258</v>
          </cell>
          <cell r="AO182">
            <v>21236.416486806593</v>
          </cell>
          <cell r="AP182">
            <v>21536.624820139921</v>
          </cell>
        </row>
        <row r="183">
          <cell r="AE183">
            <v>8040.8841232499999</v>
          </cell>
          <cell r="AF183">
            <v>10644.332399999999</v>
          </cell>
          <cell r="AG183">
            <v>12063.379192273147</v>
          </cell>
          <cell r="AH183">
            <v>12955.757867999999</v>
          </cell>
          <cell r="AI183">
            <v>14008.29579864</v>
          </cell>
          <cell r="AJ183">
            <v>14859.823530268801</v>
          </cell>
          <cell r="AK183">
            <v>15763.458463647839</v>
          </cell>
          <cell r="AL183">
            <v>16721.991606804393</v>
          </cell>
          <cell r="AM183">
            <v>17738.923028374298</v>
          </cell>
          <cell r="AN183">
            <v>18816.732492958283</v>
          </cell>
          <cell r="AO183">
            <v>19961.033627414148</v>
          </cell>
          <cell r="AP183">
            <v>21174.664471960925</v>
          </cell>
        </row>
        <row r="184">
          <cell r="AE184">
            <v>12198.068019240001</v>
          </cell>
          <cell r="AF184">
            <v>12630.087592333497</v>
          </cell>
          <cell r="AG184">
            <v>14730.961857552606</v>
          </cell>
          <cell r="AH184">
            <v>16056.748424732341</v>
          </cell>
          <cell r="AI184">
            <v>17341.288298710926</v>
          </cell>
          <cell r="AJ184">
            <v>18555.178479620696</v>
          </cell>
          <cell r="AK184">
            <v>19668.48918839794</v>
          </cell>
          <cell r="AL184">
            <v>20848.598539701816</v>
          </cell>
          <cell r="AM184">
            <v>22099.514452083924</v>
          </cell>
          <cell r="AN184">
            <v>23425.485319208961</v>
          </cell>
          <cell r="AO184">
            <v>24831.014438361497</v>
          </cell>
          <cell r="AP184">
            <v>26320.875304663194</v>
          </cell>
        </row>
        <row r="185">
          <cell r="AE185">
            <v>153264.11624016997</v>
          </cell>
          <cell r="AF185">
            <v>114461.25512468534</v>
          </cell>
          <cell r="AG185">
            <v>96496.164219415645</v>
          </cell>
          <cell r="AH185">
            <v>67482.871789563811</v>
          </cell>
          <cell r="AI185">
            <v>69797.588998299267</v>
          </cell>
          <cell r="AJ185">
            <v>73412.922850582545</v>
          </cell>
          <cell r="AK185">
            <v>76563.012923612681</v>
          </cell>
          <cell r="AL185">
            <v>81608.298863948148</v>
          </cell>
          <cell r="AM185">
            <v>86264.070154716566</v>
          </cell>
          <cell r="AN185">
            <v>90970.187935904192</v>
          </cell>
          <cell r="AO185">
            <v>95397.55024165129</v>
          </cell>
          <cell r="AP185">
            <v>100093.70607130487</v>
          </cell>
        </row>
        <row r="188">
          <cell r="AE188">
            <v>2894.646217</v>
          </cell>
          <cell r="AF188">
            <v>4437.9613786677937</v>
          </cell>
          <cell r="AG188">
            <v>4835.7130289163524</v>
          </cell>
          <cell r="AH188">
            <v>6307.4851548102788</v>
          </cell>
          <cell r="AI188">
            <v>6812.0839671951007</v>
          </cell>
          <cell r="AJ188">
            <v>7288.9298448987593</v>
          </cell>
          <cell r="AK188">
            <v>7726.2656355926847</v>
          </cell>
          <cell r="AL188">
            <v>8189.8415737282457</v>
          </cell>
          <cell r="AM188">
            <v>8681.2320681519413</v>
          </cell>
          <cell r="AN188">
            <v>9202.1059922410586</v>
          </cell>
          <cell r="AO188">
            <v>9754.2323517755212</v>
          </cell>
          <cell r="AP188">
            <v>10339.486292882053</v>
          </cell>
        </row>
        <row r="189">
          <cell r="AE189">
            <v>1638.9402039699999</v>
          </cell>
          <cell r="AF189">
            <v>1860.5642193868389</v>
          </cell>
          <cell r="AG189">
            <v>1820.003770147418</v>
          </cell>
          <cell r="AH189">
            <v>1983.8041094606858</v>
          </cell>
          <cell r="AI189">
            <v>2142.508438217541</v>
          </cell>
          <cell r="AJ189">
            <v>2292.4840288927689</v>
          </cell>
          <cell r="AK189">
            <v>2430.0330706263348</v>
          </cell>
          <cell r="AL189">
            <v>2575.8350548639155</v>
          </cell>
          <cell r="AM189">
            <v>2730.3851581557506</v>
          </cell>
          <cell r="AN189">
            <v>2894.2082676450955</v>
          </cell>
          <cell r="AO189">
            <v>3067.8607637038012</v>
          </cell>
          <cell r="AP189">
            <v>3251.9324095260299</v>
          </cell>
        </row>
        <row r="190">
          <cell r="AE190">
            <v>4533.5864209699994</v>
          </cell>
          <cell r="AF190">
            <v>6298.5255980546326</v>
          </cell>
          <cell r="AG190">
            <v>6655.7167990637699</v>
          </cell>
          <cell r="AH190">
            <v>8291.2892642709648</v>
          </cell>
          <cell r="AI190">
            <v>8954.5924054126408</v>
          </cell>
          <cell r="AJ190">
            <v>9581.4138737915273</v>
          </cell>
          <cell r="AK190">
            <v>10156.298706219019</v>
          </cell>
          <cell r="AL190">
            <v>10765.676628592162</v>
          </cell>
          <cell r="AM190">
            <v>11411.617226307691</v>
          </cell>
          <cell r="AN190">
            <v>12096.314259886154</v>
          </cell>
          <cell r="AO190">
            <v>12822.093115479322</v>
          </cell>
          <cell r="AP190">
            <v>13591.418702408082</v>
          </cell>
        </row>
        <row r="199">
          <cell r="AE199">
            <v>453.51213900000005</v>
          </cell>
          <cell r="AF199">
            <v>4281.3111650916671</v>
          </cell>
          <cell r="AG199">
            <v>2257.0288506612369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4">
          <cell r="AE204">
            <v>2979.9913575900005</v>
          </cell>
          <cell r="AF204">
            <v>2012.2622788026049</v>
          </cell>
          <cell r="AG204">
            <v>3287.74619087663</v>
          </cell>
          <cell r="AH204">
            <v>3476.7111841260976</v>
          </cell>
          <cell r="AI204">
            <v>3659.7972664744707</v>
          </cell>
          <cell r="AJ204">
            <v>3832.8136142936828</v>
          </cell>
          <cell r="AK204">
            <v>3991.4943218650174</v>
          </cell>
          <cell r="AL204">
            <v>4159.6958718906326</v>
          </cell>
          <cell r="AM204">
            <v>4337.9895149177846</v>
          </cell>
          <cell r="AN204">
            <v>4526.980776526565</v>
          </cell>
          <cell r="AO204">
            <v>4727.3115138318726</v>
          </cell>
          <cell r="AP204">
            <v>4939.6620953754991</v>
          </cell>
        </row>
        <row r="234">
          <cell r="AE234">
            <v>-29683.73341820002</v>
          </cell>
          <cell r="AF234">
            <v>50504.500874644335</v>
          </cell>
          <cell r="AG234">
            <v>2952.1722377470951</v>
          </cell>
          <cell r="AH234">
            <v>68437.963462015046</v>
          </cell>
          <cell r="AI234">
            <v>61517.270086079625</v>
          </cell>
          <cell r="AJ234">
            <v>51040.513655372444</v>
          </cell>
          <cell r="AK234">
            <v>38338.614066806062</v>
          </cell>
          <cell r="AL234">
            <v>34244.202846417007</v>
          </cell>
          <cell r="AM234">
            <v>28825.900975792494</v>
          </cell>
          <cell r="AN234">
            <v>21382.772547081884</v>
          </cell>
          <cell r="AO234">
            <v>13190.876618748189</v>
          </cell>
          <cell r="AP234">
            <v>3401.3794419958167</v>
          </cell>
        </row>
        <row r="237">
          <cell r="A237">
            <v>0.35</v>
          </cell>
        </row>
        <row r="242">
          <cell r="AE242">
            <v>0</v>
          </cell>
          <cell r="AF242">
            <v>-178727.53972052978</v>
          </cell>
          <cell r="AG242">
            <v>-79906.365773604106</v>
          </cell>
          <cell r="AH242">
            <v>46333.024394942579</v>
          </cell>
          <cell r="AI242">
            <v>93539.806917293856</v>
          </cell>
          <cell r="AJ242">
            <v>135270.74264938012</v>
          </cell>
          <cell r="AK242">
            <v>152766.48339133919</v>
          </cell>
          <cell r="AL242">
            <v>188549.25143390318</v>
          </cell>
          <cell r="AM242">
            <v>239386.57223664498</v>
          </cell>
          <cell r="AN242">
            <v>229909.88862301415</v>
          </cell>
          <cell r="AO242">
            <v>259049.80555024993</v>
          </cell>
          <cell r="AP242">
            <v>275937.29418355285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16509.668467482654</v>
          </cell>
          <cell r="AK244">
            <v>152766.48339133919</v>
          </cell>
          <cell r="AL244">
            <v>188549.25143390318</v>
          </cell>
          <cell r="AM244">
            <v>239386.57223664498</v>
          </cell>
          <cell r="AN244">
            <v>229909.88862301415</v>
          </cell>
          <cell r="AO244">
            <v>259049.80555024993</v>
          </cell>
          <cell r="AP244">
            <v>275937.29418355285</v>
          </cell>
        </row>
        <row r="245">
          <cell r="AE245">
            <v>-1545.6709784654979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5778.3839636189286</v>
          </cell>
          <cell r="AK245">
            <v>53468.269186968711</v>
          </cell>
          <cell r="AL245">
            <v>65992.238001866106</v>
          </cell>
          <cell r="AM245">
            <v>83785.30028282573</v>
          </cell>
          <cell r="AN245">
            <v>80468.46101805495</v>
          </cell>
          <cell r="AO245">
            <v>90667.431942587471</v>
          </cell>
          <cell r="AP245">
            <v>96578.052964243485</v>
          </cell>
        </row>
        <row r="257">
          <cell r="AE257">
            <v>1416.865063593373</v>
          </cell>
          <cell r="AF257">
            <v>4300</v>
          </cell>
          <cell r="AG257">
            <v>2125.328463854542</v>
          </cell>
          <cell r="AH257">
            <v>2226.1302672970701</v>
          </cell>
          <cell r="AI257">
            <v>2730.8080476759746</v>
          </cell>
          <cell r="AJ257">
            <v>-1791.9178551604218</v>
          </cell>
          <cell r="AK257">
            <v>-48830.142878367478</v>
          </cell>
          <cell r="AL257">
            <v>-64513.785520144964</v>
          </cell>
          <cell r="AM257">
            <v>-81661.787166208873</v>
          </cell>
          <cell r="AN257">
            <v>-85989.313948614785</v>
          </cell>
          <cell r="AO257">
            <v>-89817.517698876429</v>
          </cell>
          <cell r="AP257">
            <v>-96085.501212438816</v>
          </cell>
        </row>
        <row r="259">
          <cell r="AE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3986.4661084585068</v>
          </cell>
          <cell r="AK259">
            <v>8624.5924170597427</v>
          </cell>
          <cell r="AL259">
            <v>10103.044898780885</v>
          </cell>
          <cell r="AM259">
            <v>12226.55801539775</v>
          </cell>
          <cell r="AN259">
            <v>6705.7050848379149</v>
          </cell>
          <cell r="AO259">
            <v>7555.6193285489571</v>
          </cell>
          <cell r="AP259">
            <v>8048.1710803536262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E265">
            <v>1545.6709784654979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8">
          <cell r="AC268">
            <v>0</v>
          </cell>
          <cell r="AD268">
            <v>0</v>
          </cell>
          <cell r="AE268">
            <v>634.822</v>
          </cell>
          <cell r="AF268">
            <v>704.65242000000012</v>
          </cell>
          <cell r="AG268">
            <v>704.65242000000012</v>
          </cell>
          <cell r="AH268">
            <v>768.0711378000002</v>
          </cell>
          <cell r="AI268">
            <v>829.5168288240003</v>
          </cell>
          <cell r="AJ268">
            <v>887.58300684168034</v>
          </cell>
          <cell r="AK268">
            <v>940.83798725218116</v>
          </cell>
          <cell r="AL268">
            <v>997.28826648731206</v>
          </cell>
          <cell r="AM268">
            <v>1057.1255624765508</v>
          </cell>
          <cell r="AN268">
            <v>1120.5530962251439</v>
          </cell>
          <cell r="AO268">
            <v>1187.7862819986526</v>
          </cell>
          <cell r="AP268">
            <v>1259.0534589185718</v>
          </cell>
        </row>
        <row r="269">
          <cell r="AC269">
            <v>0</v>
          </cell>
          <cell r="AD269">
            <v>0</v>
          </cell>
          <cell r="AE269">
            <v>634.822</v>
          </cell>
          <cell r="AF269">
            <v>704.65242000000012</v>
          </cell>
          <cell r="AG269">
            <v>704.65242000000012</v>
          </cell>
          <cell r="AH269">
            <v>768.0711378000002</v>
          </cell>
          <cell r="AI269">
            <v>829.5168288240003</v>
          </cell>
          <cell r="AJ269">
            <v>887.58300684168034</v>
          </cell>
          <cell r="AK269">
            <v>940.83798725218116</v>
          </cell>
          <cell r="AL269">
            <v>997.28826648731206</v>
          </cell>
          <cell r="AM269">
            <v>1057.1255624765508</v>
          </cell>
          <cell r="AN269">
            <v>1120.5530962251439</v>
          </cell>
          <cell r="AO269">
            <v>1187.7862819986526</v>
          </cell>
          <cell r="AP269">
            <v>1259.0534589185718</v>
          </cell>
        </row>
        <row r="270">
          <cell r="AE270">
            <v>88680.642999999996</v>
          </cell>
          <cell r="AF270">
            <v>634.82200000000012</v>
          </cell>
          <cell r="AG270">
            <v>704.65241999999853</v>
          </cell>
          <cell r="AH270">
            <v>704.65242000000035</v>
          </cell>
          <cell r="AI270">
            <v>768.07113779999781</v>
          </cell>
          <cell r="AJ270">
            <v>829.51682882399473</v>
          </cell>
          <cell r="AK270">
            <v>887.58300684168353</v>
          </cell>
          <cell r="AL270">
            <v>940.83798725217639</v>
          </cell>
          <cell r="AM270">
            <v>997.28826648731774</v>
          </cell>
          <cell r="AN270">
            <v>1057.1255624765472</v>
          </cell>
          <cell r="AO270">
            <v>1120.5530962251505</v>
          </cell>
          <cell r="AP270">
            <v>1187.7862819986476</v>
          </cell>
        </row>
        <row r="274">
          <cell r="AE274">
            <v>634.82200000000012</v>
          </cell>
          <cell r="AF274">
            <v>704.65241999999853</v>
          </cell>
          <cell r="AG274">
            <v>704.65242000000035</v>
          </cell>
          <cell r="AH274">
            <v>768.07113779999781</v>
          </cell>
          <cell r="AI274">
            <v>829.51682882399473</v>
          </cell>
          <cell r="AJ274">
            <v>887.58300684168353</v>
          </cell>
          <cell r="AK274">
            <v>940.83798725217639</v>
          </cell>
          <cell r="AL274">
            <v>997.28826648731774</v>
          </cell>
          <cell r="AM274">
            <v>1057.1255624765472</v>
          </cell>
          <cell r="AN274">
            <v>1120.5530962251505</v>
          </cell>
          <cell r="AO274">
            <v>1187.7862819986476</v>
          </cell>
          <cell r="AP274">
            <v>1259.0534589185845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0.1133</v>
          </cell>
          <cell r="AG277">
            <v>0</v>
          </cell>
          <cell r="AH277">
            <v>9.2700000000000005E-2</v>
          </cell>
          <cell r="AI277">
            <v>8.2400000000000001E-2</v>
          </cell>
          <cell r="AJ277">
            <v>7.2100000000000011E-2</v>
          </cell>
          <cell r="AK277">
            <v>6.1800000000000001E-2</v>
          </cell>
          <cell r="AL277">
            <v>6.1800000000000001E-2</v>
          </cell>
          <cell r="AM277">
            <v>6.1800000000000001E-2</v>
          </cell>
          <cell r="AN277">
            <v>6.1800000000000001E-2</v>
          </cell>
          <cell r="AO277">
            <v>6.1800000000000001E-2</v>
          </cell>
          <cell r="AP277">
            <v>6.1800000000000001E-2</v>
          </cell>
        </row>
        <row r="279">
          <cell r="AE279">
            <v>0</v>
          </cell>
          <cell r="AF279">
            <v>17268.879462849367</v>
          </cell>
          <cell r="AG279">
            <v>1069.2915533279663</v>
          </cell>
          <cell r="AH279">
            <v>504.54501420655566</v>
          </cell>
          <cell r="AI279">
            <v>439.80000000000109</v>
          </cell>
          <cell r="AJ279">
            <v>310.49999999999994</v>
          </cell>
          <cell r="AK279">
            <v>323.0999999999994</v>
          </cell>
          <cell r="AL279">
            <v>336</v>
          </cell>
          <cell r="AM279">
            <v>349.5</v>
          </cell>
          <cell r="AN279">
            <v>363</v>
          </cell>
          <cell r="AO279">
            <v>378</v>
          </cell>
          <cell r="AP279">
            <v>393</v>
          </cell>
        </row>
        <row r="280">
          <cell r="AE280">
            <v>19400.148609250002</v>
          </cell>
          <cell r="AF280">
            <v>23900.49070056936</v>
          </cell>
          <cell r="AG280">
            <v>1550.5515533279652</v>
          </cell>
          <cell r="AH280">
            <v>1267.0830616182623</v>
          </cell>
          <cell r="AI280">
            <v>1208.4471600000018</v>
          </cell>
          <cell r="AJ280">
            <v>1071.9778600000009</v>
          </cell>
          <cell r="AK280">
            <v>1059.576479999999</v>
          </cell>
          <cell r="AL280">
            <v>1101.9431999999999</v>
          </cell>
          <cell r="AM280">
            <v>1146.0864000000001</v>
          </cell>
          <cell r="AN280">
            <v>1191.4608000000007</v>
          </cell>
          <cell r="AO280">
            <v>1239.5664000000011</v>
          </cell>
          <cell r="AP280">
            <v>1289.0400000000004</v>
          </cell>
        </row>
        <row r="281">
          <cell r="AE281">
            <v>-19400.148609250002</v>
          </cell>
          <cell r="AF281">
            <v>-111946.31170056935</v>
          </cell>
          <cell r="AG281">
            <v>-17592.551553327965</v>
          </cell>
          <cell r="AH281">
            <v>-12634.674704607336</v>
          </cell>
          <cell r="AI281">
            <v>-13416.947160000002</v>
          </cell>
          <cell r="AJ281">
            <v>-14013.477860000001</v>
          </cell>
          <cell r="AK281">
            <v>-14518.57648</v>
          </cell>
          <cell r="AL281">
            <v>-15099.4432</v>
          </cell>
          <cell r="AM281">
            <v>-15703.5864</v>
          </cell>
          <cell r="AN281">
            <v>-16331.460800000001</v>
          </cell>
          <cell r="AO281">
            <v>-16984.5664</v>
          </cell>
          <cell r="AP281">
            <v>-17664.04</v>
          </cell>
        </row>
        <row r="282">
          <cell r="AE282">
            <v>88045.820999999996</v>
          </cell>
          <cell r="AF282">
            <v>81423.534629760659</v>
          </cell>
          <cell r="AG282">
            <v>15909.970218526925</v>
          </cell>
          <cell r="AH282">
            <v>55044.969890651992</v>
          </cell>
          <cell r="AI282">
            <v>93964.436977287245</v>
          </cell>
          <cell r="AJ282">
            <v>98859.803337668272</v>
          </cell>
          <cell r="AK282">
            <v>78586.323593806635</v>
          </cell>
          <cell r="AL282">
            <v>91961.637989536262</v>
          </cell>
          <cell r="AM282">
            <v>121007.33720341293</v>
          </cell>
          <cell r="AN282">
            <v>126074.85217968193</v>
          </cell>
          <cell r="AO282">
            <v>146038.11847432869</v>
          </cell>
          <cell r="AP282">
            <v>172312.46557459445</v>
          </cell>
        </row>
        <row r="283">
          <cell r="AE283">
            <v>88045.820999999996</v>
          </cell>
          <cell r="AF283">
            <v>16042</v>
          </cell>
          <cell r="AG283">
            <v>11367.591642989073</v>
          </cell>
          <cell r="AH283">
            <v>12208.5</v>
          </cell>
          <cell r="AI283">
            <v>12941.5</v>
          </cell>
          <cell r="AJ283">
            <v>13459</v>
          </cell>
          <cell r="AK283">
            <v>13997.5</v>
          </cell>
          <cell r="AL283">
            <v>14557.5</v>
          </cell>
          <cell r="AM283">
            <v>15140</v>
          </cell>
          <cell r="AN283">
            <v>15745</v>
          </cell>
          <cell r="AO283">
            <v>16375</v>
          </cell>
          <cell r="AP283">
            <v>17030</v>
          </cell>
        </row>
        <row r="285">
          <cell r="A285">
            <v>0.25</v>
          </cell>
        </row>
        <row r="286">
          <cell r="AE286">
            <v>0</v>
          </cell>
          <cell r="AF286">
            <v>74330.63</v>
          </cell>
          <cell r="AG286">
            <v>29344.480827083666</v>
          </cell>
          <cell r="AH286">
            <v>27728.333601692801</v>
          </cell>
          <cell r="AI286">
            <v>33257.495480240788</v>
          </cell>
          <cell r="AJ286">
            <v>40464.14698524485</v>
          </cell>
          <cell r="AK286">
            <v>45708.062045139013</v>
          </cell>
          <cell r="AL286">
            <v>49633.424884309432</v>
          </cell>
          <cell r="AM286">
            <v>55278.01611315622</v>
          </cell>
          <cell r="AN286">
            <v>62878.832430029455</v>
          </cell>
          <cell r="AO286">
            <v>60367.50067399301</v>
          </cell>
          <cell r="AP286">
            <v>63865.432472992507</v>
          </cell>
        </row>
        <row r="287">
          <cell r="AE287">
            <v>0</v>
          </cell>
          <cell r="AF287">
            <v>-74330.63</v>
          </cell>
          <cell r="AG287">
            <v>-29344.480827083666</v>
          </cell>
          <cell r="AH287">
            <v>-27728.333601692801</v>
          </cell>
          <cell r="AI287">
            <v>-33257.495480240788</v>
          </cell>
          <cell r="AJ287">
            <v>-40464.14698524485</v>
          </cell>
          <cell r="AK287">
            <v>-45708.062045139013</v>
          </cell>
          <cell r="AL287">
            <v>-49633.424884309432</v>
          </cell>
          <cell r="AM287">
            <v>-55278.01611315622</v>
          </cell>
          <cell r="AN287">
            <v>-62878.832430029455</v>
          </cell>
          <cell r="AO287">
            <v>-60367.50067399301</v>
          </cell>
          <cell r="AP287">
            <v>-63865.432472992507</v>
          </cell>
        </row>
        <row r="288">
          <cell r="AE288">
            <v>0</v>
          </cell>
          <cell r="AF288">
            <v>29344.480827083666</v>
          </cell>
          <cell r="AG288">
            <v>27728.333601692801</v>
          </cell>
          <cell r="AH288">
            <v>33257.495480240788</v>
          </cell>
          <cell r="AI288">
            <v>40464.14698524485</v>
          </cell>
          <cell r="AJ288">
            <v>45708.062045139013</v>
          </cell>
          <cell r="AK288">
            <v>49633.424884309432</v>
          </cell>
          <cell r="AL288">
            <v>55278.01611315622</v>
          </cell>
          <cell r="AM288">
            <v>62878.832430029455</v>
          </cell>
          <cell r="AN288">
            <v>60367.50067399301</v>
          </cell>
          <cell r="AO288">
            <v>63865.432472992507</v>
          </cell>
          <cell r="AP288">
            <v>67545.813327368349</v>
          </cell>
        </row>
        <row r="289">
          <cell r="AE289">
            <v>74330.63</v>
          </cell>
          <cell r="AF289">
            <v>29344.480827083666</v>
          </cell>
          <cell r="AG289">
            <v>27728.333601692801</v>
          </cell>
          <cell r="AH289">
            <v>33257.495480240788</v>
          </cell>
          <cell r="AI289">
            <v>40464.14698524485</v>
          </cell>
          <cell r="AJ289">
            <v>45708.062045139013</v>
          </cell>
          <cell r="AK289">
            <v>49633.424884309432</v>
          </cell>
          <cell r="AL289">
            <v>55278.01611315622</v>
          </cell>
          <cell r="AM289">
            <v>62878.832430029455</v>
          </cell>
          <cell r="AN289">
            <v>60367.50067399301</v>
          </cell>
          <cell r="AO289">
            <v>63865.432472992507</v>
          </cell>
          <cell r="AP289">
            <v>67545.813327368349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7">
          <cell r="AE297">
            <v>12096.275</v>
          </cell>
          <cell r="AF297">
            <v>13426.865250000001</v>
          </cell>
          <cell r="AG297">
            <v>13426.865250000001</v>
          </cell>
          <cell r="AH297">
            <v>14635.283122500003</v>
          </cell>
          <cell r="AI297">
            <v>15806.105772300003</v>
          </cell>
          <cell r="AJ297">
            <v>16912.533176361005</v>
          </cell>
          <cell r="AK297">
            <v>17927.285166942667</v>
          </cell>
          <cell r="AL297">
            <v>19002.922276959227</v>
          </cell>
          <cell r="AM297">
            <v>20143.097613576781</v>
          </cell>
          <cell r="AN297">
            <v>21351.683470391388</v>
          </cell>
          <cell r="AO297">
            <v>22632.784478614874</v>
          </cell>
          <cell r="AP297">
            <v>23990.751547331769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2">
          <cell r="AE312">
            <v>8440</v>
          </cell>
          <cell r="AF312">
            <v>4300</v>
          </cell>
          <cell r="AG312">
            <v>2125.328463854542</v>
          </cell>
          <cell r="AH312">
            <v>2226.1302672970701</v>
          </cell>
          <cell r="AI312">
            <v>2730.8080476759746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32979.29</v>
          </cell>
        </row>
        <row r="316"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3">
          <cell r="AE323">
            <v>0</v>
          </cell>
          <cell r="AF323">
            <v>388.9237</v>
          </cell>
          <cell r="AG323">
            <v>0</v>
          </cell>
          <cell r="AH323">
            <v>353.21343299999995</v>
          </cell>
          <cell r="AI323">
            <v>342.22457064000002</v>
          </cell>
          <cell r="AJ323">
            <v>323.40221925480006</v>
          </cell>
          <cell r="AK323">
            <v>296.60603537368797</v>
          </cell>
          <cell r="AL323">
            <v>314.40239749610924</v>
          </cell>
          <cell r="AM323">
            <v>333.26654134587579</v>
          </cell>
          <cell r="AN323">
            <v>353.26253382662838</v>
          </cell>
          <cell r="AO323">
            <v>374.45828585622604</v>
          </cell>
          <cell r="AP323">
            <v>396.92578300759965</v>
          </cell>
        </row>
        <row r="324"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6">
          <cell r="AE326">
            <v>3535.67</v>
          </cell>
          <cell r="AF326">
            <v>3924.5936999999999</v>
          </cell>
          <cell r="AG326">
            <v>3924.5936999999999</v>
          </cell>
          <cell r="AH326">
            <v>4277.8071330000002</v>
          </cell>
          <cell r="AI326">
            <v>4620.0317036400002</v>
          </cell>
          <cell r="AJ326">
            <v>4943.4339228948002</v>
          </cell>
          <cell r="AK326">
            <v>5240.0399582684877</v>
          </cell>
          <cell r="AL326">
            <v>5554.4423557645969</v>
          </cell>
          <cell r="AM326">
            <v>5887.7088971104731</v>
          </cell>
          <cell r="AN326">
            <v>6240.9714309371011</v>
          </cell>
          <cell r="AO326">
            <v>6615.4297167933273</v>
          </cell>
          <cell r="AP326">
            <v>7012.3554998009267</v>
          </cell>
        </row>
        <row r="328">
          <cell r="AE328">
            <v>878268.92100000009</v>
          </cell>
          <cell r="AF328">
            <v>984382.6040834001</v>
          </cell>
          <cell r="AG328">
            <v>993533.32971242082</v>
          </cell>
          <cell r="AH328">
            <v>1087078.9683865386</v>
          </cell>
          <cell r="AI328">
            <v>1181730.770857462</v>
          </cell>
          <cell r="AJ328">
            <v>1271769.784817484</v>
          </cell>
          <cell r="AK328">
            <v>1361563.5719065331</v>
          </cell>
          <cell r="AL328">
            <v>1465434.7862209249</v>
          </cell>
          <cell r="AM328">
            <v>1582479.6733941806</v>
          </cell>
          <cell r="AN328">
            <v>1685350.9537978314</v>
          </cell>
          <cell r="AO328">
            <v>1796347.0110257012</v>
          </cell>
          <cell r="AP328">
            <v>1910989.8316872434</v>
          </cell>
        </row>
        <row r="332">
          <cell r="AE332">
            <v>0</v>
          </cell>
          <cell r="AF332">
            <v>84797.101290000006</v>
          </cell>
          <cell r="AG332">
            <v>0</v>
          </cell>
          <cell r="AH332">
            <v>77289.464571058736</v>
          </cell>
          <cell r="AI332">
            <v>75109.539851070251</v>
          </cell>
          <cell r="AJ332">
            <v>71032.86945926139</v>
          </cell>
          <cell r="AK332">
            <v>65171.515046922577</v>
          </cell>
          <cell r="AL332">
            <v>69165.79094973793</v>
          </cell>
          <cell r="AM332">
            <v>74119.312406722194</v>
          </cell>
          <cell r="AN332">
            <v>79765.559151125533</v>
          </cell>
          <cell r="AO332">
            <v>84834.902700193066</v>
          </cell>
          <cell r="AP332">
            <v>90317.996862204644</v>
          </cell>
        </row>
        <row r="333">
          <cell r="AE333">
            <v>0</v>
          </cell>
          <cell r="AF333">
            <v>204.62</v>
          </cell>
          <cell r="AG333">
            <v>2887.3682773192245</v>
          </cell>
          <cell r="AH333">
            <v>2807.9549999999999</v>
          </cell>
          <cell r="AI333">
            <v>776.49</v>
          </cell>
          <cell r="AJ333">
            <v>403.77</v>
          </cell>
          <cell r="AK333">
            <v>1399.75</v>
          </cell>
          <cell r="AL333">
            <v>13392.9</v>
          </cell>
          <cell r="AM333">
            <v>19984.8</v>
          </cell>
          <cell r="AN333">
            <v>4723.5</v>
          </cell>
          <cell r="AO333">
            <v>6550</v>
          </cell>
          <cell r="AP333">
            <v>6812</v>
          </cell>
        </row>
        <row r="335">
          <cell r="AE335">
            <v>770882.73900000006</v>
          </cell>
          <cell r="AF335">
            <v>855884.46029000008</v>
          </cell>
          <cell r="AG335">
            <v>858771.82856731932</v>
          </cell>
          <cell r="AH335">
            <v>938869.24813837803</v>
          </cell>
          <cell r="AI335">
            <v>1014755.2779894483</v>
          </cell>
          <cell r="AJ335">
            <v>1086191.9174487097</v>
          </cell>
          <cell r="AK335">
            <v>1152763.1824956322</v>
          </cell>
          <cell r="AL335">
            <v>1235321.87344537</v>
          </cell>
          <cell r="AM335">
            <v>1329425.9858520923</v>
          </cell>
          <cell r="AN335">
            <v>1413915.0450032179</v>
          </cell>
          <cell r="AO335">
            <v>1505299.9477034109</v>
          </cell>
          <cell r="AP335">
            <v>1602429.9445656156</v>
          </cell>
        </row>
        <row r="340">
          <cell r="AE340">
            <v>0</v>
          </cell>
          <cell r="AF340">
            <v>11075.511479999999</v>
          </cell>
          <cell r="AG340">
            <v>0</v>
          </cell>
          <cell r="AH340">
            <v>11270.575674459136</v>
          </cell>
          <cell r="AI340">
            <v>11021.510262364853</v>
          </cell>
          <cell r="AJ340">
            <v>10895.456847934785</v>
          </cell>
          <cell r="AK340">
            <v>10404.535823391616</v>
          </cell>
          <cell r="AL340">
            <v>11751.078972795112</v>
          </cell>
          <cell r="AM340">
            <v>12980.213711162818</v>
          </cell>
          <cell r="AN340">
            <v>14304.066533832587</v>
          </cell>
          <cell r="AO340">
            <v>15351.250525862542</v>
          </cell>
          <cell r="AP340">
            <v>16468.825557414297</v>
          </cell>
        </row>
        <row r="341">
          <cell r="AE341">
            <v>1918.5340000000001</v>
          </cell>
          <cell r="AF341">
            <v>7253.2817734</v>
          </cell>
          <cell r="AG341">
            <v>6213.3573517015111</v>
          </cell>
          <cell r="AH341">
            <v>1269.684</v>
          </cell>
          <cell r="AI341">
            <v>6858.9950000000008</v>
          </cell>
          <cell r="AJ341">
            <v>6864.09</v>
          </cell>
          <cell r="AK341">
            <v>12037.85</v>
          </cell>
          <cell r="AL341">
            <v>8734.5</v>
          </cell>
          <cell r="AM341">
            <v>9084</v>
          </cell>
          <cell r="AN341">
            <v>3149</v>
          </cell>
          <cell r="AO341">
            <v>3275</v>
          </cell>
          <cell r="AP341">
            <v>0</v>
          </cell>
        </row>
        <row r="343">
          <cell r="AE343">
            <v>100686.46799999999</v>
          </cell>
          <cell r="AF343">
            <v>119015.26125339999</v>
          </cell>
          <cell r="AG343">
            <v>125228.61860510151</v>
          </cell>
          <cell r="AH343">
            <v>137768.87827956065</v>
          </cell>
          <cell r="AI343">
            <v>155649.38354192549</v>
          </cell>
          <cell r="AJ343">
            <v>173408.93038986027</v>
          </cell>
          <cell r="AK343">
            <v>195851.31621325188</v>
          </cell>
          <cell r="AL343">
            <v>216336.89518604698</v>
          </cell>
          <cell r="AM343">
            <v>238401.10889720981</v>
          </cell>
          <cell r="AN343">
            <v>255854.17543104239</v>
          </cell>
          <cell r="AO343">
            <v>274480.42595690495</v>
          </cell>
          <cell r="AP343">
            <v>290949.25151431921</v>
          </cell>
        </row>
        <row r="347">
          <cell r="AE347">
            <v>0</v>
          </cell>
          <cell r="AF347">
            <v>736.96853999999996</v>
          </cell>
          <cell r="AG347">
            <v>0</v>
          </cell>
          <cell r="AH347">
            <v>857.95942860000002</v>
          </cell>
          <cell r="AI347">
            <v>835.26735748800002</v>
          </cell>
          <cell r="AJ347">
            <v>792.82765282616015</v>
          </cell>
          <cell r="AK347">
            <v>730.13621873484954</v>
          </cell>
          <cell r="AL347">
            <v>776.94439185894055</v>
          </cell>
          <cell r="AM347">
            <v>826.56105537047699</v>
          </cell>
          <cell r="AN347">
            <v>879.15471869270561</v>
          </cell>
          <cell r="AO347">
            <v>934.90400181426799</v>
          </cell>
          <cell r="AP347">
            <v>993.99824192312417</v>
          </cell>
        </row>
        <row r="348">
          <cell r="AE348">
            <v>0</v>
          </cell>
          <cell r="AF348">
            <v>2046.2</v>
          </cell>
          <cell r="AG348">
            <v>50</v>
          </cell>
          <cell r="AH348">
            <v>50</v>
          </cell>
          <cell r="AI348">
            <v>50</v>
          </cell>
          <cell r="AJ348">
            <v>50</v>
          </cell>
          <cell r="AK348">
            <v>50</v>
          </cell>
          <cell r="AL348">
            <v>50</v>
          </cell>
          <cell r="AM348">
            <v>50</v>
          </cell>
          <cell r="AN348">
            <v>50</v>
          </cell>
          <cell r="AO348">
            <v>50</v>
          </cell>
          <cell r="AP348">
            <v>50</v>
          </cell>
        </row>
        <row r="349"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E350">
            <v>6699.7139999999999</v>
          </cell>
          <cell r="AF350">
            <v>9482.8825400000005</v>
          </cell>
          <cell r="AG350">
            <v>9532.8825400000005</v>
          </cell>
          <cell r="AH350">
            <v>10440.8419686</v>
          </cell>
          <cell r="AI350">
            <v>11326.109326088001</v>
          </cell>
          <cell r="AJ350">
            <v>12168.93697891416</v>
          </cell>
          <cell r="AK350">
            <v>12949.07319764901</v>
          </cell>
          <cell r="AL350">
            <v>13776.01758950795</v>
          </cell>
          <cell r="AM350">
            <v>14652.578644878427</v>
          </cell>
          <cell r="AN350">
            <v>15581.733363571133</v>
          </cell>
          <cell r="AO350">
            <v>16566.637365385403</v>
          </cell>
          <cell r="AP350">
            <v>17610.635607308526</v>
          </cell>
        </row>
        <row r="352">
          <cell r="AE352">
            <v>33930.51</v>
          </cell>
          <cell r="AF352">
            <v>55159.714738036659</v>
          </cell>
          <cell r="AG352">
            <v>73556.214335430006</v>
          </cell>
          <cell r="AH352">
            <v>99033.089149925305</v>
          </cell>
          <cell r="AI352">
            <v>124947.64864372592</v>
          </cell>
          <cell r="AJ352">
            <v>152162.86886892663</v>
          </cell>
          <cell r="AK352">
            <v>180234.17894620218</v>
          </cell>
          <cell r="AL352">
            <v>210410.54783644754</v>
          </cell>
          <cell r="AM352">
            <v>243147.21011010767</v>
          </cell>
          <cell r="AN352">
            <v>278703.48212018737</v>
          </cell>
          <cell r="AO352">
            <v>316662.10753420525</v>
          </cell>
          <cell r="AP352">
            <v>357198.45880639745</v>
          </cell>
        </row>
        <row r="354">
          <cell r="AE354">
            <v>16428.199734999998</v>
          </cell>
          <cell r="AF354">
            <v>17496.849729166668</v>
          </cell>
          <cell r="AG354">
            <v>18396.499597393333</v>
          </cell>
          <cell r="AH354">
            <v>18856.815524306592</v>
          </cell>
          <cell r="AI354">
            <v>17991.912361806593</v>
          </cell>
          <cell r="AJ354">
            <v>18468.884820139927</v>
          </cell>
          <cell r="AK354">
            <v>18941.537945139924</v>
          </cell>
          <cell r="AL354">
            <v>19362.318153473258</v>
          </cell>
          <cell r="AM354">
            <v>20112.029403473258</v>
          </cell>
          <cell r="AN354">
            <v>20967.439403473258</v>
          </cell>
          <cell r="AO354">
            <v>21236.416486806593</v>
          </cell>
          <cell r="AP354">
            <v>21536.624820139921</v>
          </cell>
        </row>
        <row r="356">
          <cell r="A356" t="str">
            <v>mafe</v>
          </cell>
        </row>
        <row r="358">
          <cell r="AE358">
            <v>0</v>
          </cell>
          <cell r="AF358">
            <v>2009.3150325599997</v>
          </cell>
          <cell r="AG358">
            <v>0</v>
          </cell>
          <cell r="AH358">
            <v>3564.5768283204002</v>
          </cell>
          <cell r="AI358">
            <v>4230.0643158277517</v>
          </cell>
          <cell r="AJ358">
            <v>4679.2049931998799</v>
          </cell>
          <cell r="AK358">
            <v>4876.4768453284496</v>
          </cell>
          <cell r="AL358">
            <v>5754.3456922561463</v>
          </cell>
          <cell r="AM358">
            <v>6685.9364824995046</v>
          </cell>
          <cell r="AN358">
            <v>7683.4673951574641</v>
          </cell>
          <cell r="AO358">
            <v>8755.8387625749019</v>
          </cell>
          <cell r="AP358">
            <v>9896.0950370373848</v>
          </cell>
        </row>
        <row r="361">
          <cell r="AE361">
            <v>18266.500295999998</v>
          </cell>
          <cell r="AF361">
            <v>29937.68339106</v>
          </cell>
          <cell r="AG361">
            <v>39606.409203560004</v>
          </cell>
          <cell r="AH361">
            <v>52875.8039478469</v>
          </cell>
          <cell r="AI361">
            <v>66845.78561714114</v>
          </cell>
          <cell r="AJ361">
            <v>81274.614088807502</v>
          </cell>
          <cell r="AK361">
            <v>95905.761537602448</v>
          </cell>
          <cell r="AL361">
            <v>111432.27470832509</v>
          </cell>
          <cell r="AM361">
            <v>128057.78991929107</v>
          </cell>
          <cell r="AN361">
            <v>145930.64604291503</v>
          </cell>
          <cell r="AO361">
            <v>164934.91728395643</v>
          </cell>
          <cell r="AP361">
            <v>185161.3197994603</v>
          </cell>
        </row>
        <row r="363">
          <cell r="A363" t="str">
            <v>mafe</v>
          </cell>
        </row>
        <row r="365">
          <cell r="AE365">
            <v>0</v>
          </cell>
          <cell r="AF365">
            <v>1532.5130393100001</v>
          </cell>
          <cell r="AG365">
            <v>0</v>
          </cell>
          <cell r="AH365">
            <v>2666.5801930682996</v>
          </cell>
          <cell r="AI365">
            <v>3202.6686730622723</v>
          </cell>
          <cell r="AJ365">
            <v>3574.1147466276548</v>
          </cell>
          <cell r="AK365">
            <v>3774.7750909789115</v>
          </cell>
          <cell r="AL365">
            <v>4525.519236938052</v>
          </cell>
          <cell r="AM365">
            <v>5369.4594316547409</v>
          </cell>
          <cell r="AN365">
            <v>6298.9740380544317</v>
          </cell>
          <cell r="AO365">
            <v>7320.5955208381047</v>
          </cell>
          <cell r="AP365">
            <v>8416.1102925887972</v>
          </cell>
        </row>
        <row r="368">
          <cell r="AE368">
            <v>13931.936721</v>
          </cell>
          <cell r="AF368">
            <v>22304.783226976666</v>
          </cell>
          <cell r="AG368">
            <v>29628.668811869997</v>
          </cell>
          <cell r="AH368">
            <v>40033.358413278402</v>
          </cell>
          <cell r="AI368">
            <v>51058.782094680777</v>
          </cell>
          <cell r="AJ368">
            <v>62912.918182981863</v>
          </cell>
          <cell r="AK368">
            <v>75425.320615634206</v>
          </cell>
          <cell r="AL368">
            <v>89490.990527579022</v>
          </cell>
          <cell r="AM368">
            <v>104982.90063424053</v>
          </cell>
          <cell r="AN368">
            <v>122009.92534730175</v>
          </cell>
          <cell r="AO368">
            <v>140268.50487647994</v>
          </cell>
          <cell r="AP368">
            <v>159840.93251074216</v>
          </cell>
        </row>
        <row r="370">
          <cell r="A370" t="str">
            <v>mafe</v>
          </cell>
        </row>
        <row r="372">
          <cell r="AE372">
            <v>0</v>
          </cell>
          <cell r="AF372">
            <v>190.52791999999999</v>
          </cell>
          <cell r="AG372">
            <v>0</v>
          </cell>
          <cell r="AH372">
            <v>388.90226879999994</v>
          </cell>
          <cell r="AI372">
            <v>489.91414310399995</v>
          </cell>
          <cell r="AJ372">
            <v>493.01566523328</v>
          </cell>
          <cell r="AK372">
            <v>478.52019582823669</v>
          </cell>
          <cell r="AL372">
            <v>534.18580757793086</v>
          </cell>
          <cell r="AM372">
            <v>569.23695603260671</v>
          </cell>
          <cell r="AN372">
            <v>606.39117339456311</v>
          </cell>
          <cell r="AO372">
            <v>645.77464379823675</v>
          </cell>
          <cell r="AP372">
            <v>687.521122426131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</row>
        <row r="375">
          <cell r="AE375">
            <v>1732.0719999999999</v>
          </cell>
          <cell r="AF375">
            <v>2917.2481199999997</v>
          </cell>
          <cell r="AG375">
            <v>4321.1363199999996</v>
          </cell>
          <cell r="AH375">
            <v>6123.9267887999995</v>
          </cell>
          <cell r="AI375">
            <v>7043.080931903999</v>
          </cell>
          <cell r="AJ375">
            <v>7975.3365971372787</v>
          </cell>
          <cell r="AK375">
            <v>8903.0967929655144</v>
          </cell>
          <cell r="AL375">
            <v>9487.2826005434454</v>
          </cell>
          <cell r="AM375">
            <v>10106.519556576051</v>
          </cell>
          <cell r="AN375">
            <v>10762.910729970614</v>
          </cell>
          <cell r="AO375">
            <v>11458.685373768851</v>
          </cell>
          <cell r="AP375">
            <v>12196.206496194982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</row>
        <row r="387">
          <cell r="AJ387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</row>
        <row r="392">
          <cell r="AF392">
            <v>0</v>
          </cell>
          <cell r="AG392">
            <v>4523.6347390965102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F393">
            <v>61386</v>
          </cell>
        </row>
        <row r="394">
          <cell r="AF394">
            <v>-20666.62</v>
          </cell>
          <cell r="AG394">
            <v>-45243.014739096514</v>
          </cell>
          <cell r="AH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AE395">
            <v>0</v>
          </cell>
          <cell r="AF395">
            <v>40719.380000000005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</row>
        <row r="399">
          <cell r="AF399">
            <v>1952.8296589715328</v>
          </cell>
          <cell r="AG399">
            <v>651.54809417562581</v>
          </cell>
          <cell r="AH399">
            <v>1120.5454703284477</v>
          </cell>
          <cell r="AI399">
            <v>781.62248113096268</v>
          </cell>
          <cell r="AJ399">
            <v>504.31688745844247</v>
          </cell>
          <cell r="AK399">
            <v>477.24415544568791</v>
          </cell>
          <cell r="AL399">
            <v>448.76457738639175</v>
          </cell>
          <cell r="AM399">
            <v>419.25356748205434</v>
          </cell>
          <cell r="AN399">
            <v>387.96959103695787</v>
          </cell>
          <cell r="AO399">
            <v>356.46089390690094</v>
          </cell>
          <cell r="AP399">
            <v>323.08076128377752</v>
          </cell>
        </row>
        <row r="400">
          <cell r="AG400">
            <v>11881.351547714379</v>
          </cell>
        </row>
        <row r="401">
          <cell r="AF401">
            <v>-2061.8674999999998</v>
          </cell>
          <cell r="AG401">
            <v>-3250.0026547714378</v>
          </cell>
          <cell r="AH401">
            <v>-3250.0026547714378</v>
          </cell>
          <cell r="AI401">
            <v>-1188.135154771438</v>
          </cell>
          <cell r="AJ401">
            <v>-1188.135154771438</v>
          </cell>
          <cell r="AK401">
            <v>-1188.135154771438</v>
          </cell>
          <cell r="AL401">
            <v>-1188.135154771438</v>
          </cell>
          <cell r="AM401">
            <v>-1188.135154771438</v>
          </cell>
          <cell r="AN401">
            <v>-1188.135154771438</v>
          </cell>
          <cell r="AO401">
            <v>-1188.135154771438</v>
          </cell>
          <cell r="AP401">
            <v>-1188.135154771438</v>
          </cell>
        </row>
        <row r="402">
          <cell r="AE402">
            <v>5973.9309999999996</v>
          </cell>
          <cell r="AF402">
            <v>5864.8931589715321</v>
          </cell>
          <cell r="AG402">
            <v>15147.790146090101</v>
          </cell>
          <cell r="AH402">
            <v>13018.332961647113</v>
          </cell>
          <cell r="AI402">
            <v>12611.820288006636</v>
          </cell>
          <cell r="AJ402">
            <v>11928.002020693641</v>
          </cell>
          <cell r="AK402">
            <v>11217.111021367889</v>
          </cell>
          <cell r="AL402">
            <v>10477.740443982842</v>
          </cell>
          <cell r="AM402">
            <v>9708.8588566934577</v>
          </cell>
          <cell r="AN402">
            <v>8908.6932929589766</v>
          </cell>
          <cell r="AO402">
            <v>8077.0190320944384</v>
          </cell>
          <cell r="AP402">
            <v>7211.964638606778</v>
          </cell>
        </row>
        <row r="404">
          <cell r="AE404">
            <v>10681.868999999999</v>
          </cell>
          <cell r="AF404">
            <v>20010.3718368052</v>
          </cell>
          <cell r="AG404">
            <v>24087.772467542469</v>
          </cell>
          <cell r="AH404">
            <v>23693.780333948613</v>
          </cell>
          <cell r="AI404">
            <v>25296.312460072382</v>
          </cell>
          <cell r="AJ404">
            <v>25932.020119870867</v>
          </cell>
          <cell r="AK404">
            <v>30415.230644566767</v>
          </cell>
          <cell r="AL404">
            <v>39742.547031885406</v>
          </cell>
          <cell r="AM404">
            <v>52020.317514642673</v>
          </cell>
          <cell r="AN404">
            <v>48765.405140932024</v>
          </cell>
          <cell r="AO404">
            <v>47283.55975827037</v>
          </cell>
          <cell r="AP404">
            <v>44109.870196947108</v>
          </cell>
        </row>
        <row r="408">
          <cell r="AF408">
            <v>3491.8164599572019</v>
          </cell>
          <cell r="AG408">
            <v>2223.010595525041</v>
          </cell>
          <cell r="AH408">
            <v>1781.8733999146373</v>
          </cell>
          <cell r="AI408">
            <v>1422.5777929134929</v>
          </cell>
          <cell r="AJ408">
            <v>1011.5397518129627</v>
          </cell>
          <cell r="AK408">
            <v>1037.5505486700674</v>
          </cell>
          <cell r="AL408">
            <v>1216.8265162319979</v>
          </cell>
          <cell r="AM408">
            <v>1590.2478891343467</v>
          </cell>
          <cell r="AN408">
            <v>2078.7511292178879</v>
          </cell>
          <cell r="AO408">
            <v>1951.2356455247491</v>
          </cell>
          <cell r="AP408">
            <v>1891.3423903308149</v>
          </cell>
        </row>
        <row r="409">
          <cell r="AE409">
            <v>0</v>
          </cell>
          <cell r="AF409">
            <v>7672.0814187200003</v>
          </cell>
          <cell r="AG409">
            <v>7320.5805032165881</v>
          </cell>
          <cell r="AH409">
            <v>3302.1112000000003</v>
          </cell>
          <cell r="AI409">
            <v>6148.3880000000008</v>
          </cell>
          <cell r="AJ409">
            <v>5854.2880000000005</v>
          </cell>
          <cell r="AK409">
            <v>10790.080000000002</v>
          </cell>
          <cell r="AL409">
            <v>17741.920000000002</v>
          </cell>
          <cell r="AM409">
            <v>23295.040000000001</v>
          </cell>
          <cell r="AN409">
            <v>6338</v>
          </cell>
          <cell r="AO409">
            <v>7900</v>
          </cell>
          <cell r="AP409">
            <v>5489.6</v>
          </cell>
        </row>
        <row r="410">
          <cell r="AE410">
            <v>0</v>
          </cell>
          <cell r="AF410">
            <v>-1835.3950418720001</v>
          </cell>
          <cell r="AG410">
            <v>-5466.1904680043581</v>
          </cell>
          <cell r="AH410">
            <v>-5477.9767335084944</v>
          </cell>
          <cell r="AI410">
            <v>-5968.4336667897223</v>
          </cell>
          <cell r="AJ410">
            <v>-6230.1200920144765</v>
          </cell>
          <cell r="AK410">
            <v>-7344.420023974174</v>
          </cell>
          <cell r="AL410">
            <v>-9631.4301289133546</v>
          </cell>
          <cell r="AM410">
            <v>-12607.517406377083</v>
          </cell>
          <cell r="AN410">
            <v>-11671.663502928535</v>
          </cell>
          <cell r="AO410">
            <v>-11333.081028186405</v>
          </cell>
          <cell r="AP410">
            <v>-10554.631951654075</v>
          </cell>
        </row>
        <row r="411">
          <cell r="AE411">
            <v>10681.868999999999</v>
          </cell>
          <cell r="AF411">
            <v>20010.3718368052</v>
          </cell>
          <cell r="AG411">
            <v>24087.772467542469</v>
          </cell>
          <cell r="AH411">
            <v>23693.780333948613</v>
          </cell>
          <cell r="AI411">
            <v>25296.312460072382</v>
          </cell>
          <cell r="AJ411">
            <v>25932.020119870867</v>
          </cell>
          <cell r="AK411">
            <v>30415.230644566767</v>
          </cell>
          <cell r="AL411">
            <v>39742.547031885406</v>
          </cell>
          <cell r="AM411">
            <v>52020.317514642673</v>
          </cell>
          <cell r="AN411">
            <v>48765.405140932024</v>
          </cell>
          <cell r="AO411">
            <v>47283.55975827037</v>
          </cell>
          <cell r="AP411">
            <v>44109.870196947108</v>
          </cell>
        </row>
        <row r="414">
          <cell r="C414">
            <v>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5.1357531740776619E-3</v>
          </cell>
          <cell r="J415">
            <v>5.1357531740776619E-3</v>
          </cell>
          <cell r="K415">
            <v>5.1357531740776619E-3</v>
          </cell>
          <cell r="L415">
            <v>5.1357531740776619E-3</v>
          </cell>
          <cell r="M415">
            <v>5.1357531740776619E-3</v>
          </cell>
          <cell r="N415">
            <v>5.1357531740776619E-3</v>
          </cell>
          <cell r="O415">
            <v>5.1357531740776619E-3</v>
          </cell>
          <cell r="P415">
            <v>5.1357531740776619E-3</v>
          </cell>
          <cell r="Q415">
            <v>5.1357531740776619E-3</v>
          </cell>
          <cell r="R415">
            <v>5.1357531740776619E-3</v>
          </cell>
          <cell r="S415">
            <v>5.1357531740776619E-3</v>
          </cell>
          <cell r="T415">
            <v>5.1357531740776619E-3</v>
          </cell>
          <cell r="U415">
            <v>5.1357531740776619E-3</v>
          </cell>
          <cell r="V415">
            <v>5.1357531740776619E-3</v>
          </cell>
          <cell r="W415">
            <v>5.1357531740776619E-3</v>
          </cell>
          <cell r="X415">
            <v>5.1357531740776619E-3</v>
          </cell>
          <cell r="Y415">
            <v>5.1357531740776619E-3</v>
          </cell>
          <cell r="Z415">
            <v>5.1357531740776619E-3</v>
          </cell>
          <cell r="AA415">
            <v>5.1357531740776619E-3</v>
          </cell>
          <cell r="AE415">
            <v>0</v>
          </cell>
          <cell r="AF415">
            <v>0.11550000000000001</v>
          </cell>
          <cell r="AG415">
            <v>0</v>
          </cell>
          <cell r="AH415">
            <v>9.4500000000000001E-2</v>
          </cell>
          <cell r="AI415">
            <v>8.4000000000000005E-2</v>
          </cell>
          <cell r="AJ415">
            <v>7.350000000000001E-2</v>
          </cell>
          <cell r="AK415">
            <v>6.3E-2</v>
          </cell>
          <cell r="AL415">
            <v>6.3E-2</v>
          </cell>
          <cell r="AM415">
            <v>6.3E-2</v>
          </cell>
          <cell r="AN415">
            <v>6.3E-2</v>
          </cell>
          <cell r="AO415">
            <v>6.3E-2</v>
          </cell>
          <cell r="AP415">
            <v>6.3E-2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</row>
        <row r="443">
          <cell r="AE443">
            <v>58410.629000000001</v>
          </cell>
          <cell r="AF443">
            <v>46809.903035049625</v>
          </cell>
          <cell r="AG443">
            <v>1076.7679674215547</v>
          </cell>
          <cell r="AH443">
            <v>769.15667335298951</v>
          </cell>
          <cell r="AI443">
            <v>26618.753270447502</v>
          </cell>
          <cell r="AJ443">
            <v>27931.845636388072</v>
          </cell>
          <cell r="AK443">
            <v>29450.669803470668</v>
          </cell>
          <cell r="AL443">
            <v>30345.424826322003</v>
          </cell>
          <cell r="AM443">
            <v>30310.28</v>
          </cell>
          <cell r="AN443">
            <v>31521.49</v>
          </cell>
          <cell r="AO443">
            <v>32782.75</v>
          </cell>
          <cell r="AP443">
            <v>34.06</v>
          </cell>
        </row>
        <row r="444">
          <cell r="AE444">
            <v>579841.495</v>
          </cell>
          <cell r="AF444">
            <v>723634.79132716311</v>
          </cell>
          <cell r="AG444">
            <v>797218.14106283104</v>
          </cell>
          <cell r="AH444">
            <v>811870.35627891903</v>
          </cell>
          <cell r="AI444">
            <v>752230.23226148624</v>
          </cell>
          <cell r="AJ444">
            <v>668281.1696417135</v>
          </cell>
          <cell r="AK444">
            <v>600656.77446511097</v>
          </cell>
          <cell r="AL444">
            <v>516630.88879966969</v>
          </cell>
          <cell r="AM444">
            <v>400806.38494510151</v>
          </cell>
          <cell r="AN444">
            <v>274639.90415853623</v>
          </cell>
          <cell r="AO444">
            <v>122837.87044888701</v>
          </cell>
          <cell r="AP444">
            <v>19347.919692248059</v>
          </cell>
        </row>
        <row r="448">
          <cell r="AE448">
            <v>0</v>
          </cell>
          <cell r="AF448">
            <v>207023.6601852669</v>
          </cell>
          <cell r="AG448">
            <v>84849.384896408912</v>
          </cell>
          <cell r="AH448">
            <v>58594.221906389001</v>
          </cell>
          <cell r="AI448">
            <v>48473.002118504803</v>
          </cell>
          <cell r="AJ448">
            <v>30964.569426265742</v>
          </cell>
          <cell r="AK448">
            <v>27714.758979160793</v>
          </cell>
          <cell r="AL448">
            <v>25104.349991547682</v>
          </cell>
          <cell r="AM448">
            <v>21837.333348844761</v>
          </cell>
          <cell r="AN448">
            <v>17226.371393116675</v>
          </cell>
          <cell r="AO448">
            <v>12249.084764679443</v>
          </cell>
          <cell r="AP448">
            <v>6223.5148179554817</v>
          </cell>
        </row>
        <row r="449">
          <cell r="AG449">
            <v>0</v>
          </cell>
          <cell r="AH449">
            <v>0</v>
          </cell>
        </row>
        <row r="450">
          <cell r="AF450">
            <v>-54710.477119999996</v>
          </cell>
          <cell r="AG450">
            <v>-50917.134466584532</v>
          </cell>
          <cell r="AH450">
            <v>0</v>
          </cell>
          <cell r="AI450">
            <v>0</v>
          </cell>
          <cell r="AJ450">
            <v>-26918</v>
          </cell>
          <cell r="AK450">
            <v>-27995</v>
          </cell>
          <cell r="AL450">
            <v>-29115</v>
          </cell>
          <cell r="AM450">
            <v>-30280</v>
          </cell>
          <cell r="AN450">
            <v>-31490</v>
          </cell>
          <cell r="AO450">
            <v>-32750</v>
          </cell>
          <cell r="AP450">
            <v>-34060</v>
          </cell>
          <cell r="AQ450">
            <v>0</v>
          </cell>
        </row>
        <row r="453">
          <cell r="AE453">
            <v>58410.629000000001</v>
          </cell>
          <cell r="AF453">
            <v>45826.171372800003</v>
          </cell>
          <cell r="AG453">
            <v>0</v>
          </cell>
          <cell r="AH453">
            <v>0</v>
          </cell>
          <cell r="AI453">
            <v>25883</v>
          </cell>
          <cell r="AJ453">
            <v>26918</v>
          </cell>
          <cell r="AK453">
            <v>27995</v>
          </cell>
          <cell r="AL453">
            <v>29115</v>
          </cell>
          <cell r="AM453">
            <v>30280</v>
          </cell>
          <cell r="AN453">
            <v>31490</v>
          </cell>
          <cell r="AO453">
            <v>32750</v>
          </cell>
          <cell r="AP453">
            <v>0</v>
          </cell>
        </row>
        <row r="454">
          <cell r="AE454">
            <v>574898.60800000001</v>
          </cell>
          <cell r="AF454">
            <v>717943.35150720004</v>
          </cell>
          <cell r="AG454">
            <v>792090.10318095866</v>
          </cell>
          <cell r="AH454">
            <v>807343.31018248899</v>
          </cell>
          <cell r="AI454">
            <v>748470.57532370661</v>
          </cell>
          <cell r="AJ454">
            <v>665770.8414123042</v>
          </cell>
          <cell r="AK454">
            <v>599501.67679765832</v>
          </cell>
          <cell r="AL454">
            <v>516630.88879966969</v>
          </cell>
          <cell r="AM454">
            <v>400806.38494510151</v>
          </cell>
          <cell r="AN454">
            <v>274639.90415853623</v>
          </cell>
          <cell r="AO454">
            <v>122837.87044888701</v>
          </cell>
          <cell r="AP454">
            <v>19347.919692248059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</row>
        <row r="459">
          <cell r="AE459">
            <v>46199.121306369998</v>
          </cell>
          <cell r="AF459">
            <v>60180.27665</v>
          </cell>
          <cell r="AG459">
            <v>61526.587910901275</v>
          </cell>
          <cell r="AH459">
            <v>86858.748306456924</v>
          </cell>
          <cell r="AI459">
            <v>85399.370284268603</v>
          </cell>
          <cell r="AJ459">
            <v>78475.779899294386</v>
          </cell>
          <cell r="AK459">
            <v>70612.171008548859</v>
          </cell>
          <cell r="AL459">
            <v>62777.550211347021</v>
          </cell>
          <cell r="AM459">
            <v>52317.096650645122</v>
          </cell>
          <cell r="AN459">
            <v>39522.830479889206</v>
          </cell>
          <cell r="AO459">
            <v>24829.603118830644</v>
          </cell>
          <cell r="AP459">
            <v>9490.3547673700123</v>
          </cell>
        </row>
        <row r="460">
          <cell r="AF460">
            <v>-60180.27665</v>
          </cell>
          <cell r="AG460">
            <v>-61526.587910901275</v>
          </cell>
          <cell r="AH460">
            <v>-86858.748306456924</v>
          </cell>
          <cell r="AI460">
            <v>-85399.370284268603</v>
          </cell>
          <cell r="AJ460">
            <v>-78475.779899294386</v>
          </cell>
          <cell r="AK460">
            <v>-70612.171008548859</v>
          </cell>
          <cell r="AL460">
            <v>-62777.550211347021</v>
          </cell>
          <cell r="AM460">
            <v>-52317.096650645122</v>
          </cell>
          <cell r="AN460">
            <v>-39522.830479889206</v>
          </cell>
          <cell r="AO460">
            <v>-24829.603118830644</v>
          </cell>
          <cell r="AP460">
            <v>-9490.3547673700123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1.165</v>
          </cell>
          <cell r="AN465">
            <v>1.2100000000000002</v>
          </cell>
          <cell r="AO465">
            <v>1.2600000000000002</v>
          </cell>
          <cell r="AP465">
            <v>1.31</v>
          </cell>
        </row>
        <row r="466">
          <cell r="AF466">
            <v>20.462</v>
          </cell>
          <cell r="AG466">
            <v>22.735183285978145</v>
          </cell>
          <cell r="AH466">
            <v>24.417000000000002</v>
          </cell>
          <cell r="AI466">
            <v>25.882999999999999</v>
          </cell>
          <cell r="AJ466">
            <v>26.917999999999999</v>
          </cell>
          <cell r="AK466">
            <v>27.995000000000001</v>
          </cell>
          <cell r="AL466">
            <v>29.114999999999998</v>
          </cell>
          <cell r="AM466">
            <v>30.28</v>
          </cell>
          <cell r="AN466">
            <v>31.49</v>
          </cell>
          <cell r="AO466">
            <v>32.75</v>
          </cell>
          <cell r="AP466">
            <v>34.06</v>
          </cell>
        </row>
        <row r="467">
          <cell r="AF467">
            <v>-20.462</v>
          </cell>
          <cell r="AG467">
            <v>-22.735183285978145</v>
          </cell>
          <cell r="AH467">
            <v>-24.417000000000002</v>
          </cell>
          <cell r="AI467">
            <v>-25.882999999999999</v>
          </cell>
          <cell r="AJ467">
            <v>-26.917999999999999</v>
          </cell>
          <cell r="AK467">
            <v>-27.995000000000001</v>
          </cell>
          <cell r="AL467">
            <v>0</v>
          </cell>
          <cell r="AM467">
            <v>-30.28</v>
          </cell>
          <cell r="AN467">
            <v>-31.49</v>
          </cell>
          <cell r="AO467">
            <v>-32.75</v>
          </cell>
          <cell r="AP467">
            <v>-34.06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29.114999999999998</v>
          </cell>
          <cell r="AM468">
            <v>30.28</v>
          </cell>
          <cell r="AN468">
            <v>31.490000000000006</v>
          </cell>
          <cell r="AO468">
            <v>32.75</v>
          </cell>
          <cell r="AP468">
            <v>34.06</v>
          </cell>
        </row>
        <row r="472">
          <cell r="AE472">
            <v>0</v>
          </cell>
          <cell r="AF472">
            <v>1615.7897261526496</v>
          </cell>
          <cell r="AG472">
            <v>751.82909565703233</v>
          </cell>
          <cell r="AH472">
            <v>467.791937057148</v>
          </cell>
          <cell r="AI472">
            <v>330.66386315264089</v>
          </cell>
          <cell r="AJ472">
            <v>191.89469262420002</v>
          </cell>
          <cell r="AK472">
            <v>156.44054097239973</v>
          </cell>
          <cell r="AL472">
            <v>104.44935050666669</v>
          </cell>
          <cell r="AM472">
            <v>48.068897395333344</v>
          </cell>
          <cell r="AN472">
            <v>0</v>
          </cell>
          <cell r="AO472">
            <v>0</v>
          </cell>
          <cell r="AP472">
            <v>0</v>
          </cell>
        </row>
        <row r="474">
          <cell r="AF474">
            <v>-1076.1301556865601</v>
          </cell>
          <cell r="AG474">
            <v>-1195.680594717141</v>
          </cell>
          <cell r="AH474">
            <v>-1284.1300953669599</v>
          </cell>
          <cell r="AI474">
            <v>-1039.19362182636</v>
          </cell>
          <cell r="AJ474">
            <v>-1080.74851880856</v>
          </cell>
          <cell r="AK474">
            <v>-1455.6698034706669</v>
          </cell>
          <cell r="AL474">
            <v>-2610.7674709233338</v>
          </cell>
          <cell r="AM474">
            <v>-1201.3098263220002</v>
          </cell>
          <cell r="AN474">
            <v>0</v>
          </cell>
          <cell r="AO474">
            <v>0</v>
          </cell>
          <cell r="AP474">
            <v>0</v>
          </cell>
        </row>
        <row r="476">
          <cell r="AE476">
            <v>952.10121380560008</v>
          </cell>
          <cell r="AF476">
            <v>1076.1301556865601</v>
          </cell>
          <cell r="AG476">
            <v>1195.680594717141</v>
          </cell>
          <cell r="AH476">
            <v>980.33422184963979</v>
          </cell>
          <cell r="AI476">
            <v>1039.19362182636</v>
          </cell>
          <cell r="AJ476">
            <v>1399.668504012267</v>
          </cell>
          <cell r="AK476">
            <v>1455.6698034706669</v>
          </cell>
          <cell r="AL476">
            <v>1201.3098263220002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E477">
            <v>4942.8869999999997</v>
          </cell>
          <cell r="AF477">
            <v>5691.4398199630396</v>
          </cell>
          <cell r="AG477">
            <v>5128.0378818723511</v>
          </cell>
          <cell r="AH477">
            <v>4527.046096430041</v>
          </cell>
          <cell r="AI477">
            <v>3759.6569377796013</v>
          </cell>
          <cell r="AJ477">
            <v>2510.3282294093337</v>
          </cell>
          <cell r="AK477">
            <v>1155.0976674526669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</row>
        <row r="482">
          <cell r="AF482">
            <v>448.41366905708537</v>
          </cell>
          <cell r="AG482">
            <v>481.97993636328499</v>
          </cell>
          <cell r="AH482">
            <v>434.16555440710181</v>
          </cell>
          <cell r="AI482">
            <v>380.64923917107933</v>
          </cell>
          <cell r="AJ482">
            <v>325.62184892424318</v>
          </cell>
          <cell r="AK482">
            <v>272.81678271390382</v>
          </cell>
          <cell r="AL482">
            <v>172.2069210720299</v>
          </cell>
          <cell r="AM482">
            <v>76.756098996719828</v>
          </cell>
          <cell r="AN482">
            <v>0</v>
          </cell>
          <cell r="AO482">
            <v>0</v>
          </cell>
          <cell r="AP482">
            <v>0</v>
          </cell>
        </row>
        <row r="483">
          <cell r="AF483">
            <v>-540.81216249402371</v>
          </cell>
          <cell r="AG483">
            <v>-600.89256365887138</v>
          </cell>
          <cell r="AH483">
            <v>-645.34310290375208</v>
          </cell>
          <cell r="AI483">
            <v>-684.08959054993738</v>
          </cell>
          <cell r="AJ483">
            <v>-711.44471654843755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E484">
            <v>0</v>
          </cell>
          <cell r="AF484">
            <v>-92.398493436938338</v>
          </cell>
          <cell r="AG484">
            <v>-118.91262729558639</v>
          </cell>
          <cell r="AH484">
            <v>-211.17754849665027</v>
          </cell>
          <cell r="AI484">
            <v>-303.44035137885805</v>
          </cell>
          <cell r="AJ484">
            <v>-385.82286762419437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8"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4">
          <cell r="AE534">
            <v>283.24700000000001</v>
          </cell>
          <cell r="AF534">
            <v>2421.23</v>
          </cell>
          <cell r="AG534">
            <v>1248.74</v>
          </cell>
          <cell r="AH534">
            <v>3193.65</v>
          </cell>
          <cell r="AI534">
            <v>7619.65</v>
          </cell>
          <cell r="AJ534">
            <v>5511.65</v>
          </cell>
          <cell r="AK534">
            <v>6259.23</v>
          </cell>
          <cell r="AL534">
            <v>6435.33</v>
          </cell>
          <cell r="AM534">
            <v>8098.86</v>
          </cell>
          <cell r="AN534">
            <v>10194.49</v>
          </cell>
          <cell r="AO534">
            <v>12235.11</v>
          </cell>
        </row>
        <row r="538">
          <cell r="AE538">
            <v>0</v>
          </cell>
          <cell r="AF538">
            <v>1876.8365000000001</v>
          </cell>
          <cell r="AG538">
            <v>0</v>
          </cell>
          <cell r="AH538">
            <v>1704.5087850000002</v>
          </cell>
          <cell r="AI538">
            <v>1651.4796228000005</v>
          </cell>
          <cell r="AJ538">
            <v>1560.6482435460005</v>
          </cell>
          <cell r="AK538">
            <v>1431.3373890807604</v>
          </cell>
          <cell r="AL538">
            <v>1517.2176324256061</v>
          </cell>
          <cell r="AM538">
            <v>1608.2506903711424</v>
          </cell>
          <cell r="AN538">
            <v>1704.7457317934111</v>
          </cell>
          <cell r="AO538">
            <v>1807.0304757010156</v>
          </cell>
          <cell r="AP538">
            <v>1915.4523042430765</v>
          </cell>
        </row>
        <row r="541">
          <cell r="AE541">
            <v>17062.150000000001</v>
          </cell>
          <cell r="AF541">
            <v>18938.986500000003</v>
          </cell>
          <cell r="AG541">
            <v>18938.986500000003</v>
          </cell>
          <cell r="AH541">
            <v>20643.495285000005</v>
          </cell>
          <cell r="AI541">
            <v>22294.974907800006</v>
          </cell>
          <cell r="AJ541">
            <v>23855.623151346008</v>
          </cell>
          <cell r="AK541">
            <v>25286.960540426768</v>
          </cell>
          <cell r="AL541">
            <v>26804.178172852375</v>
          </cell>
          <cell r="AM541">
            <v>28412.428863223518</v>
          </cell>
          <cell r="AN541">
            <v>30117.174595016928</v>
          </cell>
          <cell r="AO541">
            <v>31924.205070717944</v>
          </cell>
          <cell r="AP541">
            <v>33839.657374961018</v>
          </cell>
        </row>
        <row r="546">
          <cell r="AE546">
            <v>0</v>
          </cell>
          <cell r="AF546">
            <v>27788.021800000002</v>
          </cell>
          <cell r="AG546">
            <v>0</v>
          </cell>
          <cell r="AH546">
            <v>25236.576161999998</v>
          </cell>
          <cell r="AI546">
            <v>24451.438236960003</v>
          </cell>
          <cell r="AJ546">
            <v>23106.609133927202</v>
          </cell>
          <cell r="AK546">
            <v>21192.061519973231</v>
          </cell>
          <cell r="AL546">
            <v>22463.585211171623</v>
          </cell>
          <cell r="AM546">
            <v>23811.400323841921</v>
          </cell>
          <cell r="AN546">
            <v>25240.084343272436</v>
          </cell>
          <cell r="AO546">
            <v>26754.489403868782</v>
          </cell>
          <cell r="AP546">
            <v>28359.75876810091</v>
          </cell>
        </row>
        <row r="548"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</row>
        <row r="553"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</row>
        <row r="556">
          <cell r="AE556">
            <v>0</v>
          </cell>
          <cell r="AF556">
            <v>11557.8030425</v>
          </cell>
          <cell r="AG556">
            <v>0</v>
          </cell>
          <cell r="AH556">
            <v>-12889.222521672051</v>
          </cell>
          <cell r="AI556">
            <v>-8875.2483480530682</v>
          </cell>
          <cell r="AJ556">
            <v>-1916.7731229838505</v>
          </cell>
          <cell r="AK556">
            <v>5950.7016232027254</v>
          </cell>
          <cell r="AL556">
            <v>12201.098346256125</v>
          </cell>
          <cell r="AM556">
            <v>20218.174532756664</v>
          </cell>
          <cell r="AN556">
            <v>30694.826170542339</v>
          </cell>
          <cell r="AO556">
            <v>41426.135336579027</v>
          </cell>
          <cell r="AP556">
            <v>53933.167849110505</v>
          </cell>
        </row>
        <row r="557"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</row>
        <row r="559">
          <cell r="AE559">
            <v>118497.802</v>
          </cell>
          <cell r="AF559">
            <v>-48671.934678029778</v>
          </cell>
          <cell r="AG559">
            <v>-128578.30045163388</v>
          </cell>
          <cell r="AH559">
            <v>-95134.49857836336</v>
          </cell>
          <cell r="AI559">
            <v>-10469.940009122573</v>
          </cell>
          <cell r="AJ559">
            <v>117105.64555365477</v>
          </cell>
          <cell r="AK559">
            <v>222354.56138122801</v>
          </cell>
          <cell r="AL559">
            <v>357112.67315952119</v>
          </cell>
          <cell r="AM559">
            <v>532932.11964609707</v>
          </cell>
          <cell r="AN559">
            <v>713068.37342159869</v>
          </cell>
          <cell r="AO559">
            <v>922876.88236584025</v>
          </cell>
          <cell r="AP559">
            <v>1156169.2914342601</v>
          </cell>
        </row>
        <row r="563"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</row>
        <row r="565"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</row>
      </sheetData>
      <sheetData sheetId="1" refreshError="1">
        <row r="44"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</sheetData>
      <sheetData sheetId="2" refreshError="1">
        <row r="17">
          <cell r="C17" t="str">
            <v xml:space="preserve"> </v>
          </cell>
        </row>
        <row r="18">
          <cell r="C18">
            <v>1</v>
          </cell>
        </row>
        <row r="21">
          <cell r="B21">
            <v>0.12</v>
          </cell>
        </row>
        <row r="22">
          <cell r="B22">
            <v>0.12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0">
          <cell r="B30">
            <v>0</v>
          </cell>
        </row>
        <row r="32">
          <cell r="D32">
            <v>9.4887929345830457E-3</v>
          </cell>
          <cell r="E32">
            <v>9.4887929345830457E-3</v>
          </cell>
          <cell r="F32">
            <v>9.4887929345830457E-3</v>
          </cell>
          <cell r="G32">
            <v>9.4887929345830457E-3</v>
          </cell>
          <cell r="H32">
            <v>9.4887929345830457E-3</v>
          </cell>
          <cell r="I32">
            <v>9.4887929345830457E-3</v>
          </cell>
          <cell r="J32">
            <v>9.4887929345830457E-3</v>
          </cell>
          <cell r="K32">
            <v>9.4887929345830457E-3</v>
          </cell>
          <cell r="L32">
            <v>9.4887929345830457E-3</v>
          </cell>
          <cell r="M32">
            <v>9.4887929345830457E-3</v>
          </cell>
          <cell r="N32">
            <v>9.4887929345830457E-3</v>
          </cell>
          <cell r="O32">
            <v>9.4887929345830457E-3</v>
          </cell>
          <cell r="P32">
            <v>9.4887929345830457E-3</v>
          </cell>
          <cell r="Q32">
            <v>9.4887929345830457E-3</v>
          </cell>
          <cell r="R32">
            <v>9.4887929345830457E-3</v>
          </cell>
          <cell r="S32">
            <v>9.4887929345830457E-3</v>
          </cell>
          <cell r="T32">
            <v>9.4887929345830457E-3</v>
          </cell>
          <cell r="U32">
            <v>9.4887929345830457E-3</v>
          </cell>
          <cell r="V32">
            <v>9.4887929345830457E-3</v>
          </cell>
          <cell r="W32">
            <v>9.4887929345830457E-3</v>
          </cell>
          <cell r="X32">
            <v>9.4887929345830457E-3</v>
          </cell>
          <cell r="Y32">
            <v>9.4887929345830457E-3</v>
          </cell>
          <cell r="Z32">
            <v>9.4887929345830457E-3</v>
          </cell>
          <cell r="AA32">
            <v>9.4887929345830457E-3</v>
          </cell>
          <cell r="AB32">
            <v>9.4887929345830457E-3</v>
          </cell>
          <cell r="AC32">
            <v>9.4887929345830457E-3</v>
          </cell>
          <cell r="AD32">
            <v>9.4887929345830457E-3</v>
          </cell>
          <cell r="AE32">
            <v>9.4887929345830457E-3</v>
          </cell>
          <cell r="AF32">
            <v>9.4887929345830457E-3</v>
          </cell>
          <cell r="AG32">
            <v>9.4887929345830457E-3</v>
          </cell>
          <cell r="AH32">
            <v>9.4887929345830457E-3</v>
          </cell>
          <cell r="AI32">
            <v>9.4887929345830457E-3</v>
          </cell>
          <cell r="AJ32">
            <v>9.4887929345830457E-3</v>
          </cell>
          <cell r="AK32">
            <v>9.4887929345830457E-3</v>
          </cell>
          <cell r="AL32">
            <v>9.4887929345830457E-3</v>
          </cell>
          <cell r="AM32">
            <v>9.4887929345830457E-3</v>
          </cell>
          <cell r="AN32">
            <v>9.4887929345830457E-3</v>
          </cell>
          <cell r="AO32">
            <v>9.4887929345830457E-3</v>
          </cell>
          <cell r="AP32">
            <v>9.4887929345830457E-3</v>
          </cell>
          <cell r="AQ32">
            <v>9.4887929345830457E-3</v>
          </cell>
          <cell r="AR32">
            <v>9.4887929345830457E-3</v>
          </cell>
          <cell r="AS32">
            <v>9.4887929345830457E-3</v>
          </cell>
          <cell r="AT32">
            <v>9.4887929345830457E-3</v>
          </cell>
          <cell r="AU32">
            <v>9.4887929345830457E-3</v>
          </cell>
          <cell r="AV32">
            <v>9.4887929345830457E-3</v>
          </cell>
          <cell r="AW32">
            <v>9.4887929345830457E-3</v>
          </cell>
          <cell r="AX32">
            <v>9.4887929345830457E-3</v>
          </cell>
          <cell r="AY32">
            <v>9.4887929345830457E-3</v>
          </cell>
          <cell r="AZ32">
            <v>9.4887929345830457E-3</v>
          </cell>
          <cell r="BA32">
            <v>9.4887929345830457E-3</v>
          </cell>
          <cell r="BB32">
            <v>9.4887929345830457E-3</v>
          </cell>
          <cell r="BC32">
            <v>9.4887929345830457E-3</v>
          </cell>
          <cell r="BD32">
            <v>9.4887929345830457E-3</v>
          </cell>
          <cell r="BE32">
            <v>9.4887929345830457E-3</v>
          </cell>
          <cell r="BF32">
            <v>9.4887929345830457E-3</v>
          </cell>
          <cell r="BG32">
            <v>9.4887929345830457E-3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8">
          <cell r="D38">
            <v>0</v>
          </cell>
          <cell r="E38">
            <v>1</v>
          </cell>
          <cell r="F38">
            <v>2</v>
          </cell>
          <cell r="G38">
            <v>3</v>
          </cell>
          <cell r="H38">
            <v>4</v>
          </cell>
          <cell r="I38">
            <v>5</v>
          </cell>
          <cell r="J38">
            <v>6</v>
          </cell>
          <cell r="K38">
            <v>7</v>
          </cell>
          <cell r="L38">
            <v>8</v>
          </cell>
          <cell r="M38">
            <v>9</v>
          </cell>
          <cell r="N38">
            <v>10</v>
          </cell>
          <cell r="O38">
            <v>11</v>
          </cell>
          <cell r="P38">
            <v>12</v>
          </cell>
          <cell r="Q38">
            <v>13</v>
          </cell>
          <cell r="R38">
            <v>14</v>
          </cell>
          <cell r="S38">
            <v>15</v>
          </cell>
          <cell r="T38">
            <v>16</v>
          </cell>
          <cell r="U38">
            <v>17</v>
          </cell>
          <cell r="V38">
            <v>18</v>
          </cell>
          <cell r="W38">
            <v>19</v>
          </cell>
          <cell r="X38">
            <v>20</v>
          </cell>
          <cell r="Y38">
            <v>21</v>
          </cell>
          <cell r="Z38">
            <v>22</v>
          </cell>
          <cell r="AA38">
            <v>23</v>
          </cell>
          <cell r="AB38">
            <v>24</v>
          </cell>
          <cell r="AC38">
            <v>25</v>
          </cell>
          <cell r="AD38">
            <v>26</v>
          </cell>
          <cell r="AE38">
            <v>27</v>
          </cell>
          <cell r="AF38">
            <v>28</v>
          </cell>
          <cell r="AG38">
            <v>29</v>
          </cell>
          <cell r="AH38">
            <v>30</v>
          </cell>
          <cell r="AI38">
            <v>31</v>
          </cell>
          <cell r="AJ38">
            <v>32</v>
          </cell>
          <cell r="AK38">
            <v>33</v>
          </cell>
          <cell r="AL38">
            <v>34</v>
          </cell>
          <cell r="AM38">
            <v>35</v>
          </cell>
          <cell r="AN38">
            <v>36</v>
          </cell>
          <cell r="AO38">
            <v>37</v>
          </cell>
          <cell r="AP38">
            <v>38</v>
          </cell>
          <cell r="AQ38">
            <v>39</v>
          </cell>
          <cell r="AR38">
            <v>40</v>
          </cell>
          <cell r="AS38">
            <v>41</v>
          </cell>
          <cell r="AT38">
            <v>42</v>
          </cell>
          <cell r="AU38">
            <v>43</v>
          </cell>
          <cell r="AV38">
            <v>44</v>
          </cell>
          <cell r="AW38">
            <v>45</v>
          </cell>
          <cell r="AX38">
            <v>46</v>
          </cell>
          <cell r="AY38">
            <v>47</v>
          </cell>
          <cell r="AZ38">
            <v>48</v>
          </cell>
          <cell r="BA38">
            <v>49</v>
          </cell>
          <cell r="BB38">
            <v>50</v>
          </cell>
          <cell r="BC38">
            <v>51</v>
          </cell>
          <cell r="BD38">
            <v>52</v>
          </cell>
          <cell r="BE38">
            <v>53</v>
          </cell>
          <cell r="BF38">
            <v>54</v>
          </cell>
          <cell r="BG38">
            <v>55</v>
          </cell>
          <cell r="BH38">
            <v>56</v>
          </cell>
        </row>
        <row r="39">
          <cell r="D39">
            <v>0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12</v>
          </cell>
          <cell r="AD39">
            <v>12</v>
          </cell>
          <cell r="AE39">
            <v>12</v>
          </cell>
          <cell r="AF39">
            <v>12</v>
          </cell>
          <cell r="AG39">
            <v>12</v>
          </cell>
          <cell r="AH39">
            <v>12</v>
          </cell>
          <cell r="AI39">
            <v>12</v>
          </cell>
          <cell r="AJ39">
            <v>12</v>
          </cell>
          <cell r="AK39">
            <v>12</v>
          </cell>
          <cell r="AL39">
            <v>12</v>
          </cell>
          <cell r="AM39">
            <v>12</v>
          </cell>
          <cell r="AN39">
            <v>12</v>
          </cell>
          <cell r="AO39">
            <v>12</v>
          </cell>
          <cell r="AP39">
            <v>12</v>
          </cell>
          <cell r="AQ39">
            <v>12</v>
          </cell>
          <cell r="AR39">
            <v>12</v>
          </cell>
          <cell r="AS39">
            <v>12</v>
          </cell>
          <cell r="AT39">
            <v>12</v>
          </cell>
          <cell r="AU39">
            <v>12</v>
          </cell>
          <cell r="AV39">
            <v>12</v>
          </cell>
          <cell r="AW39">
            <v>12</v>
          </cell>
          <cell r="AX39">
            <v>12</v>
          </cell>
          <cell r="AY39">
            <v>12</v>
          </cell>
          <cell r="AZ39">
            <v>12</v>
          </cell>
          <cell r="BA39">
            <v>12</v>
          </cell>
          <cell r="BB39">
            <v>12</v>
          </cell>
          <cell r="BC39">
            <v>12</v>
          </cell>
          <cell r="BD39">
            <v>12</v>
          </cell>
          <cell r="BE39">
            <v>12</v>
          </cell>
          <cell r="BF39">
            <v>12</v>
          </cell>
          <cell r="BG39">
            <v>12</v>
          </cell>
        </row>
        <row r="61">
          <cell r="B61">
            <v>80</v>
          </cell>
        </row>
        <row r="62">
          <cell r="B62">
            <v>20</v>
          </cell>
        </row>
        <row r="63">
          <cell r="B63">
            <v>15</v>
          </cell>
        </row>
        <row r="64">
          <cell r="B64">
            <v>5</v>
          </cell>
        </row>
        <row r="67">
          <cell r="B67">
            <v>770193.83700000006</v>
          </cell>
        </row>
        <row r="68">
          <cell r="B68">
            <v>688.90200000000004</v>
          </cell>
        </row>
        <row r="69">
          <cell r="B69">
            <v>100686.46799999999</v>
          </cell>
        </row>
        <row r="70">
          <cell r="B70">
            <v>4973.241</v>
          </cell>
        </row>
        <row r="71">
          <cell r="B71">
            <v>3535.67</v>
          </cell>
        </row>
        <row r="73">
          <cell r="B73">
            <v>0.99990000000000001</v>
          </cell>
        </row>
      </sheetData>
      <sheetData sheetId="3" refreshError="1">
        <row r="7">
          <cell r="C7">
            <v>7.4999999999999997E-2</v>
          </cell>
        </row>
        <row r="51">
          <cell r="C51">
            <v>6.5000000000000002E-2</v>
          </cell>
        </row>
      </sheetData>
      <sheetData sheetId="4" refreshError="1"/>
      <sheetData sheetId="5" refreshError="1"/>
      <sheetData sheetId="6" refreshError="1">
        <row r="67">
          <cell r="AC67" t="e">
            <v>#REF!</v>
          </cell>
        </row>
        <row r="68">
          <cell r="AC68">
            <v>0</v>
          </cell>
        </row>
        <row r="69">
          <cell r="AC69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3">
          <cell r="C13">
            <v>95000</v>
          </cell>
        </row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17">
          <cell r="D17">
            <v>150000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4">
          <cell r="C14">
            <v>1000000</v>
          </cell>
        </row>
        <row r="17">
          <cell r="D17">
            <v>150000</v>
          </cell>
        </row>
      </sheetData>
      <sheetData sheetId="10" refreshError="1">
        <row r="17">
          <cell r="C17">
            <v>360000</v>
          </cell>
        </row>
      </sheetData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ebt"/>
      <sheetName val="Approval"/>
      <sheetName val="Shell"/>
      <sheetName val="Comshare"/>
      <sheetName val="Variance"/>
      <sheetName val="MRBS"/>
      <sheetName val="MR001"/>
      <sheetName val="MR002"/>
      <sheetName val="IC Input"/>
      <sheetName val="NonIC Input"/>
      <sheetName val="coal consumption for heat ener"/>
      <sheetName val="PR Budget 08"/>
      <sheetName val="emission"/>
      <sheetName val="ADB _capit"/>
      <sheetName val="ADB"/>
      <sheetName val="ARO"/>
      <sheetName val="SAP costs"/>
      <sheetName val="Assumption"/>
      <sheetName val="VC+FC"/>
      <sheetName val="Calculations"/>
      <sheetName val="FA Tax"/>
      <sheetName val="DT"/>
      <sheetName val="IS$"/>
      <sheetName val="check"/>
      <sheetName val="IS"/>
      <sheetName val="IS KZT"/>
      <sheetName val="Sertac CF"/>
      <sheetName val="Fortis"/>
      <sheetName val="CF KZT"/>
      <sheetName val="CF"/>
      <sheetName val="BSKZT"/>
      <sheetName val="BSUSD"/>
      <sheetName val="ICLoan"/>
      <sheetName val="FX"/>
      <sheetName val="Trans"/>
      <sheetName val="Sensitivity table"/>
      <sheetName val="ComshUSD"/>
      <sheetName val="ComshKZT"/>
      <sheetName val="CF$"/>
      <sheetName val="OpData"/>
      <sheetName val="KPI"/>
      <sheetName val="Capex 2008"/>
      <sheetName val="Capex 2009"/>
      <sheetName val="Loans"/>
      <sheetName val="Fortis DFC"/>
      <sheetName val="Deferred BTA comission"/>
      <sheetName val="Capex Summary"/>
      <sheetName val="Repair 2008"/>
      <sheetName val="CFPres"/>
      <sheetName val="Safety_Stationary_Housekeeping"/>
      <sheetName val="Capex"/>
      <sheetName val="Pres_assump"/>
      <sheetName val="IC"/>
      <sheetName val="Repair"/>
      <sheetName val="Safety,Stationary,Housekeeping"/>
      <sheetName val="2007_Links"/>
      <sheetName val="FAS133"/>
      <sheetName val="Inter Rao real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ebt"/>
      <sheetName val="Approval"/>
      <sheetName val="Shell"/>
      <sheetName val="Comshare"/>
      <sheetName val="Variance"/>
      <sheetName val="MRBS"/>
      <sheetName val="MR001"/>
      <sheetName val="MR002"/>
      <sheetName val="IC Input"/>
      <sheetName val="NonIC Input"/>
      <sheetName val="coal consumption for heat ener"/>
      <sheetName val="PR Budget 08"/>
      <sheetName val="emission"/>
      <sheetName val="ADB _capit"/>
      <sheetName val="ADB"/>
      <sheetName val="ARO"/>
      <sheetName val="SAP costs"/>
      <sheetName val="Assumption"/>
      <sheetName val="VC+FC"/>
      <sheetName val="Calculations"/>
      <sheetName val="FA Tax"/>
      <sheetName val="DT"/>
      <sheetName val="IS$"/>
      <sheetName val="check"/>
      <sheetName val="IS"/>
      <sheetName val="IS KZT"/>
      <sheetName val="Sertac CF"/>
      <sheetName val="Fortis"/>
      <sheetName val="CF KZT"/>
      <sheetName val="CF"/>
      <sheetName val="BSKZT"/>
      <sheetName val="BSUSD"/>
      <sheetName val="ICLoan"/>
      <sheetName val="FX"/>
      <sheetName val="Trans"/>
      <sheetName val="Sensitivity table"/>
      <sheetName val="ComshUSD"/>
      <sheetName val="ComshKZT"/>
      <sheetName val="CF$"/>
      <sheetName val="OpData"/>
      <sheetName val="KPI"/>
      <sheetName val="Capex 2008"/>
      <sheetName val="Capex 2009"/>
      <sheetName val="Loans"/>
      <sheetName val="Fortis DFC"/>
      <sheetName val="Deferred BTA comission"/>
      <sheetName val="Capex Summary"/>
      <sheetName val="Repair 2008"/>
      <sheetName val="CFPres"/>
      <sheetName val="Safety_Stationary_Housekeeping"/>
      <sheetName val="Capex"/>
      <sheetName val="Pres_assump"/>
      <sheetName val="IC"/>
      <sheetName val="Repair"/>
      <sheetName val="Safety,Stationary,Housekeeping"/>
      <sheetName val="2007_Links"/>
      <sheetName val="FAS133"/>
      <sheetName val="Inter Rao real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etail"/>
      <sheetName val="Summary SJ"/>
      <sheetName val="Detail SJ"/>
      <sheetName val="Summary RJ"/>
      <sheetName val="Detail RJ"/>
      <sheetName val="Preview RJ"/>
      <sheetName val="Preview SJ"/>
      <sheetName val="Revenue Salta"/>
      <sheetName val="Revenue SJ"/>
      <sheetName val="Cash Flow"/>
      <sheetName val="Taxes"/>
      <sheetName val="O&amp;M Salta"/>
      <sheetName val="O&amp;M SJ"/>
      <sheetName val="Payroll"/>
      <sheetName val="SG&amp;A"/>
      <sheetName val="Capex Salta"/>
      <sheetName val="Capex SJ"/>
      <sheetName val="Other income"/>
      <sheetName val="DyA SJ"/>
      <sheetName val="DyA RJ"/>
      <sheetName val="Presentation"/>
      <sheetName val="US GAAP"/>
      <sheetName val="ARG GAAP"/>
      <sheetName val="Balance"/>
      <sheetName val="Assumptions"/>
      <sheetName val="SG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X-rates"/>
      <sheetName val="CE"/>
      <sheetName val="Jan"/>
      <sheetName val="Feb"/>
      <sheetName val="Mar"/>
      <sheetName val="Apr"/>
      <sheetName val="May"/>
      <sheetName val="Jun"/>
      <sheetName val="Jul"/>
      <sheetName val="Aug"/>
      <sheetName val="FS"/>
      <sheetName val="LT Inv"/>
      <sheetName val="J1"/>
      <sheetName val="J2"/>
      <sheetName val="J3-5"/>
      <sheetName val="J6"/>
      <sheetName val="J1 PYA"/>
      <sheetName val="J2 PYA"/>
      <sheetName val="KCC"/>
      <sheetName val="Eurasia Gold"/>
      <sheetName val="PLC"/>
      <sheetName val="MKM"/>
      <sheetName val="Holding BV"/>
      <sheetName val="Petro BV"/>
      <sheetName val="Gold BV"/>
      <sheetName val="Dostan-T"/>
      <sheetName val="CAPEX"/>
      <sheetName val="EBITDA"/>
      <sheetName val="EPS"/>
      <sheetName val="Min. interest"/>
      <sheetName val="MKM revenues"/>
      <sheetName val="KM revenues"/>
      <sheetName val="KM sales_q-ties"/>
      <sheetName val="KCC COS"/>
      <sheetName val="Rhenium"/>
    </sheetNames>
    <sheetDataSet>
      <sheetData sheetId="0">
        <row r="28">
          <cell r="F28">
            <v>124.03</v>
          </cell>
          <cell r="G28">
            <v>122.19</v>
          </cell>
          <cell r="H28">
            <v>120.23</v>
          </cell>
          <cell r="I28">
            <v>121.96</v>
          </cell>
          <cell r="J28">
            <v>122.09</v>
          </cell>
          <cell r="K28">
            <v>124.85</v>
          </cell>
        </row>
        <row r="30">
          <cell r="F30">
            <v>123.84</v>
          </cell>
          <cell r="G30">
            <v>120.02</v>
          </cell>
          <cell r="H30">
            <v>121.62</v>
          </cell>
          <cell r="I30">
            <v>122.31</v>
          </cell>
          <cell r="J30">
            <v>123.61</v>
          </cell>
          <cell r="K30">
            <v>126.85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BS_KZT"/>
      <sheetName val="BS_USD"/>
      <sheetName val="BS_USD_FORMATTED"/>
      <sheetName val="IS"/>
      <sheetName val="Data"/>
      <sheetName val="DEPLET"/>
      <sheetName val="AESSR"/>
      <sheetName val="Rollgaaponly"/>
      <sheetName val="BADCRED"/>
      <sheetName val="BADDEBT"/>
      <sheetName val="GAOFA"/>
      <sheetName val="CAP REPAI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Comshare Trail Balance"/>
      <sheetName val="COA"/>
      <sheetName val="TIPS"/>
      <sheetName val="Income"/>
      <sheetName val="BS KZT "/>
      <sheetName val="BS USD"/>
      <sheetName val="DATA"/>
      <sheetName val="HYPOIS"/>
      <sheetName val="DEPLET"/>
      <sheetName val="AES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G5">
            <v>25781716.580000006</v>
          </cell>
          <cell r="H5">
            <v>25776196.710000005</v>
          </cell>
        </row>
        <row r="13">
          <cell r="G13">
            <v>0</v>
          </cell>
          <cell r="H13">
            <v>15025641</v>
          </cell>
          <cell r="J13">
            <v>-15025641</v>
          </cell>
        </row>
        <row r="16">
          <cell r="I16">
            <v>7473134</v>
          </cell>
        </row>
        <row r="17">
          <cell r="G17">
            <v>373815</v>
          </cell>
          <cell r="H17">
            <v>421970</v>
          </cell>
        </row>
        <row r="20">
          <cell r="I20">
            <v>-4724042</v>
          </cell>
        </row>
        <row r="26">
          <cell r="G26">
            <v>0</v>
          </cell>
          <cell r="H26">
            <v>2639083</v>
          </cell>
          <cell r="J26">
            <v>-2639083</v>
          </cell>
        </row>
        <row r="27">
          <cell r="G27">
            <v>33371</v>
          </cell>
          <cell r="H27">
            <v>4452593</v>
          </cell>
          <cell r="J27">
            <v>-4452609</v>
          </cell>
        </row>
        <row r="28">
          <cell r="G28">
            <v>0</v>
          </cell>
          <cell r="H28">
            <v>3202715</v>
          </cell>
          <cell r="J28">
            <v>-3202715</v>
          </cell>
        </row>
        <row r="29">
          <cell r="G29">
            <v>0</v>
          </cell>
          <cell r="H29">
            <v>112512</v>
          </cell>
          <cell r="J29">
            <v>-112512</v>
          </cell>
        </row>
        <row r="30">
          <cell r="G30">
            <v>15543842.369999997</v>
          </cell>
          <cell r="H30">
            <v>12425107.679999998</v>
          </cell>
          <cell r="I30">
            <v>-130435</v>
          </cell>
        </row>
        <row r="31">
          <cell r="G31">
            <v>57730322.849999987</v>
          </cell>
          <cell r="H31">
            <v>52933243.160000004</v>
          </cell>
          <cell r="I31">
            <v>1841728</v>
          </cell>
          <cell r="J31">
            <v>-396504</v>
          </cell>
        </row>
        <row r="33">
          <cell r="G33">
            <v>3711914.35</v>
          </cell>
          <cell r="H33">
            <v>3841222.85</v>
          </cell>
          <cell r="J33">
            <v>-130435</v>
          </cell>
        </row>
        <row r="34">
          <cell r="G34">
            <v>837405.72</v>
          </cell>
          <cell r="H34">
            <v>999385.64</v>
          </cell>
        </row>
        <row r="36">
          <cell r="J36">
            <v>119156</v>
          </cell>
        </row>
        <row r="44">
          <cell r="G44">
            <v>384356023.54999995</v>
          </cell>
          <cell r="H44">
            <v>338445874.16999996</v>
          </cell>
          <cell r="J44">
            <v>22808182</v>
          </cell>
        </row>
        <row r="45">
          <cell r="G45">
            <v>33127158.800000001</v>
          </cell>
          <cell r="H45">
            <v>30920369</v>
          </cell>
          <cell r="I45">
            <v>-11736</v>
          </cell>
        </row>
        <row r="46">
          <cell r="G46">
            <v>15991057.110000001</v>
          </cell>
          <cell r="H46">
            <v>14803830</v>
          </cell>
        </row>
        <row r="47">
          <cell r="G47">
            <v>31376</v>
          </cell>
          <cell r="H47">
            <v>31376</v>
          </cell>
        </row>
        <row r="49">
          <cell r="G49">
            <v>974745.62</v>
          </cell>
          <cell r="H49">
            <v>1185778.6000000001</v>
          </cell>
          <cell r="I49">
            <v>2536685</v>
          </cell>
        </row>
        <row r="50">
          <cell r="G50">
            <v>30535</v>
          </cell>
          <cell r="H50">
            <v>30535.02</v>
          </cell>
          <cell r="I50">
            <v>-12405</v>
          </cell>
        </row>
        <row r="51">
          <cell r="G51">
            <v>66239647.660000011</v>
          </cell>
          <cell r="H51">
            <v>66239647.659999996</v>
          </cell>
          <cell r="I51">
            <v>1276779</v>
          </cell>
        </row>
        <row r="52">
          <cell r="G52">
            <v>3150</v>
          </cell>
          <cell r="H52">
            <v>3150</v>
          </cell>
        </row>
        <row r="53">
          <cell r="G53">
            <v>0</v>
          </cell>
          <cell r="H53">
            <v>125668.27</v>
          </cell>
          <cell r="J53">
            <v>-23650000</v>
          </cell>
        </row>
        <row r="54">
          <cell r="G54">
            <v>3755911.52</v>
          </cell>
          <cell r="H54">
            <v>13730209.850000001</v>
          </cell>
          <cell r="J54">
            <v>1120</v>
          </cell>
        </row>
        <row r="56">
          <cell r="G56">
            <v>0</v>
          </cell>
          <cell r="H56">
            <v>21543.4</v>
          </cell>
        </row>
        <row r="57">
          <cell r="G57">
            <v>7336.8</v>
          </cell>
          <cell r="H57">
            <v>7336.8</v>
          </cell>
        </row>
        <row r="58">
          <cell r="G58">
            <v>86823.98</v>
          </cell>
          <cell r="H58">
            <v>10000</v>
          </cell>
        </row>
        <row r="59">
          <cell r="G59">
            <v>4146000</v>
          </cell>
          <cell r="H59">
            <v>0</v>
          </cell>
        </row>
        <row r="60">
          <cell r="G60">
            <v>99373</v>
          </cell>
          <cell r="H60">
            <v>0</v>
          </cell>
        </row>
        <row r="62">
          <cell r="G62">
            <v>15492743.65</v>
          </cell>
          <cell r="H62">
            <v>15492743.65</v>
          </cell>
        </row>
        <row r="66">
          <cell r="G66">
            <v>91608.98</v>
          </cell>
          <cell r="H66">
            <v>217339.96</v>
          </cell>
        </row>
        <row r="67">
          <cell r="G67">
            <v>1400000</v>
          </cell>
          <cell r="H67">
            <v>1400000</v>
          </cell>
        </row>
        <row r="68">
          <cell r="G68">
            <v>14819140</v>
          </cell>
          <cell r="H68">
            <v>14872845</v>
          </cell>
        </row>
        <row r="69">
          <cell r="G69">
            <v>528530.44999999995</v>
          </cell>
          <cell r="H69">
            <v>528527.85</v>
          </cell>
        </row>
        <row r="74">
          <cell r="G74">
            <v>318121727.92000002</v>
          </cell>
          <cell r="H74">
            <v>325566734.03000003</v>
          </cell>
        </row>
        <row r="78">
          <cell r="G78">
            <v>40101017.399999999</v>
          </cell>
          <cell r="H78">
            <v>36537906.82</v>
          </cell>
        </row>
        <row r="85">
          <cell r="G85">
            <v>0</v>
          </cell>
          <cell r="H85">
            <v>4146000</v>
          </cell>
        </row>
        <row r="86">
          <cell r="G86">
            <v>96239647.659999996</v>
          </cell>
          <cell r="H86">
            <v>92063907.649999976</v>
          </cell>
          <cell r="J86">
            <v>345597</v>
          </cell>
        </row>
        <row r="89">
          <cell r="J89">
            <v>6877</v>
          </cell>
        </row>
        <row r="90">
          <cell r="J90">
            <v>216</v>
          </cell>
        </row>
        <row r="91">
          <cell r="J91">
            <v>7360</v>
          </cell>
        </row>
        <row r="93">
          <cell r="J93">
            <v>15463</v>
          </cell>
        </row>
        <row r="94">
          <cell r="J94">
            <v>55150</v>
          </cell>
        </row>
        <row r="97">
          <cell r="G97">
            <v>8100000</v>
          </cell>
          <cell r="H97">
            <v>4554848.8600000003</v>
          </cell>
          <cell r="J97">
            <v>-4966500</v>
          </cell>
        </row>
        <row r="100">
          <cell r="G100">
            <v>52434</v>
          </cell>
          <cell r="H100">
            <v>0</v>
          </cell>
          <cell r="J100">
            <v>667026</v>
          </cell>
        </row>
        <row r="101">
          <cell r="G101">
            <v>11650000</v>
          </cell>
          <cell r="H101">
            <v>6906742</v>
          </cell>
          <cell r="J101">
            <v>-2003222</v>
          </cell>
        </row>
        <row r="102">
          <cell r="G102">
            <v>2750000</v>
          </cell>
          <cell r="H102">
            <v>1708246.95</v>
          </cell>
        </row>
        <row r="106">
          <cell r="G106">
            <v>1888689.8</v>
          </cell>
          <cell r="H106">
            <v>0</v>
          </cell>
          <cell r="J106">
            <v>-6273635</v>
          </cell>
        </row>
        <row r="108">
          <cell r="G108">
            <v>2526904</v>
          </cell>
          <cell r="H108">
            <v>2695108.24</v>
          </cell>
        </row>
        <row r="109">
          <cell r="G109">
            <v>0</v>
          </cell>
          <cell r="H109">
            <v>324678.52</v>
          </cell>
        </row>
        <row r="113">
          <cell r="G113">
            <v>58001099.500000015</v>
          </cell>
          <cell r="H113">
            <v>45478416.939999998</v>
          </cell>
          <cell r="I113">
            <v>1120</v>
          </cell>
        </row>
        <row r="114">
          <cell r="G114">
            <v>74151767.989999995</v>
          </cell>
          <cell r="H114">
            <v>46925066.199999988</v>
          </cell>
          <cell r="J114">
            <v>7387733</v>
          </cell>
        </row>
        <row r="116">
          <cell r="G116">
            <v>230.07</v>
          </cell>
          <cell r="H116">
            <v>2600.2399999999998</v>
          </cell>
        </row>
        <row r="117">
          <cell r="G117">
            <v>181672031.17000002</v>
          </cell>
          <cell r="H117">
            <v>177990568.09999996</v>
          </cell>
          <cell r="J117">
            <v>0</v>
          </cell>
        </row>
        <row r="118">
          <cell r="G118">
            <v>28493684.740000024</v>
          </cell>
          <cell r="H118">
            <v>29193860.07</v>
          </cell>
        </row>
        <row r="119">
          <cell r="G119">
            <v>30271363.02</v>
          </cell>
          <cell r="H119">
            <v>28111479.449999999</v>
          </cell>
        </row>
        <row r="122">
          <cell r="J122">
            <v>0</v>
          </cell>
        </row>
        <row r="125">
          <cell r="G125">
            <v>114256.79</v>
          </cell>
          <cell r="H125">
            <v>361244.56</v>
          </cell>
        </row>
        <row r="126">
          <cell r="G126">
            <v>378382.59</v>
          </cell>
          <cell r="H126">
            <v>268977.38</v>
          </cell>
        </row>
        <row r="127">
          <cell r="G127">
            <v>598240.21</v>
          </cell>
          <cell r="H127">
            <v>508796.38</v>
          </cell>
        </row>
        <row r="132">
          <cell r="G132">
            <v>124000</v>
          </cell>
          <cell r="H132">
            <v>126000</v>
          </cell>
        </row>
        <row r="133">
          <cell r="G133">
            <v>30036</v>
          </cell>
          <cell r="H133">
            <v>36500</v>
          </cell>
        </row>
        <row r="134">
          <cell r="G134">
            <v>0</v>
          </cell>
          <cell r="H134">
            <v>82135500</v>
          </cell>
          <cell r="J134">
            <v>821355</v>
          </cell>
        </row>
        <row r="135">
          <cell r="G135">
            <v>0</v>
          </cell>
          <cell r="H135">
            <v>30802002</v>
          </cell>
        </row>
        <row r="136">
          <cell r="G136">
            <v>0</v>
          </cell>
          <cell r="H136">
            <v>6078027</v>
          </cell>
        </row>
        <row r="137">
          <cell r="G137">
            <v>0</v>
          </cell>
          <cell r="H137">
            <v>30549053.590000007</v>
          </cell>
          <cell r="J137">
            <v>-429498</v>
          </cell>
        </row>
        <row r="138">
          <cell r="G138">
            <v>0</v>
          </cell>
          <cell r="H138">
            <v>32109051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75571376.470000014</v>
          </cell>
        </row>
        <row r="141">
          <cell r="G141">
            <v>0</v>
          </cell>
          <cell r="H141">
            <v>74514103</v>
          </cell>
        </row>
        <row r="142">
          <cell r="G142">
            <v>0</v>
          </cell>
          <cell r="H142">
            <v>0</v>
          </cell>
        </row>
        <row r="143">
          <cell r="G143">
            <v>0</v>
          </cell>
          <cell r="H143">
            <v>10483723.109999999</v>
          </cell>
        </row>
        <row r="144">
          <cell r="G144">
            <v>0</v>
          </cell>
          <cell r="H144">
            <v>5507334</v>
          </cell>
        </row>
        <row r="145">
          <cell r="G145">
            <v>0</v>
          </cell>
          <cell r="H145">
            <v>0</v>
          </cell>
        </row>
        <row r="146">
          <cell r="G146">
            <v>0</v>
          </cell>
          <cell r="H146">
            <v>28468721.740000006</v>
          </cell>
          <cell r="J146">
            <v>-10205</v>
          </cell>
        </row>
        <row r="147">
          <cell r="G147">
            <v>0</v>
          </cell>
          <cell r="H147">
            <v>56160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  <cell r="H150">
            <v>26356.53</v>
          </cell>
        </row>
        <row r="151">
          <cell r="G151">
            <v>0</v>
          </cell>
          <cell r="H151">
            <v>22677.22</v>
          </cell>
        </row>
        <row r="152">
          <cell r="G152">
            <v>0</v>
          </cell>
          <cell r="H152">
            <v>1479873.51</v>
          </cell>
          <cell r="J152">
            <v>2195026</v>
          </cell>
        </row>
        <row r="154">
          <cell r="G154">
            <v>142932490</v>
          </cell>
          <cell r="I154">
            <v>23442</v>
          </cell>
        </row>
        <row r="155">
          <cell r="G155">
            <v>640671.26</v>
          </cell>
          <cell r="H155">
            <v>0</v>
          </cell>
        </row>
        <row r="156">
          <cell r="G156">
            <v>13932.5</v>
          </cell>
          <cell r="H156">
            <v>0</v>
          </cell>
        </row>
        <row r="157">
          <cell r="G157">
            <v>55050</v>
          </cell>
          <cell r="H157">
            <v>0</v>
          </cell>
        </row>
        <row r="158">
          <cell r="G158">
            <v>18380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81673</v>
          </cell>
          <cell r="H160">
            <v>0</v>
          </cell>
          <cell r="I160">
            <v>-81673</v>
          </cell>
        </row>
        <row r="161">
          <cell r="G161">
            <v>0</v>
          </cell>
          <cell r="H161">
            <v>0</v>
          </cell>
          <cell r="I161">
            <v>14657</v>
          </cell>
        </row>
        <row r="162">
          <cell r="G162">
            <v>84050</v>
          </cell>
          <cell r="H162">
            <v>0</v>
          </cell>
          <cell r="I162">
            <v>-23442</v>
          </cell>
        </row>
        <row r="163">
          <cell r="G163">
            <v>12476214.960000001</v>
          </cell>
          <cell r="H163">
            <v>0</v>
          </cell>
        </row>
        <row r="164">
          <cell r="G164">
            <v>2000000</v>
          </cell>
          <cell r="H164">
            <v>0</v>
          </cell>
        </row>
        <row r="165">
          <cell r="G165">
            <v>0</v>
          </cell>
          <cell r="H165">
            <v>0</v>
          </cell>
        </row>
        <row r="166">
          <cell r="G166">
            <v>0</v>
          </cell>
          <cell r="H166">
            <v>0</v>
          </cell>
        </row>
        <row r="167">
          <cell r="G167">
            <v>356893.13</v>
          </cell>
          <cell r="H167">
            <v>0</v>
          </cell>
        </row>
        <row r="169">
          <cell r="G169">
            <v>85405</v>
          </cell>
          <cell r="H169">
            <v>0</v>
          </cell>
        </row>
        <row r="170">
          <cell r="G170">
            <v>5478.6</v>
          </cell>
          <cell r="H170">
            <v>0</v>
          </cell>
        </row>
        <row r="171">
          <cell r="G171">
            <v>222074.42</v>
          </cell>
          <cell r="H171">
            <v>0</v>
          </cell>
          <cell r="I171">
            <v>5796</v>
          </cell>
        </row>
        <row r="172">
          <cell r="G172">
            <v>43428</v>
          </cell>
          <cell r="H172">
            <v>0</v>
          </cell>
          <cell r="I172">
            <v>12087</v>
          </cell>
        </row>
        <row r="173">
          <cell r="G173">
            <v>0</v>
          </cell>
          <cell r="H173">
            <v>0</v>
          </cell>
        </row>
        <row r="175">
          <cell r="G175">
            <v>6752.69</v>
          </cell>
          <cell r="H175">
            <v>0</v>
          </cell>
          <cell r="I175">
            <v>41398</v>
          </cell>
        </row>
        <row r="176">
          <cell r="G176">
            <v>0</v>
          </cell>
          <cell r="H176">
            <v>0</v>
          </cell>
        </row>
        <row r="179">
          <cell r="G179">
            <v>1487826.09</v>
          </cell>
          <cell r="H179">
            <v>0</v>
          </cell>
        </row>
        <row r="180">
          <cell r="G180">
            <v>15025641</v>
          </cell>
          <cell r="H180">
            <v>0</v>
          </cell>
          <cell r="I180">
            <v>-15025641</v>
          </cell>
        </row>
        <row r="181">
          <cell r="G181">
            <v>5267219.3</v>
          </cell>
          <cell r="H181">
            <v>0</v>
          </cell>
        </row>
        <row r="182">
          <cell r="G182">
            <v>471617.77</v>
          </cell>
          <cell r="H182">
            <v>0</v>
          </cell>
        </row>
        <row r="183">
          <cell r="G183">
            <v>37957.21</v>
          </cell>
          <cell r="H183">
            <v>0</v>
          </cell>
        </row>
        <row r="184">
          <cell r="G184">
            <v>492294</v>
          </cell>
          <cell r="H184">
            <v>0</v>
          </cell>
          <cell r="I184">
            <v>-492294</v>
          </cell>
        </row>
        <row r="185">
          <cell r="G185">
            <v>227308.81</v>
          </cell>
          <cell r="H185">
            <v>0</v>
          </cell>
        </row>
        <row r="186">
          <cell r="G186">
            <v>195171.12</v>
          </cell>
          <cell r="H186">
            <v>0</v>
          </cell>
        </row>
        <row r="187">
          <cell r="G187">
            <v>375676.39</v>
          </cell>
          <cell r="H187">
            <v>0</v>
          </cell>
        </row>
        <row r="188">
          <cell r="G188">
            <v>40918.94</v>
          </cell>
          <cell r="H188">
            <v>0</v>
          </cell>
        </row>
        <row r="189">
          <cell r="G189">
            <v>233725.19</v>
          </cell>
          <cell r="H189">
            <v>0</v>
          </cell>
          <cell r="I189">
            <v>122886</v>
          </cell>
        </row>
        <row r="190">
          <cell r="G190">
            <v>10600</v>
          </cell>
          <cell r="H190">
            <v>0</v>
          </cell>
          <cell r="I190">
            <v>81871</v>
          </cell>
        </row>
        <row r="191">
          <cell r="G191">
            <v>231524.74</v>
          </cell>
          <cell r="H191">
            <v>0</v>
          </cell>
        </row>
        <row r="192">
          <cell r="G192">
            <v>100096</v>
          </cell>
          <cell r="H192">
            <v>0</v>
          </cell>
        </row>
        <row r="193">
          <cell r="G193">
            <v>28592.55</v>
          </cell>
          <cell r="H193">
            <v>0</v>
          </cell>
        </row>
        <row r="194">
          <cell r="G194">
            <v>669968.31000000006</v>
          </cell>
          <cell r="H194">
            <v>0</v>
          </cell>
          <cell r="I194">
            <v>-51340</v>
          </cell>
        </row>
        <row r="195">
          <cell r="G195">
            <v>1270081.7</v>
          </cell>
          <cell r="H195">
            <v>0</v>
          </cell>
          <cell r="I195">
            <v>9020354</v>
          </cell>
        </row>
        <row r="196">
          <cell r="G196">
            <v>23864.75</v>
          </cell>
          <cell r="H196">
            <v>0</v>
          </cell>
        </row>
        <row r="197">
          <cell r="G197">
            <v>1772</v>
          </cell>
          <cell r="H197">
            <v>0</v>
          </cell>
          <cell r="I197">
            <v>-1300000</v>
          </cell>
        </row>
        <row r="198">
          <cell r="G198">
            <v>539802.99</v>
          </cell>
          <cell r="H198">
            <v>0</v>
          </cell>
          <cell r="I198">
            <v>-1500000</v>
          </cell>
        </row>
        <row r="199">
          <cell r="G199">
            <v>44313.93</v>
          </cell>
          <cell r="H199">
            <v>0</v>
          </cell>
          <cell r="I199">
            <v>86044</v>
          </cell>
        </row>
        <row r="200">
          <cell r="G200">
            <v>2338007.2799999998</v>
          </cell>
          <cell r="H200">
            <v>0</v>
          </cell>
        </row>
        <row r="201">
          <cell r="G201">
            <v>0</v>
          </cell>
          <cell r="H201">
            <v>0</v>
          </cell>
        </row>
        <row r="202">
          <cell r="G202">
            <v>28000</v>
          </cell>
          <cell r="H202">
            <v>0</v>
          </cell>
        </row>
        <row r="203">
          <cell r="G203">
            <v>0</v>
          </cell>
          <cell r="H203">
            <v>0</v>
          </cell>
        </row>
        <row r="204">
          <cell r="G204">
            <v>195885</v>
          </cell>
          <cell r="H204">
            <v>0</v>
          </cell>
          <cell r="I204">
            <v>35000</v>
          </cell>
        </row>
        <row r="205">
          <cell r="G205">
            <v>61054.7</v>
          </cell>
          <cell r="H205">
            <v>0</v>
          </cell>
        </row>
        <row r="208">
          <cell r="G208">
            <v>56316</v>
          </cell>
          <cell r="H208">
            <v>0</v>
          </cell>
          <cell r="I208">
            <v>137030</v>
          </cell>
        </row>
        <row r="209">
          <cell r="G209">
            <v>704707.79</v>
          </cell>
          <cell r="H209">
            <v>0</v>
          </cell>
        </row>
        <row r="210">
          <cell r="G210">
            <v>52669.2</v>
          </cell>
          <cell r="H210">
            <v>0</v>
          </cell>
        </row>
        <row r="211">
          <cell r="G211">
            <v>73470.600000000006</v>
          </cell>
          <cell r="H211">
            <v>0</v>
          </cell>
        </row>
        <row r="212">
          <cell r="G212">
            <v>336430</v>
          </cell>
          <cell r="H212">
            <v>0</v>
          </cell>
        </row>
        <row r="213">
          <cell r="G213">
            <v>8980</v>
          </cell>
          <cell r="H213">
            <v>0</v>
          </cell>
        </row>
        <row r="214">
          <cell r="G214">
            <v>2910</v>
          </cell>
          <cell r="H214">
            <v>0</v>
          </cell>
          <cell r="I214">
            <v>340776</v>
          </cell>
        </row>
        <row r="215">
          <cell r="G215">
            <v>0</v>
          </cell>
          <cell r="H215">
            <v>0</v>
          </cell>
        </row>
        <row r="216">
          <cell r="G216">
            <v>0</v>
          </cell>
          <cell r="H216">
            <v>0</v>
          </cell>
          <cell r="I216">
            <v>667026</v>
          </cell>
        </row>
        <row r="217">
          <cell r="G217">
            <v>0</v>
          </cell>
          <cell r="H217">
            <v>0</v>
          </cell>
        </row>
        <row r="218">
          <cell r="G218">
            <v>0</v>
          </cell>
          <cell r="H218">
            <v>0</v>
          </cell>
        </row>
        <row r="219">
          <cell r="G219">
            <v>2003222</v>
          </cell>
          <cell r="H219">
            <v>0</v>
          </cell>
          <cell r="I219">
            <v>-2003222</v>
          </cell>
        </row>
        <row r="220">
          <cell r="H220">
            <v>0</v>
          </cell>
          <cell r="I220">
            <v>-6273635</v>
          </cell>
        </row>
        <row r="221">
          <cell r="G221">
            <v>1422789.6</v>
          </cell>
          <cell r="H221">
            <v>0</v>
          </cell>
          <cell r="I221">
            <v>22113</v>
          </cell>
        </row>
        <row r="222">
          <cell r="G222">
            <v>11546.42</v>
          </cell>
          <cell r="H222">
            <v>0</v>
          </cell>
        </row>
        <row r="223">
          <cell r="H223">
            <v>0</v>
          </cell>
        </row>
        <row r="224">
          <cell r="G224">
            <v>0</v>
          </cell>
          <cell r="H224">
            <v>0</v>
          </cell>
        </row>
        <row r="226">
          <cell r="G226">
            <v>70243</v>
          </cell>
          <cell r="H226">
            <v>0</v>
          </cell>
        </row>
        <row r="228">
          <cell r="G228">
            <v>800000</v>
          </cell>
          <cell r="H228">
            <v>0</v>
          </cell>
        </row>
        <row r="229">
          <cell r="G229">
            <v>4844</v>
          </cell>
          <cell r="H229">
            <v>0</v>
          </cell>
        </row>
        <row r="230">
          <cell r="G230">
            <v>1930.43</v>
          </cell>
          <cell r="H230">
            <v>0</v>
          </cell>
        </row>
        <row r="231">
          <cell r="G231">
            <v>7422</v>
          </cell>
          <cell r="H231">
            <v>0</v>
          </cell>
        </row>
        <row r="232">
          <cell r="G232">
            <v>2011.28</v>
          </cell>
          <cell r="H232">
            <v>0</v>
          </cell>
        </row>
        <row r="233">
          <cell r="G233">
            <v>4</v>
          </cell>
          <cell r="H233">
            <v>4</v>
          </cell>
        </row>
        <row r="234">
          <cell r="G234">
            <v>28111479.449999999</v>
          </cell>
          <cell r="H234">
            <v>0</v>
          </cell>
        </row>
        <row r="235">
          <cell r="G235">
            <v>388599</v>
          </cell>
          <cell r="H235">
            <v>0</v>
          </cell>
        </row>
        <row r="236">
          <cell r="G236">
            <v>2600.2399999999998</v>
          </cell>
          <cell r="H236">
            <v>0</v>
          </cell>
        </row>
        <row r="237">
          <cell r="G237">
            <v>706208.46</v>
          </cell>
          <cell r="H237">
            <v>0</v>
          </cell>
        </row>
        <row r="240">
          <cell r="G240">
            <v>5319638.01</v>
          </cell>
          <cell r="H240">
            <v>116688.6</v>
          </cell>
        </row>
        <row r="241">
          <cell r="G241">
            <v>25825812.840000004</v>
          </cell>
        </row>
        <row r="242">
          <cell r="G242">
            <v>21445069.609999999</v>
          </cell>
          <cell r="H242">
            <v>0</v>
          </cell>
        </row>
        <row r="243">
          <cell r="I243">
            <v>-21250000</v>
          </cell>
        </row>
        <row r="244">
          <cell r="I244">
            <v>-2400000</v>
          </cell>
        </row>
        <row r="245">
          <cell r="G245">
            <v>3256457.72</v>
          </cell>
          <cell r="H245">
            <v>0</v>
          </cell>
          <cell r="I245">
            <v>-4966500</v>
          </cell>
        </row>
        <row r="249">
          <cell r="I249">
            <v>6407</v>
          </cell>
        </row>
        <row r="251">
          <cell r="G251">
            <v>18000</v>
          </cell>
          <cell r="H251">
            <v>0</v>
          </cell>
        </row>
        <row r="257">
          <cell r="G257">
            <v>139826.09</v>
          </cell>
          <cell r="H257">
            <v>0</v>
          </cell>
          <cell r="I257">
            <v>1600000</v>
          </cell>
        </row>
        <row r="259">
          <cell r="G259">
            <v>9832936</v>
          </cell>
          <cell r="H259">
            <v>0</v>
          </cell>
          <cell r="I259">
            <v>-9832952</v>
          </cell>
        </row>
        <row r="260">
          <cell r="G260">
            <v>2965856.1</v>
          </cell>
          <cell r="H260">
            <v>0</v>
          </cell>
          <cell r="I260">
            <v>98555</v>
          </cell>
        </row>
        <row r="261">
          <cell r="G261">
            <v>0</v>
          </cell>
          <cell r="H261">
            <v>0</v>
          </cell>
          <cell r="I261">
            <v>36820</v>
          </cell>
        </row>
        <row r="262">
          <cell r="G262">
            <v>932826.35</v>
          </cell>
          <cell r="H262">
            <v>0</v>
          </cell>
        </row>
        <row r="263">
          <cell r="G263">
            <v>20123.28</v>
          </cell>
          <cell r="H263">
            <v>0</v>
          </cell>
        </row>
        <row r="264">
          <cell r="G264">
            <v>4903520</v>
          </cell>
          <cell r="H264">
            <v>0</v>
          </cell>
        </row>
        <row r="265">
          <cell r="G265">
            <v>956667</v>
          </cell>
          <cell r="H265">
            <v>0</v>
          </cell>
          <cell r="I265">
            <v>1002616</v>
          </cell>
        </row>
        <row r="266">
          <cell r="G266">
            <v>1900000</v>
          </cell>
          <cell r="H266">
            <v>0</v>
          </cell>
        </row>
        <row r="267">
          <cell r="G267">
            <v>146257.67000000001</v>
          </cell>
          <cell r="H267">
            <v>0</v>
          </cell>
        </row>
        <row r="268">
          <cell r="G268">
            <v>39345</v>
          </cell>
          <cell r="H268">
            <v>0</v>
          </cell>
        </row>
        <row r="269">
          <cell r="G269">
            <v>0</v>
          </cell>
          <cell r="H269">
            <v>0</v>
          </cell>
        </row>
        <row r="270">
          <cell r="G270">
            <v>0</v>
          </cell>
          <cell r="H270">
            <v>0</v>
          </cell>
          <cell r="I270">
            <v>25933</v>
          </cell>
        </row>
        <row r="271">
          <cell r="G271">
            <v>0</v>
          </cell>
          <cell r="H271">
            <v>0</v>
          </cell>
        </row>
        <row r="272">
          <cell r="G272">
            <v>0</v>
          </cell>
          <cell r="H272">
            <v>0</v>
          </cell>
        </row>
        <row r="276">
          <cell r="G276">
            <v>47776</v>
          </cell>
          <cell r="H276">
            <v>0</v>
          </cell>
        </row>
        <row r="277">
          <cell r="G277">
            <v>224258.26</v>
          </cell>
          <cell r="H277">
            <v>0</v>
          </cell>
        </row>
        <row r="278">
          <cell r="G278">
            <v>12000</v>
          </cell>
          <cell r="H278">
            <v>0</v>
          </cell>
        </row>
        <row r="279"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  <cell r="I280">
            <v>803885</v>
          </cell>
        </row>
        <row r="283">
          <cell r="J283">
            <v>8418640</v>
          </cell>
        </row>
        <row r="284">
          <cell r="I284">
            <v>-779967</v>
          </cell>
        </row>
        <row r="287">
          <cell r="I287">
            <v>18697673.143800002</v>
          </cell>
        </row>
        <row r="288">
          <cell r="J288">
            <v>18697673.143800002</v>
          </cell>
        </row>
        <row r="289">
          <cell r="I289">
            <v>12433794</v>
          </cell>
        </row>
        <row r="290">
          <cell r="J290">
            <v>12433794</v>
          </cell>
        </row>
        <row r="293">
          <cell r="I293">
            <v>239596</v>
          </cell>
        </row>
        <row r="295">
          <cell r="I295">
            <v>17582397</v>
          </cell>
        </row>
        <row r="296">
          <cell r="I296">
            <v>5519087</v>
          </cell>
        </row>
        <row r="297">
          <cell r="J297">
            <v>239596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Comshare Trail Balance"/>
      <sheetName val="COA"/>
      <sheetName val="TIPS"/>
      <sheetName val="Income"/>
      <sheetName val="BS KZT "/>
      <sheetName val="BS USD"/>
      <sheetName val="DATA"/>
      <sheetName val="HYPOIS"/>
      <sheetName val="DEPLET"/>
      <sheetName val="AES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G5">
            <v>25781716.580000006</v>
          </cell>
          <cell r="H5">
            <v>25776196.710000005</v>
          </cell>
        </row>
        <row r="13">
          <cell r="G13">
            <v>0</v>
          </cell>
          <cell r="H13">
            <v>15025641</v>
          </cell>
          <cell r="J13">
            <v>-15025641</v>
          </cell>
        </row>
        <row r="16">
          <cell r="I16">
            <v>7473134</v>
          </cell>
        </row>
        <row r="17">
          <cell r="G17">
            <v>373815</v>
          </cell>
          <cell r="H17">
            <v>421970</v>
          </cell>
        </row>
        <row r="20">
          <cell r="I20">
            <v>-4724042</v>
          </cell>
        </row>
        <row r="26">
          <cell r="G26">
            <v>0</v>
          </cell>
          <cell r="H26">
            <v>2639083</v>
          </cell>
          <cell r="J26">
            <v>-2639083</v>
          </cell>
        </row>
        <row r="27">
          <cell r="G27">
            <v>33371</v>
          </cell>
          <cell r="H27">
            <v>4452593</v>
          </cell>
          <cell r="J27">
            <v>-4452609</v>
          </cell>
        </row>
        <row r="28">
          <cell r="G28">
            <v>0</v>
          </cell>
          <cell r="H28">
            <v>3202715</v>
          </cell>
          <cell r="J28">
            <v>-3202715</v>
          </cell>
        </row>
        <row r="29">
          <cell r="G29">
            <v>0</v>
          </cell>
          <cell r="H29">
            <v>112512</v>
          </cell>
          <cell r="J29">
            <v>-112512</v>
          </cell>
        </row>
        <row r="30">
          <cell r="G30">
            <v>15543842.369999997</v>
          </cell>
          <cell r="H30">
            <v>12425107.679999998</v>
          </cell>
          <cell r="I30">
            <v>-130435</v>
          </cell>
        </row>
        <row r="31">
          <cell r="G31">
            <v>57730322.849999987</v>
          </cell>
          <cell r="H31">
            <v>52933243.160000004</v>
          </cell>
          <cell r="I31">
            <v>1841728</v>
          </cell>
          <cell r="J31">
            <v>-396504</v>
          </cell>
        </row>
        <row r="33">
          <cell r="G33">
            <v>3711914.35</v>
          </cell>
          <cell r="H33">
            <v>3841222.85</v>
          </cell>
          <cell r="J33">
            <v>-130435</v>
          </cell>
        </row>
        <row r="34">
          <cell r="G34">
            <v>837405.72</v>
          </cell>
          <cell r="H34">
            <v>999385.64</v>
          </cell>
        </row>
        <row r="36">
          <cell r="J36">
            <v>119156</v>
          </cell>
        </row>
        <row r="44">
          <cell r="G44">
            <v>384356023.54999995</v>
          </cell>
          <cell r="H44">
            <v>338445874.16999996</v>
          </cell>
          <cell r="J44">
            <v>22808182</v>
          </cell>
        </row>
        <row r="45">
          <cell r="G45">
            <v>33127158.800000001</v>
          </cell>
          <cell r="H45">
            <v>30920369</v>
          </cell>
          <cell r="I45">
            <v>-11736</v>
          </cell>
        </row>
        <row r="46">
          <cell r="G46">
            <v>15991057.110000001</v>
          </cell>
          <cell r="H46">
            <v>14803830</v>
          </cell>
        </row>
        <row r="47">
          <cell r="G47">
            <v>31376</v>
          </cell>
          <cell r="H47">
            <v>31376</v>
          </cell>
        </row>
        <row r="49">
          <cell r="G49">
            <v>974745.62</v>
          </cell>
          <cell r="H49">
            <v>1185778.6000000001</v>
          </cell>
          <cell r="I49">
            <v>2536685</v>
          </cell>
        </row>
        <row r="50">
          <cell r="G50">
            <v>30535</v>
          </cell>
          <cell r="H50">
            <v>30535.02</v>
          </cell>
          <cell r="I50">
            <v>-12405</v>
          </cell>
        </row>
        <row r="51">
          <cell r="G51">
            <v>66239647.660000011</v>
          </cell>
          <cell r="H51">
            <v>66239647.659999996</v>
          </cell>
          <cell r="I51">
            <v>1276779</v>
          </cell>
        </row>
        <row r="52">
          <cell r="G52">
            <v>3150</v>
          </cell>
          <cell r="H52">
            <v>3150</v>
          </cell>
        </row>
        <row r="53">
          <cell r="G53">
            <v>0</v>
          </cell>
          <cell r="H53">
            <v>125668.27</v>
          </cell>
          <cell r="J53">
            <v>-23650000</v>
          </cell>
        </row>
        <row r="54">
          <cell r="G54">
            <v>3755911.52</v>
          </cell>
          <cell r="H54">
            <v>13730209.850000001</v>
          </cell>
          <cell r="J54">
            <v>1120</v>
          </cell>
        </row>
        <row r="56">
          <cell r="G56">
            <v>0</v>
          </cell>
          <cell r="H56">
            <v>21543.4</v>
          </cell>
        </row>
        <row r="57">
          <cell r="G57">
            <v>7336.8</v>
          </cell>
          <cell r="H57">
            <v>7336.8</v>
          </cell>
        </row>
        <row r="58">
          <cell r="G58">
            <v>86823.98</v>
          </cell>
          <cell r="H58">
            <v>10000</v>
          </cell>
        </row>
        <row r="59">
          <cell r="G59">
            <v>4146000</v>
          </cell>
          <cell r="H59">
            <v>0</v>
          </cell>
        </row>
        <row r="60">
          <cell r="G60">
            <v>99373</v>
          </cell>
          <cell r="H60">
            <v>0</v>
          </cell>
        </row>
        <row r="62">
          <cell r="G62">
            <v>15492743.65</v>
          </cell>
          <cell r="H62">
            <v>15492743.65</v>
          </cell>
        </row>
        <row r="66">
          <cell r="G66">
            <v>91608.98</v>
          </cell>
          <cell r="H66">
            <v>217339.96</v>
          </cell>
        </row>
        <row r="67">
          <cell r="G67">
            <v>1400000</v>
          </cell>
          <cell r="H67">
            <v>1400000</v>
          </cell>
        </row>
        <row r="68">
          <cell r="G68">
            <v>14819140</v>
          </cell>
          <cell r="H68">
            <v>14872845</v>
          </cell>
        </row>
        <row r="69">
          <cell r="G69">
            <v>528530.44999999995</v>
          </cell>
          <cell r="H69">
            <v>528527.85</v>
          </cell>
        </row>
        <row r="74">
          <cell r="G74">
            <v>318121727.92000002</v>
          </cell>
          <cell r="H74">
            <v>325566734.03000003</v>
          </cell>
        </row>
        <row r="78">
          <cell r="G78">
            <v>40101017.399999999</v>
          </cell>
          <cell r="H78">
            <v>36537906.82</v>
          </cell>
        </row>
        <row r="85">
          <cell r="G85">
            <v>0</v>
          </cell>
          <cell r="H85">
            <v>4146000</v>
          </cell>
        </row>
        <row r="86">
          <cell r="G86">
            <v>96239647.659999996</v>
          </cell>
          <cell r="H86">
            <v>92063907.649999976</v>
          </cell>
          <cell r="J86">
            <v>345597</v>
          </cell>
        </row>
        <row r="89">
          <cell r="J89">
            <v>6877</v>
          </cell>
        </row>
        <row r="90">
          <cell r="J90">
            <v>216</v>
          </cell>
        </row>
        <row r="91">
          <cell r="J91">
            <v>7360</v>
          </cell>
        </row>
        <row r="93">
          <cell r="J93">
            <v>15463</v>
          </cell>
        </row>
        <row r="94">
          <cell r="J94">
            <v>55150</v>
          </cell>
        </row>
        <row r="97">
          <cell r="G97">
            <v>8100000</v>
          </cell>
          <cell r="H97">
            <v>4554848.8600000003</v>
          </cell>
          <cell r="J97">
            <v>-4966500</v>
          </cell>
        </row>
        <row r="100">
          <cell r="G100">
            <v>52434</v>
          </cell>
          <cell r="H100">
            <v>0</v>
          </cell>
          <cell r="J100">
            <v>667026</v>
          </cell>
        </row>
        <row r="101">
          <cell r="G101">
            <v>11650000</v>
          </cell>
          <cell r="H101">
            <v>6906742</v>
          </cell>
          <cell r="J101">
            <v>-2003222</v>
          </cell>
        </row>
        <row r="102">
          <cell r="G102">
            <v>2750000</v>
          </cell>
          <cell r="H102">
            <v>1708246.95</v>
          </cell>
        </row>
        <row r="106">
          <cell r="G106">
            <v>1888689.8</v>
          </cell>
          <cell r="H106">
            <v>0</v>
          </cell>
          <cell r="J106">
            <v>-6273635</v>
          </cell>
        </row>
        <row r="108">
          <cell r="G108">
            <v>2526904</v>
          </cell>
          <cell r="H108">
            <v>2695108.24</v>
          </cell>
        </row>
        <row r="109">
          <cell r="G109">
            <v>0</v>
          </cell>
          <cell r="H109">
            <v>324678.52</v>
          </cell>
        </row>
        <row r="113">
          <cell r="G113">
            <v>58001099.500000015</v>
          </cell>
          <cell r="H113">
            <v>45478416.939999998</v>
          </cell>
          <cell r="I113">
            <v>1120</v>
          </cell>
        </row>
        <row r="114">
          <cell r="G114">
            <v>74151767.989999995</v>
          </cell>
          <cell r="H114">
            <v>46925066.199999988</v>
          </cell>
          <cell r="J114">
            <v>7387733</v>
          </cell>
        </row>
        <row r="116">
          <cell r="G116">
            <v>230.07</v>
          </cell>
          <cell r="H116">
            <v>2600.2399999999998</v>
          </cell>
        </row>
        <row r="117">
          <cell r="G117">
            <v>181672031.17000002</v>
          </cell>
          <cell r="H117">
            <v>177990568.09999996</v>
          </cell>
          <cell r="J117">
            <v>0</v>
          </cell>
        </row>
        <row r="118">
          <cell r="G118">
            <v>28493684.740000024</v>
          </cell>
          <cell r="H118">
            <v>29193860.07</v>
          </cell>
        </row>
        <row r="119">
          <cell r="G119">
            <v>30271363.02</v>
          </cell>
          <cell r="H119">
            <v>28111479.449999999</v>
          </cell>
        </row>
        <row r="122">
          <cell r="J122">
            <v>0</v>
          </cell>
        </row>
        <row r="125">
          <cell r="G125">
            <v>114256.79</v>
          </cell>
          <cell r="H125">
            <v>361244.56</v>
          </cell>
        </row>
        <row r="126">
          <cell r="G126">
            <v>378382.59</v>
          </cell>
          <cell r="H126">
            <v>268977.38</v>
          </cell>
        </row>
        <row r="127">
          <cell r="G127">
            <v>598240.21</v>
          </cell>
          <cell r="H127">
            <v>508796.38</v>
          </cell>
        </row>
        <row r="132">
          <cell r="G132">
            <v>124000</v>
          </cell>
          <cell r="H132">
            <v>126000</v>
          </cell>
        </row>
        <row r="133">
          <cell r="G133">
            <v>30036</v>
          </cell>
          <cell r="H133">
            <v>36500</v>
          </cell>
        </row>
        <row r="134">
          <cell r="G134">
            <v>0</v>
          </cell>
          <cell r="H134">
            <v>82135500</v>
          </cell>
          <cell r="J134">
            <v>821355</v>
          </cell>
        </row>
        <row r="135">
          <cell r="G135">
            <v>0</v>
          </cell>
          <cell r="H135">
            <v>30802002</v>
          </cell>
        </row>
        <row r="136">
          <cell r="G136">
            <v>0</v>
          </cell>
          <cell r="H136">
            <v>6078027</v>
          </cell>
        </row>
        <row r="137">
          <cell r="G137">
            <v>0</v>
          </cell>
          <cell r="H137">
            <v>30549053.590000007</v>
          </cell>
          <cell r="J137">
            <v>-429498</v>
          </cell>
        </row>
        <row r="138">
          <cell r="G138">
            <v>0</v>
          </cell>
          <cell r="H138">
            <v>32109051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75571376.470000014</v>
          </cell>
        </row>
        <row r="141">
          <cell r="G141">
            <v>0</v>
          </cell>
          <cell r="H141">
            <v>74514103</v>
          </cell>
        </row>
        <row r="142">
          <cell r="G142">
            <v>0</v>
          </cell>
          <cell r="H142">
            <v>0</v>
          </cell>
        </row>
        <row r="143">
          <cell r="G143">
            <v>0</v>
          </cell>
          <cell r="H143">
            <v>10483723.109999999</v>
          </cell>
        </row>
        <row r="144">
          <cell r="G144">
            <v>0</v>
          </cell>
          <cell r="H144">
            <v>5507334</v>
          </cell>
        </row>
        <row r="145">
          <cell r="G145">
            <v>0</v>
          </cell>
          <cell r="H145">
            <v>0</v>
          </cell>
        </row>
        <row r="146">
          <cell r="G146">
            <v>0</v>
          </cell>
          <cell r="H146">
            <v>28468721.740000006</v>
          </cell>
          <cell r="J146">
            <v>-10205</v>
          </cell>
        </row>
        <row r="147">
          <cell r="G147">
            <v>0</v>
          </cell>
          <cell r="H147">
            <v>56160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  <cell r="H150">
            <v>26356.53</v>
          </cell>
        </row>
        <row r="151">
          <cell r="G151">
            <v>0</v>
          </cell>
          <cell r="H151">
            <v>22677.22</v>
          </cell>
        </row>
        <row r="152">
          <cell r="G152">
            <v>0</v>
          </cell>
          <cell r="H152">
            <v>1479873.51</v>
          </cell>
          <cell r="J152">
            <v>2195026</v>
          </cell>
        </row>
        <row r="154">
          <cell r="G154">
            <v>142932490</v>
          </cell>
          <cell r="I154">
            <v>23442</v>
          </cell>
        </row>
        <row r="155">
          <cell r="G155">
            <v>640671.26</v>
          </cell>
          <cell r="H155">
            <v>0</v>
          </cell>
        </row>
        <row r="156">
          <cell r="G156">
            <v>13932.5</v>
          </cell>
          <cell r="H156">
            <v>0</v>
          </cell>
        </row>
        <row r="157">
          <cell r="G157">
            <v>55050</v>
          </cell>
          <cell r="H157">
            <v>0</v>
          </cell>
        </row>
        <row r="158">
          <cell r="G158">
            <v>18380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81673</v>
          </cell>
          <cell r="H160">
            <v>0</v>
          </cell>
          <cell r="I160">
            <v>-81673</v>
          </cell>
        </row>
        <row r="161">
          <cell r="G161">
            <v>0</v>
          </cell>
          <cell r="H161">
            <v>0</v>
          </cell>
          <cell r="I161">
            <v>14657</v>
          </cell>
        </row>
        <row r="162">
          <cell r="G162">
            <v>84050</v>
          </cell>
          <cell r="H162">
            <v>0</v>
          </cell>
          <cell r="I162">
            <v>-23442</v>
          </cell>
        </row>
        <row r="163">
          <cell r="G163">
            <v>12476214.960000001</v>
          </cell>
          <cell r="H163">
            <v>0</v>
          </cell>
        </row>
        <row r="164">
          <cell r="G164">
            <v>2000000</v>
          </cell>
          <cell r="H164">
            <v>0</v>
          </cell>
        </row>
        <row r="165">
          <cell r="G165">
            <v>0</v>
          </cell>
          <cell r="H165">
            <v>0</v>
          </cell>
        </row>
        <row r="166">
          <cell r="G166">
            <v>0</v>
          </cell>
          <cell r="H166">
            <v>0</v>
          </cell>
        </row>
        <row r="167">
          <cell r="G167">
            <v>356893.13</v>
          </cell>
          <cell r="H167">
            <v>0</v>
          </cell>
        </row>
        <row r="169">
          <cell r="G169">
            <v>85405</v>
          </cell>
          <cell r="H169">
            <v>0</v>
          </cell>
        </row>
        <row r="170">
          <cell r="G170">
            <v>5478.6</v>
          </cell>
          <cell r="H170">
            <v>0</v>
          </cell>
        </row>
        <row r="171">
          <cell r="G171">
            <v>222074.42</v>
          </cell>
          <cell r="H171">
            <v>0</v>
          </cell>
          <cell r="I171">
            <v>5796</v>
          </cell>
        </row>
        <row r="172">
          <cell r="G172">
            <v>43428</v>
          </cell>
          <cell r="H172">
            <v>0</v>
          </cell>
          <cell r="I172">
            <v>12087</v>
          </cell>
        </row>
        <row r="173">
          <cell r="G173">
            <v>0</v>
          </cell>
          <cell r="H173">
            <v>0</v>
          </cell>
        </row>
        <row r="175">
          <cell r="G175">
            <v>6752.69</v>
          </cell>
          <cell r="H175">
            <v>0</v>
          </cell>
          <cell r="I175">
            <v>41398</v>
          </cell>
        </row>
        <row r="176">
          <cell r="G176">
            <v>0</v>
          </cell>
          <cell r="H176">
            <v>0</v>
          </cell>
        </row>
        <row r="179">
          <cell r="G179">
            <v>1487826.09</v>
          </cell>
          <cell r="H179">
            <v>0</v>
          </cell>
        </row>
        <row r="180">
          <cell r="G180">
            <v>15025641</v>
          </cell>
          <cell r="H180">
            <v>0</v>
          </cell>
          <cell r="I180">
            <v>-15025641</v>
          </cell>
        </row>
        <row r="181">
          <cell r="G181">
            <v>5267219.3</v>
          </cell>
          <cell r="H181">
            <v>0</v>
          </cell>
        </row>
        <row r="182">
          <cell r="G182">
            <v>471617.77</v>
          </cell>
          <cell r="H182">
            <v>0</v>
          </cell>
        </row>
        <row r="183">
          <cell r="G183">
            <v>37957.21</v>
          </cell>
          <cell r="H183">
            <v>0</v>
          </cell>
        </row>
        <row r="184">
          <cell r="G184">
            <v>492294</v>
          </cell>
          <cell r="H184">
            <v>0</v>
          </cell>
          <cell r="I184">
            <v>-492294</v>
          </cell>
        </row>
        <row r="185">
          <cell r="G185">
            <v>227308.81</v>
          </cell>
          <cell r="H185">
            <v>0</v>
          </cell>
        </row>
        <row r="186">
          <cell r="G186">
            <v>195171.12</v>
          </cell>
          <cell r="H186">
            <v>0</v>
          </cell>
        </row>
        <row r="187">
          <cell r="G187">
            <v>375676.39</v>
          </cell>
          <cell r="H187">
            <v>0</v>
          </cell>
        </row>
        <row r="188">
          <cell r="G188">
            <v>40918.94</v>
          </cell>
          <cell r="H188">
            <v>0</v>
          </cell>
        </row>
        <row r="189">
          <cell r="G189">
            <v>233725.19</v>
          </cell>
          <cell r="H189">
            <v>0</v>
          </cell>
          <cell r="I189">
            <v>122886</v>
          </cell>
        </row>
        <row r="190">
          <cell r="G190">
            <v>10600</v>
          </cell>
          <cell r="H190">
            <v>0</v>
          </cell>
          <cell r="I190">
            <v>81871</v>
          </cell>
        </row>
        <row r="191">
          <cell r="G191">
            <v>231524.74</v>
          </cell>
          <cell r="H191">
            <v>0</v>
          </cell>
        </row>
        <row r="192">
          <cell r="G192">
            <v>100096</v>
          </cell>
          <cell r="H192">
            <v>0</v>
          </cell>
        </row>
        <row r="193">
          <cell r="G193">
            <v>28592.55</v>
          </cell>
          <cell r="H193">
            <v>0</v>
          </cell>
        </row>
        <row r="194">
          <cell r="G194">
            <v>669968.31000000006</v>
          </cell>
          <cell r="H194">
            <v>0</v>
          </cell>
          <cell r="I194">
            <v>-51340</v>
          </cell>
        </row>
        <row r="195">
          <cell r="G195">
            <v>1270081.7</v>
          </cell>
          <cell r="H195">
            <v>0</v>
          </cell>
          <cell r="I195">
            <v>9020354</v>
          </cell>
        </row>
        <row r="196">
          <cell r="G196">
            <v>23864.75</v>
          </cell>
          <cell r="H196">
            <v>0</v>
          </cell>
        </row>
        <row r="197">
          <cell r="G197">
            <v>1772</v>
          </cell>
          <cell r="H197">
            <v>0</v>
          </cell>
          <cell r="I197">
            <v>-1300000</v>
          </cell>
        </row>
        <row r="198">
          <cell r="G198">
            <v>539802.99</v>
          </cell>
          <cell r="H198">
            <v>0</v>
          </cell>
          <cell r="I198">
            <v>-1500000</v>
          </cell>
        </row>
        <row r="199">
          <cell r="G199">
            <v>44313.93</v>
          </cell>
          <cell r="H199">
            <v>0</v>
          </cell>
          <cell r="I199">
            <v>86044</v>
          </cell>
        </row>
        <row r="200">
          <cell r="G200">
            <v>2338007.2799999998</v>
          </cell>
          <cell r="H200">
            <v>0</v>
          </cell>
        </row>
        <row r="201">
          <cell r="G201">
            <v>0</v>
          </cell>
          <cell r="H201">
            <v>0</v>
          </cell>
        </row>
        <row r="202">
          <cell r="G202">
            <v>28000</v>
          </cell>
          <cell r="H202">
            <v>0</v>
          </cell>
        </row>
        <row r="203">
          <cell r="G203">
            <v>0</v>
          </cell>
          <cell r="H203">
            <v>0</v>
          </cell>
        </row>
        <row r="204">
          <cell r="G204">
            <v>195885</v>
          </cell>
          <cell r="H204">
            <v>0</v>
          </cell>
          <cell r="I204">
            <v>35000</v>
          </cell>
        </row>
        <row r="205">
          <cell r="G205">
            <v>61054.7</v>
          </cell>
          <cell r="H205">
            <v>0</v>
          </cell>
        </row>
        <row r="208">
          <cell r="G208">
            <v>56316</v>
          </cell>
          <cell r="H208">
            <v>0</v>
          </cell>
          <cell r="I208">
            <v>137030</v>
          </cell>
        </row>
        <row r="209">
          <cell r="G209">
            <v>704707.79</v>
          </cell>
          <cell r="H209">
            <v>0</v>
          </cell>
        </row>
        <row r="210">
          <cell r="G210">
            <v>52669.2</v>
          </cell>
          <cell r="H210">
            <v>0</v>
          </cell>
        </row>
        <row r="211">
          <cell r="G211">
            <v>73470.600000000006</v>
          </cell>
          <cell r="H211">
            <v>0</v>
          </cell>
        </row>
        <row r="212">
          <cell r="G212">
            <v>336430</v>
          </cell>
          <cell r="H212">
            <v>0</v>
          </cell>
        </row>
        <row r="213">
          <cell r="G213">
            <v>8980</v>
          </cell>
          <cell r="H213">
            <v>0</v>
          </cell>
        </row>
        <row r="214">
          <cell r="G214">
            <v>2910</v>
          </cell>
          <cell r="H214">
            <v>0</v>
          </cell>
          <cell r="I214">
            <v>340776</v>
          </cell>
        </row>
        <row r="215">
          <cell r="G215">
            <v>0</v>
          </cell>
          <cell r="H215">
            <v>0</v>
          </cell>
        </row>
        <row r="216">
          <cell r="G216">
            <v>0</v>
          </cell>
          <cell r="H216">
            <v>0</v>
          </cell>
          <cell r="I216">
            <v>667026</v>
          </cell>
        </row>
        <row r="217">
          <cell r="G217">
            <v>0</v>
          </cell>
          <cell r="H217">
            <v>0</v>
          </cell>
        </row>
        <row r="218">
          <cell r="G218">
            <v>0</v>
          </cell>
          <cell r="H218">
            <v>0</v>
          </cell>
        </row>
        <row r="219">
          <cell r="G219">
            <v>2003222</v>
          </cell>
          <cell r="H219">
            <v>0</v>
          </cell>
          <cell r="I219">
            <v>-2003222</v>
          </cell>
        </row>
        <row r="220">
          <cell r="H220">
            <v>0</v>
          </cell>
          <cell r="I220">
            <v>-6273635</v>
          </cell>
        </row>
        <row r="221">
          <cell r="G221">
            <v>1422789.6</v>
          </cell>
          <cell r="H221">
            <v>0</v>
          </cell>
          <cell r="I221">
            <v>22113</v>
          </cell>
        </row>
        <row r="222">
          <cell r="G222">
            <v>11546.42</v>
          </cell>
          <cell r="H222">
            <v>0</v>
          </cell>
        </row>
        <row r="223">
          <cell r="H223">
            <v>0</v>
          </cell>
        </row>
        <row r="224">
          <cell r="G224">
            <v>0</v>
          </cell>
          <cell r="H224">
            <v>0</v>
          </cell>
        </row>
        <row r="226">
          <cell r="G226">
            <v>70243</v>
          </cell>
          <cell r="H226">
            <v>0</v>
          </cell>
        </row>
        <row r="228">
          <cell r="G228">
            <v>800000</v>
          </cell>
          <cell r="H228">
            <v>0</v>
          </cell>
        </row>
        <row r="229">
          <cell r="G229">
            <v>4844</v>
          </cell>
          <cell r="H229">
            <v>0</v>
          </cell>
        </row>
        <row r="230">
          <cell r="G230">
            <v>1930.43</v>
          </cell>
          <cell r="H230">
            <v>0</v>
          </cell>
        </row>
        <row r="231">
          <cell r="G231">
            <v>7422</v>
          </cell>
          <cell r="H231">
            <v>0</v>
          </cell>
        </row>
        <row r="232">
          <cell r="G232">
            <v>2011.28</v>
          </cell>
          <cell r="H232">
            <v>0</v>
          </cell>
        </row>
        <row r="233">
          <cell r="G233">
            <v>4</v>
          </cell>
          <cell r="H233">
            <v>4</v>
          </cell>
        </row>
        <row r="234">
          <cell r="G234">
            <v>28111479.449999999</v>
          </cell>
          <cell r="H234">
            <v>0</v>
          </cell>
        </row>
        <row r="235">
          <cell r="G235">
            <v>388599</v>
          </cell>
          <cell r="H235">
            <v>0</v>
          </cell>
        </row>
        <row r="236">
          <cell r="G236">
            <v>2600.2399999999998</v>
          </cell>
          <cell r="H236">
            <v>0</v>
          </cell>
        </row>
        <row r="237">
          <cell r="G237">
            <v>706208.46</v>
          </cell>
          <cell r="H237">
            <v>0</v>
          </cell>
        </row>
        <row r="240">
          <cell r="G240">
            <v>5319638.01</v>
          </cell>
          <cell r="H240">
            <v>116688.6</v>
          </cell>
        </row>
        <row r="241">
          <cell r="G241">
            <v>25825812.840000004</v>
          </cell>
        </row>
        <row r="242">
          <cell r="G242">
            <v>21445069.609999999</v>
          </cell>
          <cell r="H242">
            <v>0</v>
          </cell>
        </row>
        <row r="243">
          <cell r="I243">
            <v>-21250000</v>
          </cell>
        </row>
        <row r="244">
          <cell r="I244">
            <v>-2400000</v>
          </cell>
        </row>
        <row r="245">
          <cell r="G245">
            <v>3256457.72</v>
          </cell>
          <cell r="H245">
            <v>0</v>
          </cell>
          <cell r="I245">
            <v>-4966500</v>
          </cell>
        </row>
        <row r="249">
          <cell r="I249">
            <v>6407</v>
          </cell>
        </row>
        <row r="251">
          <cell r="G251">
            <v>18000</v>
          </cell>
          <cell r="H251">
            <v>0</v>
          </cell>
        </row>
        <row r="257">
          <cell r="G257">
            <v>139826.09</v>
          </cell>
          <cell r="H257">
            <v>0</v>
          </cell>
          <cell r="I257">
            <v>1600000</v>
          </cell>
        </row>
        <row r="259">
          <cell r="G259">
            <v>9832936</v>
          </cell>
          <cell r="H259">
            <v>0</v>
          </cell>
          <cell r="I259">
            <v>-9832952</v>
          </cell>
        </row>
        <row r="260">
          <cell r="G260">
            <v>2965856.1</v>
          </cell>
          <cell r="H260">
            <v>0</v>
          </cell>
          <cell r="I260">
            <v>98555</v>
          </cell>
        </row>
        <row r="261">
          <cell r="G261">
            <v>0</v>
          </cell>
          <cell r="H261">
            <v>0</v>
          </cell>
          <cell r="I261">
            <v>36820</v>
          </cell>
        </row>
        <row r="262">
          <cell r="G262">
            <v>932826.35</v>
          </cell>
          <cell r="H262">
            <v>0</v>
          </cell>
        </row>
        <row r="263">
          <cell r="G263">
            <v>20123.28</v>
          </cell>
          <cell r="H263">
            <v>0</v>
          </cell>
        </row>
        <row r="264">
          <cell r="G264">
            <v>4903520</v>
          </cell>
          <cell r="H264">
            <v>0</v>
          </cell>
        </row>
        <row r="265">
          <cell r="G265">
            <v>956667</v>
          </cell>
          <cell r="H265">
            <v>0</v>
          </cell>
          <cell r="I265">
            <v>1002616</v>
          </cell>
        </row>
        <row r="266">
          <cell r="G266">
            <v>1900000</v>
          </cell>
          <cell r="H266">
            <v>0</v>
          </cell>
        </row>
        <row r="267">
          <cell r="G267">
            <v>146257.67000000001</v>
          </cell>
          <cell r="H267">
            <v>0</v>
          </cell>
        </row>
        <row r="268">
          <cell r="G268">
            <v>39345</v>
          </cell>
          <cell r="H268">
            <v>0</v>
          </cell>
        </row>
        <row r="269">
          <cell r="G269">
            <v>0</v>
          </cell>
          <cell r="H269">
            <v>0</v>
          </cell>
        </row>
        <row r="270">
          <cell r="G270">
            <v>0</v>
          </cell>
          <cell r="H270">
            <v>0</v>
          </cell>
          <cell r="I270">
            <v>25933</v>
          </cell>
        </row>
        <row r="271">
          <cell r="G271">
            <v>0</v>
          </cell>
          <cell r="H271">
            <v>0</v>
          </cell>
        </row>
        <row r="272">
          <cell r="G272">
            <v>0</v>
          </cell>
          <cell r="H272">
            <v>0</v>
          </cell>
        </row>
        <row r="276">
          <cell r="G276">
            <v>47776</v>
          </cell>
          <cell r="H276">
            <v>0</v>
          </cell>
        </row>
        <row r="277">
          <cell r="G277">
            <v>224258.26</v>
          </cell>
          <cell r="H277">
            <v>0</v>
          </cell>
        </row>
        <row r="278">
          <cell r="G278">
            <v>12000</v>
          </cell>
          <cell r="H278">
            <v>0</v>
          </cell>
        </row>
        <row r="279"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  <cell r="I280">
            <v>803885</v>
          </cell>
        </row>
        <row r="283">
          <cell r="J283">
            <v>8418640</v>
          </cell>
        </row>
        <row r="284">
          <cell r="I284">
            <v>-779967</v>
          </cell>
        </row>
        <row r="287">
          <cell r="I287">
            <v>18697673.143800002</v>
          </cell>
        </row>
        <row r="288">
          <cell r="J288">
            <v>18697673.143800002</v>
          </cell>
        </row>
        <row r="289">
          <cell r="I289">
            <v>12433794</v>
          </cell>
        </row>
        <row r="290">
          <cell r="J290">
            <v>12433794</v>
          </cell>
        </row>
        <row r="293">
          <cell r="I293">
            <v>239596</v>
          </cell>
        </row>
        <row r="295">
          <cell r="I295">
            <v>17582397</v>
          </cell>
        </row>
        <row r="296">
          <cell r="I296">
            <v>5519087</v>
          </cell>
        </row>
        <row r="297">
          <cell r="J297">
            <v>239596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K1">
            <v>77.66</v>
          </cell>
        </row>
      </sheetData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K1">
            <v>77.66</v>
          </cell>
        </row>
      </sheetData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ImpPT2005"/>
      <sheetName val="FORMULARIO 04"/>
      <sheetName val="Aj. Fiscales"/>
      <sheetName val="Aj. por cuenta"/>
      <sheetName val="Bce2003"/>
      <sheetName val="Bce 2004"/>
      <sheetName val="ANEXO_01"/>
      <sheetName val="ANEXO-14"/>
      <sheetName val="ANEXO-14-1"/>
      <sheetName val="ANEXO_02"/>
      <sheetName val="ANEXO_03"/>
      <sheetName val="ANEXO_04"/>
      <sheetName val="ANEXO_04-1"/>
      <sheetName val="ANEXO_04-2"/>
      <sheetName val="ANEXO_05"/>
      <sheetName val="ANEXO_06"/>
      <sheetName val="ANEXO_07"/>
      <sheetName val="ANEXO_08"/>
      <sheetName val="ANEXO-09"/>
      <sheetName val="ANEXO-10"/>
      <sheetName val="ANEXO-11"/>
      <sheetName val="ANEXO-12"/>
      <sheetName val="ANEXO-13"/>
      <sheetName val="ANEXO-15"/>
      <sheetName val="ANEXO_13"/>
      <sheetName val="ANEXO_14"/>
      <sheetName val="ANEXO-16"/>
      <sheetName val="ANEXO-17"/>
      <sheetName val="ANEXO-18"/>
      <sheetName val="ANEXO_16"/>
      <sheetName val="ANEXO-18-1"/>
      <sheetName val="ANEXO-19"/>
      <sheetName val="ANEXO_18"/>
      <sheetName val="ANEXO_20"/>
      <sheetName val="Anexo 20-1"/>
      <sheetName val="ANEXO_21"/>
      <sheetName val="ANEXO_22"/>
      <sheetName val="ANEXO-23"/>
      <sheetName val="ANEXO-24"/>
      <sheetName val="ANEXO-25"/>
      <sheetName val="ANEXO-26"/>
      <sheetName val="ANEXO-27"/>
      <sheetName val="ANEXO_28"/>
      <sheetName val="ANEXO_29"/>
      <sheetName val="ANEXO_30"/>
      <sheetName val="ANEXO_31"/>
      <sheetName val="ANEXO_33"/>
      <sheetName val="ANEXO-32"/>
      <sheetName val="ANEXO_35"/>
      <sheetName val="ANEXO-33"/>
      <sheetName val="ANEXO-34"/>
      <sheetName val="ANEXO_40"/>
      <sheetName val="PAAG"/>
      <sheetName val="TRM"/>
      <sheetName val="ANEXO_98"/>
      <sheetName val="ANEXO_99"/>
      <sheetName val="PUC2003"/>
      <sheetName val="FORMULARIO 03"/>
      <sheetName val="Conc Patr 03"/>
      <sheetName val="Conc Rta 03"/>
      <sheetName val="ImpPT2004"/>
      <sheetName val="Cambios 2003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5a"/>
      <sheetName val="5c"/>
      <sheetName val="6"/>
      <sheetName val="7"/>
      <sheetName val="8"/>
      <sheetName val="9"/>
      <sheetName val="10"/>
      <sheetName val="11"/>
      <sheetName val="12"/>
      <sheetName val="13"/>
      <sheetName val="16"/>
      <sheetName val="18"/>
      <sheetName val="19a"/>
      <sheetName val="19b"/>
      <sheetName val="20"/>
      <sheetName val="21"/>
      <sheetName val="22"/>
      <sheetName val="23"/>
      <sheetName val="25a"/>
      <sheetName val="25b"/>
      <sheetName val="26"/>
      <sheetName val="29a"/>
      <sheetName val="29b"/>
      <sheetName val="30"/>
      <sheetName val="31"/>
      <sheetName val="33a"/>
      <sheetName val="33d"/>
      <sheetName val="33e"/>
      <sheetName val="33f"/>
      <sheetName val="33gi"/>
      <sheetName val="33gii"/>
      <sheetName val="34"/>
      <sheetName val="35b"/>
      <sheetName val="35c"/>
      <sheetName val="36"/>
      <sheetName val="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Pivot Data"/>
      <sheetName val="Comshare"/>
      <sheetName val="Comshare Tax Paste"/>
      <sheetName val="ANEXO_05"/>
      <sheetName val="ANEXO-14"/>
    </sheetNames>
    <sheetDataSet>
      <sheetData sheetId="0" refreshError="1">
        <row r="5">
          <cell r="A5" t="str">
            <v>Account</v>
          </cell>
          <cell r="B5" t="str">
            <v>Preparer</v>
          </cell>
          <cell r="C5" t="str">
            <v>Method</v>
          </cell>
          <cell r="D5" t="str">
            <v>YTD Period</v>
          </cell>
          <cell r="E5" t="str">
            <v>Entity</v>
          </cell>
          <cell r="F5" t="str">
            <v>Country</v>
          </cell>
          <cell r="G5" t="str">
            <v>Balance</v>
          </cell>
        </row>
        <row r="6">
          <cell r="A6" t="str">
            <v>EOY Accrued Tax Rec/(Pay)</v>
          </cell>
          <cell r="B6" t="str">
            <v>Rob</v>
          </cell>
          <cell r="C6" t="str">
            <v>Computed</v>
          </cell>
          <cell r="D6" t="str">
            <v>2Q04</v>
          </cell>
          <cell r="E6" t="str">
            <v>RU Arlington</v>
          </cell>
          <cell r="F6" t="str">
            <v>US</v>
          </cell>
          <cell r="G6">
            <v>2035332</v>
          </cell>
        </row>
        <row r="7">
          <cell r="A7" t="str">
            <v>Total Deferred Tax Asset - Current</v>
          </cell>
          <cell r="B7" t="str">
            <v>Rob</v>
          </cell>
          <cell r="C7" t="str">
            <v>Computed</v>
          </cell>
          <cell r="D7" t="str">
            <v>2Q04</v>
          </cell>
          <cell r="E7" t="str">
            <v>RU Arlington</v>
          </cell>
          <cell r="F7" t="str">
            <v>US</v>
          </cell>
          <cell r="G7">
            <v>13121128.908174336</v>
          </cell>
        </row>
        <row r="8">
          <cell r="A8" t="str">
            <v>Total Deferred Tax Asset - NC</v>
          </cell>
          <cell r="B8" t="str">
            <v>Rob</v>
          </cell>
          <cell r="C8" t="str">
            <v>Computed</v>
          </cell>
          <cell r="D8" t="str">
            <v>2Q04</v>
          </cell>
          <cell r="E8" t="str">
            <v>RU Arlington</v>
          </cell>
          <cell r="F8" t="str">
            <v>US</v>
          </cell>
          <cell r="G8">
            <v>0</v>
          </cell>
        </row>
        <row r="9">
          <cell r="A9" t="str">
            <v>Total Deferred Tax Liab - NC</v>
          </cell>
          <cell r="B9" t="str">
            <v>Rob</v>
          </cell>
          <cell r="C9" t="str">
            <v>Computed</v>
          </cell>
          <cell r="D9" t="str">
            <v>2Q04</v>
          </cell>
          <cell r="E9" t="str">
            <v>RU Arlington</v>
          </cell>
          <cell r="F9" t="str">
            <v>US</v>
          </cell>
          <cell r="G9">
            <v>-383279041.27034646</v>
          </cell>
        </row>
        <row r="10">
          <cell r="A10" t="str">
            <v>Total Net Deferred Tax Asset/(Liab)</v>
          </cell>
          <cell r="B10" t="str">
            <v>Rob</v>
          </cell>
          <cell r="C10" t="str">
            <v>Computed</v>
          </cell>
          <cell r="D10" t="str">
            <v>2Q04</v>
          </cell>
          <cell r="E10" t="str">
            <v>RU Arlington</v>
          </cell>
          <cell r="F10" t="str">
            <v>US</v>
          </cell>
          <cell r="G10">
            <v>-370157912.36217213</v>
          </cell>
        </row>
        <row r="11">
          <cell r="A11" t="str">
            <v>Gross Valuation Allowance</v>
          </cell>
          <cell r="B11" t="str">
            <v>Rob</v>
          </cell>
          <cell r="C11" t="str">
            <v>Computed</v>
          </cell>
          <cell r="D11" t="str">
            <v>2Q04</v>
          </cell>
          <cell r="E11" t="str">
            <v>RU Arlington</v>
          </cell>
          <cell r="F11" t="str">
            <v>US</v>
          </cell>
          <cell r="G11">
            <v>-437275023.748685</v>
          </cell>
        </row>
        <row r="12">
          <cell r="A12" t="str">
            <v>Total Asset/(Liability)</v>
          </cell>
          <cell r="B12" t="str">
            <v>Rob</v>
          </cell>
          <cell r="C12" t="str">
            <v>Computed</v>
          </cell>
          <cell r="D12" t="str">
            <v>2Q04</v>
          </cell>
          <cell r="E12" t="str">
            <v>RU Arlington</v>
          </cell>
          <cell r="F12" t="str">
            <v>US</v>
          </cell>
          <cell r="G12">
            <v>-368122580.36217213</v>
          </cell>
        </row>
        <row r="13">
          <cell r="A13" t="str">
            <v>Total tax expense (benefit)</v>
          </cell>
          <cell r="B13" t="str">
            <v>Rob</v>
          </cell>
          <cell r="C13" t="str">
            <v>Computed</v>
          </cell>
          <cell r="D13" t="str">
            <v>2Q04</v>
          </cell>
          <cell r="E13" t="str">
            <v>RU Arlington</v>
          </cell>
          <cell r="F13" t="str">
            <v>US</v>
          </cell>
          <cell r="G13">
            <v>-55443700.105893821</v>
          </cell>
        </row>
        <row r="14">
          <cell r="A14" t="str">
            <v>EOY Accrued Tax Rec/(Pay)</v>
          </cell>
          <cell r="B14" t="str">
            <v>Rob</v>
          </cell>
          <cell r="C14" t="str">
            <v>Computed</v>
          </cell>
          <cell r="D14" t="str">
            <v>1Q04</v>
          </cell>
          <cell r="E14" t="str">
            <v>RU Arlington</v>
          </cell>
          <cell r="F14" t="str">
            <v>US</v>
          </cell>
          <cell r="G14">
            <v>3019863</v>
          </cell>
        </row>
        <row r="15">
          <cell r="A15" t="str">
            <v>Total Deferred Tax Asset - Current</v>
          </cell>
          <cell r="B15" t="str">
            <v>Rob</v>
          </cell>
          <cell r="C15" t="str">
            <v>Computed</v>
          </cell>
          <cell r="D15" t="str">
            <v>1Q04</v>
          </cell>
          <cell r="E15" t="str">
            <v>RU Arlington</v>
          </cell>
          <cell r="F15" t="str">
            <v>US</v>
          </cell>
          <cell r="G15">
            <v>13717450.923676902</v>
          </cell>
        </row>
        <row r="16">
          <cell r="A16" t="str">
            <v>Total Deferred Tax Asset - NC</v>
          </cell>
          <cell r="B16" t="str">
            <v>Rob</v>
          </cell>
          <cell r="C16" t="str">
            <v>Computed</v>
          </cell>
          <cell r="D16" t="str">
            <v>1Q04</v>
          </cell>
          <cell r="E16" t="str">
            <v>RU Arlington</v>
          </cell>
          <cell r="F16" t="str">
            <v>US</v>
          </cell>
          <cell r="G16">
            <v>0</v>
          </cell>
        </row>
        <row r="17">
          <cell r="A17" t="str">
            <v>Total Deferred Tax Liab - NC</v>
          </cell>
          <cell r="B17" t="str">
            <v>Rob</v>
          </cell>
          <cell r="C17" t="str">
            <v>Computed</v>
          </cell>
          <cell r="D17" t="str">
            <v>1Q04</v>
          </cell>
          <cell r="E17" t="str">
            <v>RU Arlington</v>
          </cell>
          <cell r="F17" t="str">
            <v>US</v>
          </cell>
          <cell r="G17">
            <v>-346615283.14905071</v>
          </cell>
        </row>
        <row r="18">
          <cell r="A18" t="str">
            <v>Total Net Deferred Tax Asset/(Liab)</v>
          </cell>
          <cell r="B18" t="str">
            <v>Rob</v>
          </cell>
          <cell r="C18" t="str">
            <v>Computed</v>
          </cell>
          <cell r="D18" t="str">
            <v>1Q04</v>
          </cell>
          <cell r="E18" t="str">
            <v>RU Arlington</v>
          </cell>
          <cell r="F18" t="str">
            <v>US</v>
          </cell>
          <cell r="G18">
            <v>-332897832.2253738</v>
          </cell>
        </row>
        <row r="19">
          <cell r="A19" t="str">
            <v>Gross Valuation Allowance</v>
          </cell>
          <cell r="B19" t="str">
            <v>Rob</v>
          </cell>
          <cell r="C19" t="str">
            <v>Computed</v>
          </cell>
          <cell r="D19" t="str">
            <v>1Q04</v>
          </cell>
          <cell r="E19" t="str">
            <v>RU Arlington</v>
          </cell>
          <cell r="F19" t="str">
            <v>US</v>
          </cell>
          <cell r="G19">
            <v>-433897375.74262249</v>
          </cell>
        </row>
        <row r="20">
          <cell r="A20" t="str">
            <v>Total Asset/(Liability)</v>
          </cell>
          <cell r="B20" t="str">
            <v>Rob</v>
          </cell>
          <cell r="C20" t="str">
            <v>Computed</v>
          </cell>
          <cell r="D20" t="str">
            <v>1Q04</v>
          </cell>
          <cell r="E20" t="str">
            <v>RU Arlington</v>
          </cell>
          <cell r="F20" t="str">
            <v>US</v>
          </cell>
          <cell r="G20">
            <v>-329877969.2253738</v>
          </cell>
        </row>
        <row r="21">
          <cell r="A21" t="str">
            <v>Total tax expense (benefit)</v>
          </cell>
          <cell r="B21" t="str">
            <v>Rob</v>
          </cell>
          <cell r="C21" t="str">
            <v>Computed</v>
          </cell>
          <cell r="D21" t="str">
            <v>1Q04</v>
          </cell>
          <cell r="E21" t="str">
            <v>RU Arlington</v>
          </cell>
          <cell r="F21" t="str">
            <v>US</v>
          </cell>
          <cell r="G21">
            <v>-25521157.941802494</v>
          </cell>
        </row>
        <row r="22">
          <cell r="A22" t="str">
            <v>EOY Accrued Tax Rec/(Pay)</v>
          </cell>
          <cell r="B22" t="str">
            <v>Rob</v>
          </cell>
          <cell r="C22" t="str">
            <v>Computed</v>
          </cell>
          <cell r="D22" t="str">
            <v>4Q03</v>
          </cell>
          <cell r="E22" t="str">
            <v>RU Arlington</v>
          </cell>
          <cell r="F22" t="str">
            <v>US</v>
          </cell>
          <cell r="G22">
            <v>7362898</v>
          </cell>
        </row>
        <row r="23">
          <cell r="A23" t="str">
            <v>Total Deferred Tax Asset - Current</v>
          </cell>
          <cell r="B23" t="str">
            <v>Rob</v>
          </cell>
          <cell r="C23" t="str">
            <v>Computed</v>
          </cell>
          <cell r="D23" t="str">
            <v>4Q03</v>
          </cell>
          <cell r="E23" t="str">
            <v>RU Arlington</v>
          </cell>
          <cell r="F23" t="str">
            <v>US</v>
          </cell>
          <cell r="G23">
            <v>13427780.526806729</v>
          </cell>
        </row>
        <row r="24">
          <cell r="A24" t="str">
            <v>Total Deferred Tax Asset - NC</v>
          </cell>
          <cell r="B24" t="str">
            <v>Rob</v>
          </cell>
          <cell r="C24" t="str">
            <v>Computed</v>
          </cell>
          <cell r="D24" t="str">
            <v>4Q03</v>
          </cell>
          <cell r="E24" t="str">
            <v>RU Arlington</v>
          </cell>
          <cell r="F24" t="str">
            <v>US</v>
          </cell>
          <cell r="G24">
            <v>0</v>
          </cell>
        </row>
        <row r="25">
          <cell r="A25" t="str">
            <v>Total Deferred Tax Liab - NC</v>
          </cell>
          <cell r="B25" t="str">
            <v>Rob</v>
          </cell>
          <cell r="C25" t="str">
            <v>Computed</v>
          </cell>
          <cell r="D25" t="str">
            <v>4Q03</v>
          </cell>
          <cell r="E25" t="str">
            <v>RU Arlington</v>
          </cell>
          <cell r="F25" t="str">
            <v>US</v>
          </cell>
          <cell r="G25">
            <v>-372128108.28139293</v>
          </cell>
        </row>
        <row r="26">
          <cell r="A26" t="str">
            <v>Total Net Deferred Tax Asset/(Liab)</v>
          </cell>
          <cell r="B26" t="str">
            <v>Rob</v>
          </cell>
          <cell r="C26" t="str">
            <v>Computed</v>
          </cell>
          <cell r="D26" t="str">
            <v>4Q03</v>
          </cell>
          <cell r="E26" t="str">
            <v>RU Arlington</v>
          </cell>
          <cell r="F26" t="str">
            <v>US</v>
          </cell>
          <cell r="G26">
            <v>-358700327.75458622</v>
          </cell>
        </row>
        <row r="27">
          <cell r="A27" t="str">
            <v>Gross Valuation Allowance</v>
          </cell>
          <cell r="B27" t="str">
            <v>Rob</v>
          </cell>
          <cell r="C27" t="str">
            <v>Computed</v>
          </cell>
          <cell r="D27" t="str">
            <v>4Q03</v>
          </cell>
          <cell r="E27" t="str">
            <v>RU Arlington</v>
          </cell>
          <cell r="F27" t="str">
            <v>US</v>
          </cell>
          <cell r="G27">
            <v>-430467429.15425003</v>
          </cell>
        </row>
        <row r="28">
          <cell r="A28" t="str">
            <v>Total Asset/(Liability)</v>
          </cell>
          <cell r="B28" t="str">
            <v>Rob</v>
          </cell>
          <cell r="C28" t="str">
            <v>Computed</v>
          </cell>
          <cell r="D28" t="str">
            <v>4Q03</v>
          </cell>
          <cell r="E28" t="str">
            <v>RU Arlington</v>
          </cell>
          <cell r="F28" t="str">
            <v>US</v>
          </cell>
          <cell r="G28">
            <v>-351337429.75458622</v>
          </cell>
        </row>
        <row r="29">
          <cell r="A29" t="str">
            <v>EOY Accrued Tax Rec/(Pay)</v>
          </cell>
          <cell r="B29" t="str">
            <v>Rob</v>
          </cell>
          <cell r="C29" t="str">
            <v>Computed</v>
          </cell>
          <cell r="D29" t="str">
            <v>2Q04</v>
          </cell>
          <cell r="E29" t="str">
            <v>RU Global Insurance</v>
          </cell>
          <cell r="F29" t="str">
            <v>US</v>
          </cell>
          <cell r="G29">
            <v>0</v>
          </cell>
        </row>
        <row r="30">
          <cell r="A30" t="str">
            <v>Total Deferred Tax Asset - Current</v>
          </cell>
          <cell r="B30" t="str">
            <v>Rob</v>
          </cell>
          <cell r="C30" t="str">
            <v>Computed</v>
          </cell>
          <cell r="D30" t="str">
            <v>2Q04</v>
          </cell>
          <cell r="E30" t="str">
            <v>RU Global Insurance</v>
          </cell>
          <cell r="F30" t="str">
            <v>US</v>
          </cell>
          <cell r="G30">
            <v>0</v>
          </cell>
        </row>
        <row r="31">
          <cell r="A31" t="str">
            <v>Total Deferred Tax Asset - NC</v>
          </cell>
          <cell r="B31" t="str">
            <v>Rob</v>
          </cell>
          <cell r="C31" t="str">
            <v>Computed</v>
          </cell>
          <cell r="D31" t="str">
            <v>2Q04</v>
          </cell>
          <cell r="E31" t="str">
            <v>RU Global Insurance</v>
          </cell>
          <cell r="F31" t="str">
            <v>US</v>
          </cell>
          <cell r="G31">
            <v>0</v>
          </cell>
        </row>
        <row r="32">
          <cell r="A32" t="str">
            <v>Total Deferred Tax Liab - NC</v>
          </cell>
          <cell r="B32" t="str">
            <v>Rob</v>
          </cell>
          <cell r="C32" t="str">
            <v>Computed</v>
          </cell>
          <cell r="D32" t="str">
            <v>2Q04</v>
          </cell>
          <cell r="E32" t="str">
            <v>RU Global Insurance</v>
          </cell>
          <cell r="F32" t="str">
            <v>US</v>
          </cell>
          <cell r="G32">
            <v>0</v>
          </cell>
        </row>
        <row r="33">
          <cell r="A33" t="str">
            <v>Total Net Deferred Tax Asset/(Liab)</v>
          </cell>
          <cell r="B33" t="str">
            <v>Rob</v>
          </cell>
          <cell r="C33" t="str">
            <v>Computed</v>
          </cell>
          <cell r="D33" t="str">
            <v>2Q04</v>
          </cell>
          <cell r="E33" t="str">
            <v>RU Global Insurance</v>
          </cell>
          <cell r="F33" t="str">
            <v>US</v>
          </cell>
          <cell r="G33">
            <v>0</v>
          </cell>
        </row>
        <row r="34">
          <cell r="A34" t="str">
            <v>Gross Valuation Allowance</v>
          </cell>
          <cell r="B34" t="str">
            <v>Rob</v>
          </cell>
          <cell r="C34" t="str">
            <v>Computed</v>
          </cell>
          <cell r="D34" t="str">
            <v>2Q04</v>
          </cell>
          <cell r="E34" t="str">
            <v>RU Global Insurance</v>
          </cell>
          <cell r="F34" t="str">
            <v>US</v>
          </cell>
          <cell r="G34">
            <v>0</v>
          </cell>
        </row>
        <row r="35">
          <cell r="A35" t="str">
            <v>Total Asset/(Liability)</v>
          </cell>
          <cell r="B35" t="str">
            <v>Rob</v>
          </cell>
          <cell r="C35" t="str">
            <v>Computed</v>
          </cell>
          <cell r="D35" t="str">
            <v>2Q04</v>
          </cell>
          <cell r="E35" t="str">
            <v>RU Global Insurance</v>
          </cell>
          <cell r="F35" t="str">
            <v>US</v>
          </cell>
          <cell r="G35">
            <v>0</v>
          </cell>
        </row>
        <row r="36">
          <cell r="A36" t="str">
            <v>Total tax expense (benefit)</v>
          </cell>
          <cell r="B36" t="str">
            <v>Rob</v>
          </cell>
          <cell r="C36" t="str">
            <v>Computed</v>
          </cell>
          <cell r="D36" t="str">
            <v>2Q04</v>
          </cell>
          <cell r="E36" t="str">
            <v>RU Global Insurance</v>
          </cell>
          <cell r="F36" t="str">
            <v>US</v>
          </cell>
          <cell r="G36">
            <v>4136209.6999999997</v>
          </cell>
        </row>
        <row r="37">
          <cell r="A37" t="str">
            <v>EOY Accrued Tax Rec/(Pay)</v>
          </cell>
          <cell r="B37" t="str">
            <v>Rob</v>
          </cell>
          <cell r="C37" t="str">
            <v>Computed</v>
          </cell>
          <cell r="D37" t="str">
            <v>1Q04</v>
          </cell>
          <cell r="E37" t="str">
            <v>RU Global Insurance</v>
          </cell>
          <cell r="F37" t="str">
            <v>US</v>
          </cell>
          <cell r="G37">
            <v>0</v>
          </cell>
        </row>
        <row r="38">
          <cell r="A38" t="str">
            <v>Total Deferred Tax Asset - Current</v>
          </cell>
          <cell r="B38" t="str">
            <v>Rob</v>
          </cell>
          <cell r="C38" t="str">
            <v>Computed</v>
          </cell>
          <cell r="D38" t="str">
            <v>1Q04</v>
          </cell>
          <cell r="E38" t="str">
            <v>RU Global Insurance</v>
          </cell>
          <cell r="F38" t="str">
            <v>US</v>
          </cell>
          <cell r="G38">
            <v>0</v>
          </cell>
        </row>
        <row r="39">
          <cell r="A39" t="str">
            <v>Total Deferred Tax Asset - NC</v>
          </cell>
          <cell r="B39" t="str">
            <v>Rob</v>
          </cell>
          <cell r="C39" t="str">
            <v>Computed</v>
          </cell>
          <cell r="D39" t="str">
            <v>1Q04</v>
          </cell>
          <cell r="E39" t="str">
            <v>RU Global Insurance</v>
          </cell>
          <cell r="F39" t="str">
            <v>US</v>
          </cell>
          <cell r="G39">
            <v>0</v>
          </cell>
        </row>
        <row r="40">
          <cell r="A40" t="str">
            <v>Total Deferred Tax Liab - NC</v>
          </cell>
          <cell r="B40" t="str">
            <v>Rob</v>
          </cell>
          <cell r="C40" t="str">
            <v>Computed</v>
          </cell>
          <cell r="D40" t="str">
            <v>1Q04</v>
          </cell>
          <cell r="E40" t="str">
            <v>RU Global Insurance</v>
          </cell>
          <cell r="F40" t="str">
            <v>US</v>
          </cell>
          <cell r="G40">
            <v>0</v>
          </cell>
        </row>
        <row r="41">
          <cell r="A41" t="str">
            <v>Total Net Deferred Tax Asset/(Liab)</v>
          </cell>
          <cell r="B41" t="str">
            <v>Rob</v>
          </cell>
          <cell r="C41" t="str">
            <v>Computed</v>
          </cell>
          <cell r="D41" t="str">
            <v>1Q04</v>
          </cell>
          <cell r="E41" t="str">
            <v>RU Global Insurance</v>
          </cell>
          <cell r="F41" t="str">
            <v>US</v>
          </cell>
          <cell r="G41">
            <v>0</v>
          </cell>
        </row>
        <row r="42">
          <cell r="A42" t="str">
            <v>Gross Valuation Allowance</v>
          </cell>
          <cell r="B42" t="str">
            <v>Rob</v>
          </cell>
          <cell r="C42" t="str">
            <v>Computed</v>
          </cell>
          <cell r="D42" t="str">
            <v>1Q04</v>
          </cell>
          <cell r="E42" t="str">
            <v>RU Global Insurance</v>
          </cell>
          <cell r="F42" t="str">
            <v>US</v>
          </cell>
          <cell r="G42">
            <v>0</v>
          </cell>
        </row>
        <row r="43">
          <cell r="A43" t="str">
            <v>Total Asset/(Liability)</v>
          </cell>
          <cell r="B43" t="str">
            <v>Rob</v>
          </cell>
          <cell r="C43" t="str">
            <v>Computed</v>
          </cell>
          <cell r="D43" t="str">
            <v>1Q04</v>
          </cell>
          <cell r="E43" t="str">
            <v>RU Global Insurance</v>
          </cell>
          <cell r="F43" t="str">
            <v>US</v>
          </cell>
          <cell r="G43">
            <v>0</v>
          </cell>
        </row>
        <row r="44">
          <cell r="A44" t="str">
            <v>Total tax expense (benefit)</v>
          </cell>
          <cell r="B44" t="str">
            <v>Rob</v>
          </cell>
          <cell r="C44" t="str">
            <v>Computed</v>
          </cell>
          <cell r="D44" t="str">
            <v>1Q04</v>
          </cell>
          <cell r="E44" t="str">
            <v>RU Global Insurance</v>
          </cell>
          <cell r="F44" t="str">
            <v>US</v>
          </cell>
          <cell r="G44">
            <v>452230.8</v>
          </cell>
        </row>
        <row r="45">
          <cell r="A45" t="str">
            <v>EOY Accrued Tax Rec/(Pay)</v>
          </cell>
          <cell r="B45" t="str">
            <v>Rob</v>
          </cell>
          <cell r="C45" t="str">
            <v>Computed</v>
          </cell>
          <cell r="D45" t="str">
            <v>4Q03</v>
          </cell>
          <cell r="E45" t="str">
            <v>RU Global Insurance</v>
          </cell>
          <cell r="F45" t="str">
            <v>US</v>
          </cell>
          <cell r="G45">
            <v>0</v>
          </cell>
        </row>
        <row r="46">
          <cell r="A46" t="str">
            <v>Total Deferred Tax Asset - Current</v>
          </cell>
          <cell r="B46" t="str">
            <v>Rob</v>
          </cell>
          <cell r="C46" t="str">
            <v>Computed</v>
          </cell>
          <cell r="D46" t="str">
            <v>4Q03</v>
          </cell>
          <cell r="E46" t="str">
            <v>RU Global Insurance</v>
          </cell>
          <cell r="F46" t="str">
            <v>US</v>
          </cell>
          <cell r="G46">
            <v>0</v>
          </cell>
        </row>
        <row r="47">
          <cell r="A47" t="str">
            <v>Total Deferred Tax Asset - NC</v>
          </cell>
          <cell r="B47" t="str">
            <v>Rob</v>
          </cell>
          <cell r="C47" t="str">
            <v>Computed</v>
          </cell>
          <cell r="D47" t="str">
            <v>4Q03</v>
          </cell>
          <cell r="E47" t="str">
            <v>RU Global Insurance</v>
          </cell>
          <cell r="F47" t="str">
            <v>US</v>
          </cell>
          <cell r="G47">
            <v>0</v>
          </cell>
        </row>
        <row r="48">
          <cell r="A48" t="str">
            <v>Total Deferred Tax Liab - NC</v>
          </cell>
          <cell r="B48" t="str">
            <v>Rob</v>
          </cell>
          <cell r="C48" t="str">
            <v>Computed</v>
          </cell>
          <cell r="D48" t="str">
            <v>4Q03</v>
          </cell>
          <cell r="E48" t="str">
            <v>RU Global Insurance</v>
          </cell>
          <cell r="F48" t="str">
            <v>US</v>
          </cell>
          <cell r="G48">
            <v>0</v>
          </cell>
        </row>
        <row r="49">
          <cell r="A49" t="str">
            <v>Total Net Deferred Tax Asset/(Liab)</v>
          </cell>
          <cell r="B49" t="str">
            <v>Rob</v>
          </cell>
          <cell r="C49" t="str">
            <v>Computed</v>
          </cell>
          <cell r="D49" t="str">
            <v>4Q03</v>
          </cell>
          <cell r="E49" t="str">
            <v>RU Global Insurance</v>
          </cell>
          <cell r="F49" t="str">
            <v>US</v>
          </cell>
          <cell r="G49">
            <v>0</v>
          </cell>
        </row>
        <row r="50">
          <cell r="A50" t="str">
            <v>Gross Valuation Allowance</v>
          </cell>
          <cell r="B50" t="str">
            <v>Rob</v>
          </cell>
          <cell r="C50" t="str">
            <v>Computed</v>
          </cell>
          <cell r="D50" t="str">
            <v>4Q03</v>
          </cell>
          <cell r="E50" t="str">
            <v>RU Global Insurance</v>
          </cell>
          <cell r="F50" t="str">
            <v>US</v>
          </cell>
          <cell r="G50">
            <v>0</v>
          </cell>
        </row>
        <row r="51">
          <cell r="A51" t="str">
            <v>Total Asset/(Liability)</v>
          </cell>
          <cell r="B51" t="str">
            <v>Rob</v>
          </cell>
          <cell r="C51" t="str">
            <v>Computed</v>
          </cell>
          <cell r="D51" t="str">
            <v>4Q03</v>
          </cell>
          <cell r="E51" t="str">
            <v>RU Global Insurance</v>
          </cell>
          <cell r="F51" t="str">
            <v>US</v>
          </cell>
          <cell r="G51">
            <v>0</v>
          </cell>
        </row>
        <row r="52">
          <cell r="A52" t="str">
            <v>EOY Accrued Tax Rec/(Pay)</v>
          </cell>
          <cell r="B52" t="str">
            <v>Rob</v>
          </cell>
          <cell r="C52" t="str">
            <v>Computed</v>
          </cell>
          <cell r="D52" t="str">
            <v>2Q04</v>
          </cell>
          <cell r="E52" t="str">
            <v>BS Alamitos Development Inc</v>
          </cell>
          <cell r="F52" t="str">
            <v>US</v>
          </cell>
          <cell r="G52">
            <v>0</v>
          </cell>
        </row>
        <row r="53">
          <cell r="A53" t="str">
            <v>Total Deferred Tax Asset - Current</v>
          </cell>
          <cell r="B53" t="str">
            <v>Rob</v>
          </cell>
          <cell r="C53" t="str">
            <v>Computed</v>
          </cell>
          <cell r="D53" t="str">
            <v>2Q04</v>
          </cell>
          <cell r="E53" t="str">
            <v>BS Alamitos Development Inc</v>
          </cell>
          <cell r="F53" t="str">
            <v>US</v>
          </cell>
          <cell r="G53">
            <v>0</v>
          </cell>
        </row>
        <row r="54">
          <cell r="A54" t="str">
            <v>Total Deferred Tax Asset - NC</v>
          </cell>
          <cell r="B54" t="str">
            <v>Rob</v>
          </cell>
          <cell r="C54" t="str">
            <v>Computed</v>
          </cell>
          <cell r="D54" t="str">
            <v>2Q04</v>
          </cell>
          <cell r="E54" t="str">
            <v>BS Alamitos Development Inc</v>
          </cell>
          <cell r="F54" t="str">
            <v>US</v>
          </cell>
          <cell r="G54">
            <v>0</v>
          </cell>
        </row>
        <row r="55">
          <cell r="A55" t="str">
            <v>Total Deferred Tax Liab - NC</v>
          </cell>
          <cell r="B55" t="str">
            <v>Rob</v>
          </cell>
          <cell r="C55" t="str">
            <v>Computed</v>
          </cell>
          <cell r="D55" t="str">
            <v>2Q04</v>
          </cell>
          <cell r="E55" t="str">
            <v>BS Alamitos Development Inc</v>
          </cell>
          <cell r="F55" t="str">
            <v>US</v>
          </cell>
          <cell r="G55">
            <v>0</v>
          </cell>
        </row>
        <row r="56">
          <cell r="A56" t="str">
            <v>Total Net Deferred Tax Asset/(Liab)</v>
          </cell>
          <cell r="B56" t="str">
            <v>Rob</v>
          </cell>
          <cell r="C56" t="str">
            <v>Computed</v>
          </cell>
          <cell r="D56" t="str">
            <v>2Q04</v>
          </cell>
          <cell r="E56" t="str">
            <v>BS Alamitos Development Inc</v>
          </cell>
          <cell r="F56" t="str">
            <v>US</v>
          </cell>
          <cell r="G56">
            <v>0</v>
          </cell>
        </row>
        <row r="57">
          <cell r="A57" t="str">
            <v>Gross Valuation Allowance</v>
          </cell>
          <cell r="B57" t="str">
            <v>Rob</v>
          </cell>
          <cell r="C57" t="str">
            <v>Computed</v>
          </cell>
          <cell r="D57" t="str">
            <v>2Q04</v>
          </cell>
          <cell r="E57" t="str">
            <v>BS Alamitos Development Inc</v>
          </cell>
          <cell r="F57" t="str">
            <v>US</v>
          </cell>
          <cell r="G57">
            <v>0</v>
          </cell>
        </row>
        <row r="58">
          <cell r="A58" t="str">
            <v>Total Asset/(Liability)</v>
          </cell>
          <cell r="B58" t="str">
            <v>Rob</v>
          </cell>
          <cell r="C58" t="str">
            <v>Computed</v>
          </cell>
          <cell r="D58" t="str">
            <v>2Q04</v>
          </cell>
          <cell r="E58" t="str">
            <v>BS Alamitos Development Inc</v>
          </cell>
          <cell r="F58" t="str">
            <v>US</v>
          </cell>
          <cell r="G58">
            <v>0</v>
          </cell>
        </row>
        <row r="59">
          <cell r="A59" t="str">
            <v>Total tax expense (benefit)</v>
          </cell>
          <cell r="B59" t="str">
            <v>Rob</v>
          </cell>
          <cell r="C59" t="str">
            <v>Computed</v>
          </cell>
          <cell r="D59" t="str">
            <v>2Q04</v>
          </cell>
          <cell r="E59" t="str">
            <v>BS Alamitos Development Inc</v>
          </cell>
          <cell r="F59" t="str">
            <v>US</v>
          </cell>
          <cell r="G59">
            <v>0</v>
          </cell>
        </row>
        <row r="60">
          <cell r="A60" t="str">
            <v>EOY Accrued Tax Rec/(Pay)</v>
          </cell>
          <cell r="B60" t="str">
            <v>Rob</v>
          </cell>
          <cell r="C60" t="str">
            <v>Computed</v>
          </cell>
          <cell r="D60" t="str">
            <v>1Q04</v>
          </cell>
          <cell r="E60" t="str">
            <v>BS Alamitos Development Inc</v>
          </cell>
          <cell r="F60" t="str">
            <v>US</v>
          </cell>
          <cell r="G60">
            <v>0</v>
          </cell>
        </row>
        <row r="61">
          <cell r="A61" t="str">
            <v>Total Deferred Tax Asset - Current</v>
          </cell>
          <cell r="B61" t="str">
            <v>Rob</v>
          </cell>
          <cell r="C61" t="str">
            <v>Computed</v>
          </cell>
          <cell r="D61" t="str">
            <v>1Q04</v>
          </cell>
          <cell r="E61" t="str">
            <v>BS Alamitos Development Inc</v>
          </cell>
          <cell r="F61" t="str">
            <v>US</v>
          </cell>
          <cell r="G61">
            <v>0</v>
          </cell>
        </row>
        <row r="62">
          <cell r="A62" t="str">
            <v>Total Deferred Tax Asset - NC</v>
          </cell>
          <cell r="B62" t="str">
            <v>Rob</v>
          </cell>
          <cell r="C62" t="str">
            <v>Computed</v>
          </cell>
          <cell r="D62" t="str">
            <v>1Q04</v>
          </cell>
          <cell r="E62" t="str">
            <v>BS Alamitos Development Inc</v>
          </cell>
          <cell r="F62" t="str">
            <v>US</v>
          </cell>
          <cell r="G62">
            <v>0</v>
          </cell>
        </row>
        <row r="63">
          <cell r="A63" t="str">
            <v>Total Deferred Tax Liab - NC</v>
          </cell>
          <cell r="B63" t="str">
            <v>Rob</v>
          </cell>
          <cell r="C63" t="str">
            <v>Computed</v>
          </cell>
          <cell r="D63" t="str">
            <v>1Q04</v>
          </cell>
          <cell r="E63" t="str">
            <v>BS Alamitos Development Inc</v>
          </cell>
          <cell r="F63" t="str">
            <v>US</v>
          </cell>
          <cell r="G63">
            <v>0</v>
          </cell>
        </row>
        <row r="64">
          <cell r="A64" t="str">
            <v>Total Net Deferred Tax Asset/(Liab)</v>
          </cell>
          <cell r="B64" t="str">
            <v>Rob</v>
          </cell>
          <cell r="C64" t="str">
            <v>Computed</v>
          </cell>
          <cell r="D64" t="str">
            <v>1Q04</v>
          </cell>
          <cell r="E64" t="str">
            <v>BS Alamitos Development Inc</v>
          </cell>
          <cell r="F64" t="str">
            <v>US</v>
          </cell>
          <cell r="G64">
            <v>0</v>
          </cell>
        </row>
        <row r="65">
          <cell r="A65" t="str">
            <v>Gross Valuation Allowance</v>
          </cell>
          <cell r="B65" t="str">
            <v>Rob</v>
          </cell>
          <cell r="C65" t="str">
            <v>Computed</v>
          </cell>
          <cell r="D65" t="str">
            <v>1Q04</v>
          </cell>
          <cell r="E65" t="str">
            <v>BS Alamitos Development Inc</v>
          </cell>
          <cell r="F65" t="str">
            <v>US</v>
          </cell>
          <cell r="G65">
            <v>0</v>
          </cell>
        </row>
        <row r="66">
          <cell r="A66" t="str">
            <v>Total Asset/(Liability)</v>
          </cell>
          <cell r="B66" t="str">
            <v>Rob</v>
          </cell>
          <cell r="C66" t="str">
            <v>Computed</v>
          </cell>
          <cell r="D66" t="str">
            <v>1Q04</v>
          </cell>
          <cell r="E66" t="str">
            <v>BS Alamitos Development Inc</v>
          </cell>
          <cell r="F66" t="str">
            <v>US</v>
          </cell>
          <cell r="G66">
            <v>0</v>
          </cell>
        </row>
        <row r="67">
          <cell r="A67" t="str">
            <v>Total tax expense (benefit)</v>
          </cell>
          <cell r="B67" t="str">
            <v>Rob</v>
          </cell>
          <cell r="C67" t="str">
            <v>Computed</v>
          </cell>
          <cell r="D67" t="str">
            <v>1Q04</v>
          </cell>
          <cell r="E67" t="str">
            <v>BS Alamitos Development Inc</v>
          </cell>
          <cell r="F67" t="str">
            <v>US</v>
          </cell>
          <cell r="G67">
            <v>0</v>
          </cell>
        </row>
        <row r="68">
          <cell r="A68" t="str">
            <v>EOY Accrued Tax Rec/(Pay)</v>
          </cell>
          <cell r="B68" t="str">
            <v>Rob</v>
          </cell>
          <cell r="C68" t="str">
            <v>Computed</v>
          </cell>
          <cell r="D68" t="str">
            <v>4Q03</v>
          </cell>
          <cell r="E68" t="str">
            <v>BS Alamitos Development Inc</v>
          </cell>
          <cell r="F68" t="str">
            <v>US</v>
          </cell>
          <cell r="G68">
            <v>0</v>
          </cell>
        </row>
        <row r="69">
          <cell r="A69" t="str">
            <v>Total Deferred Tax Asset - Current</v>
          </cell>
          <cell r="B69" t="str">
            <v>Rob</v>
          </cell>
          <cell r="C69" t="str">
            <v>Computed</v>
          </cell>
          <cell r="D69" t="str">
            <v>4Q03</v>
          </cell>
          <cell r="E69" t="str">
            <v>BS Alamitos Development Inc</v>
          </cell>
          <cell r="F69" t="str">
            <v>US</v>
          </cell>
          <cell r="G69">
            <v>0</v>
          </cell>
        </row>
        <row r="70">
          <cell r="A70" t="str">
            <v>Total Deferred Tax Asset - NC</v>
          </cell>
          <cell r="B70" t="str">
            <v>Rob</v>
          </cell>
          <cell r="C70" t="str">
            <v>Computed</v>
          </cell>
          <cell r="D70" t="str">
            <v>4Q03</v>
          </cell>
          <cell r="E70" t="str">
            <v>BS Alamitos Development Inc</v>
          </cell>
          <cell r="F70" t="str">
            <v>US</v>
          </cell>
          <cell r="G70">
            <v>0</v>
          </cell>
        </row>
        <row r="71">
          <cell r="A71" t="str">
            <v>Total Deferred Tax Liab - NC</v>
          </cell>
          <cell r="B71" t="str">
            <v>Rob</v>
          </cell>
          <cell r="C71" t="str">
            <v>Computed</v>
          </cell>
          <cell r="D71" t="str">
            <v>4Q03</v>
          </cell>
          <cell r="E71" t="str">
            <v>BS Alamitos Development Inc</v>
          </cell>
          <cell r="F71" t="str">
            <v>US</v>
          </cell>
          <cell r="G71">
            <v>0</v>
          </cell>
        </row>
        <row r="72">
          <cell r="A72" t="str">
            <v>Total Net Deferred Tax Asset/(Liab)</v>
          </cell>
          <cell r="B72" t="str">
            <v>Rob</v>
          </cell>
          <cell r="C72" t="str">
            <v>Computed</v>
          </cell>
          <cell r="D72" t="str">
            <v>4Q03</v>
          </cell>
          <cell r="E72" t="str">
            <v>BS Alamitos Development Inc</v>
          </cell>
          <cell r="F72" t="str">
            <v>US</v>
          </cell>
          <cell r="G72">
            <v>0</v>
          </cell>
        </row>
        <row r="73">
          <cell r="A73" t="str">
            <v>Gross Valuation Allowance</v>
          </cell>
          <cell r="B73" t="str">
            <v>Rob</v>
          </cell>
          <cell r="C73" t="str">
            <v>Computed</v>
          </cell>
          <cell r="D73" t="str">
            <v>4Q03</v>
          </cell>
          <cell r="E73" t="str">
            <v>BS Alamitos Development Inc</v>
          </cell>
          <cell r="F73" t="str">
            <v>US</v>
          </cell>
          <cell r="G73">
            <v>0</v>
          </cell>
        </row>
        <row r="74">
          <cell r="A74" t="str">
            <v>Total Asset/(Liability)</v>
          </cell>
          <cell r="B74" t="str">
            <v>Rob</v>
          </cell>
          <cell r="C74" t="str">
            <v>Computed</v>
          </cell>
          <cell r="D74" t="str">
            <v>4Q03</v>
          </cell>
          <cell r="E74" t="str">
            <v>BS Alamitos Development Inc</v>
          </cell>
          <cell r="F74" t="str">
            <v>US</v>
          </cell>
          <cell r="G74">
            <v>0</v>
          </cell>
        </row>
        <row r="75">
          <cell r="A75" t="str">
            <v>EOY Accrued Tax Rec/(Pay)</v>
          </cell>
          <cell r="B75" t="str">
            <v>Rob</v>
          </cell>
          <cell r="C75" t="str">
            <v>Computed</v>
          </cell>
          <cell r="D75" t="str">
            <v>2Q04</v>
          </cell>
          <cell r="E75" t="str">
            <v>AES Atlantis Inc Marcona</v>
          </cell>
          <cell r="F75" t="str">
            <v>US</v>
          </cell>
          <cell r="G75">
            <v>0</v>
          </cell>
        </row>
        <row r="76">
          <cell r="A76" t="str">
            <v>Total Deferred Tax Asset - Current</v>
          </cell>
          <cell r="B76" t="str">
            <v>Rob</v>
          </cell>
          <cell r="C76" t="str">
            <v>Computed</v>
          </cell>
          <cell r="D76" t="str">
            <v>2Q04</v>
          </cell>
          <cell r="E76" t="str">
            <v>AES Atlantis Inc Marcona</v>
          </cell>
          <cell r="F76" t="str">
            <v>US</v>
          </cell>
          <cell r="G76">
            <v>0</v>
          </cell>
        </row>
        <row r="77">
          <cell r="A77" t="str">
            <v>Total Deferred Tax Asset - NC</v>
          </cell>
          <cell r="B77" t="str">
            <v>Rob</v>
          </cell>
          <cell r="C77" t="str">
            <v>Computed</v>
          </cell>
          <cell r="D77" t="str">
            <v>2Q04</v>
          </cell>
          <cell r="E77" t="str">
            <v>AES Atlantis Inc Marcona</v>
          </cell>
          <cell r="F77" t="str">
            <v>US</v>
          </cell>
          <cell r="G77">
            <v>0</v>
          </cell>
        </row>
        <row r="78">
          <cell r="A78" t="str">
            <v>Total Deferred Tax Liab - NC</v>
          </cell>
          <cell r="B78" t="str">
            <v>Rob</v>
          </cell>
          <cell r="C78" t="str">
            <v>Computed</v>
          </cell>
          <cell r="D78" t="str">
            <v>2Q04</v>
          </cell>
          <cell r="E78" t="str">
            <v>AES Atlantis Inc Marcona</v>
          </cell>
          <cell r="F78" t="str">
            <v>US</v>
          </cell>
          <cell r="G78">
            <v>0</v>
          </cell>
        </row>
        <row r="79">
          <cell r="A79" t="str">
            <v>Total Net Deferred Tax Asset/(Liab)</v>
          </cell>
          <cell r="B79" t="str">
            <v>Rob</v>
          </cell>
          <cell r="C79" t="str">
            <v>Computed</v>
          </cell>
          <cell r="D79" t="str">
            <v>2Q04</v>
          </cell>
          <cell r="E79" t="str">
            <v>AES Atlantis Inc Marcona</v>
          </cell>
          <cell r="F79" t="str">
            <v>US</v>
          </cell>
          <cell r="G79">
            <v>0</v>
          </cell>
        </row>
        <row r="80">
          <cell r="A80" t="str">
            <v>Gross Valuation Allowance</v>
          </cell>
          <cell r="B80" t="str">
            <v>Rob</v>
          </cell>
          <cell r="C80" t="str">
            <v>Computed</v>
          </cell>
          <cell r="D80" t="str">
            <v>2Q04</v>
          </cell>
          <cell r="E80" t="str">
            <v>AES Atlantis Inc Marcona</v>
          </cell>
          <cell r="F80" t="str">
            <v>US</v>
          </cell>
          <cell r="G80">
            <v>0</v>
          </cell>
        </row>
        <row r="81">
          <cell r="A81" t="str">
            <v>Total Asset/(Liability)</v>
          </cell>
          <cell r="B81" t="str">
            <v>Rob</v>
          </cell>
          <cell r="C81" t="str">
            <v>Computed</v>
          </cell>
          <cell r="D81" t="str">
            <v>2Q04</v>
          </cell>
          <cell r="E81" t="str">
            <v>AES Atlantis Inc Marcona</v>
          </cell>
          <cell r="F81" t="str">
            <v>US</v>
          </cell>
          <cell r="G81">
            <v>0</v>
          </cell>
        </row>
        <row r="82">
          <cell r="A82" t="str">
            <v>Total tax expense (benefit)</v>
          </cell>
          <cell r="B82" t="str">
            <v>Rob</v>
          </cell>
          <cell r="C82" t="str">
            <v>Computed</v>
          </cell>
          <cell r="D82" t="str">
            <v>2Q04</v>
          </cell>
          <cell r="E82" t="str">
            <v>AES Atlantis Inc Marcona</v>
          </cell>
          <cell r="F82" t="str">
            <v>US</v>
          </cell>
          <cell r="G82">
            <v>-1162574</v>
          </cell>
        </row>
        <row r="83">
          <cell r="A83" t="str">
            <v>EOY Accrued Tax Rec/(Pay)</v>
          </cell>
          <cell r="B83" t="str">
            <v>Rob</v>
          </cell>
          <cell r="C83" t="str">
            <v>Computed</v>
          </cell>
          <cell r="D83" t="str">
            <v>1Q04</v>
          </cell>
          <cell r="E83" t="str">
            <v>AES Atlantis Inc Marcona</v>
          </cell>
          <cell r="F83" t="str">
            <v>US</v>
          </cell>
          <cell r="G83">
            <v>0</v>
          </cell>
        </row>
        <row r="84">
          <cell r="A84" t="str">
            <v>Total Deferred Tax Asset - Current</v>
          </cell>
          <cell r="B84" t="str">
            <v>Rob</v>
          </cell>
          <cell r="C84" t="str">
            <v>Computed</v>
          </cell>
          <cell r="D84" t="str">
            <v>1Q04</v>
          </cell>
          <cell r="E84" t="str">
            <v>AES Atlantis Inc Marcona</v>
          </cell>
          <cell r="F84" t="str">
            <v>US</v>
          </cell>
          <cell r="G84">
            <v>0</v>
          </cell>
        </row>
        <row r="85">
          <cell r="A85" t="str">
            <v>Total Deferred Tax Asset - NC</v>
          </cell>
          <cell r="B85" t="str">
            <v>Rob</v>
          </cell>
          <cell r="C85" t="str">
            <v>Computed</v>
          </cell>
          <cell r="D85" t="str">
            <v>1Q04</v>
          </cell>
          <cell r="E85" t="str">
            <v>AES Atlantis Inc Marcona</v>
          </cell>
          <cell r="F85" t="str">
            <v>US</v>
          </cell>
          <cell r="G85">
            <v>0</v>
          </cell>
        </row>
        <row r="86">
          <cell r="A86" t="str">
            <v>Total Deferred Tax Liab - NC</v>
          </cell>
          <cell r="B86" t="str">
            <v>Rob</v>
          </cell>
          <cell r="C86" t="str">
            <v>Computed</v>
          </cell>
          <cell r="D86" t="str">
            <v>1Q04</v>
          </cell>
          <cell r="E86" t="str">
            <v>AES Atlantis Inc Marcona</v>
          </cell>
          <cell r="F86" t="str">
            <v>US</v>
          </cell>
          <cell r="G86">
            <v>0</v>
          </cell>
        </row>
        <row r="87">
          <cell r="A87" t="str">
            <v>Total Net Deferred Tax Asset/(Liab)</v>
          </cell>
          <cell r="B87" t="str">
            <v>Rob</v>
          </cell>
          <cell r="C87" t="str">
            <v>Computed</v>
          </cell>
          <cell r="D87" t="str">
            <v>1Q04</v>
          </cell>
          <cell r="E87" t="str">
            <v>AES Atlantis Inc Marcona</v>
          </cell>
          <cell r="F87" t="str">
            <v>US</v>
          </cell>
          <cell r="G87">
            <v>0</v>
          </cell>
        </row>
        <row r="88">
          <cell r="A88" t="str">
            <v>Gross Valuation Allowance</v>
          </cell>
          <cell r="B88" t="str">
            <v>Rob</v>
          </cell>
          <cell r="C88" t="str">
            <v>Computed</v>
          </cell>
          <cell r="D88" t="str">
            <v>1Q04</v>
          </cell>
          <cell r="E88" t="str">
            <v>AES Atlantis Inc Marcona</v>
          </cell>
          <cell r="F88" t="str">
            <v>US</v>
          </cell>
          <cell r="G88">
            <v>0</v>
          </cell>
        </row>
        <row r="89">
          <cell r="A89" t="str">
            <v>Total Asset/(Liability)</v>
          </cell>
          <cell r="B89" t="str">
            <v>Rob</v>
          </cell>
          <cell r="C89" t="str">
            <v>Computed</v>
          </cell>
          <cell r="D89" t="str">
            <v>1Q04</v>
          </cell>
          <cell r="E89" t="str">
            <v>AES Atlantis Inc Marcona</v>
          </cell>
          <cell r="F89" t="str">
            <v>US</v>
          </cell>
          <cell r="G89">
            <v>0</v>
          </cell>
        </row>
        <row r="90">
          <cell r="A90" t="str">
            <v>Total tax expense (benefit)</v>
          </cell>
          <cell r="B90" t="str">
            <v>Rob</v>
          </cell>
          <cell r="C90" t="str">
            <v>Computed</v>
          </cell>
          <cell r="D90" t="str">
            <v>1Q04</v>
          </cell>
          <cell r="E90" t="str">
            <v>AES Atlantis Inc Marcona</v>
          </cell>
          <cell r="F90" t="str">
            <v>US</v>
          </cell>
          <cell r="G90">
            <v>-408891.35</v>
          </cell>
        </row>
        <row r="91">
          <cell r="A91" t="str">
            <v>EOY Accrued Tax Rec/(Pay)</v>
          </cell>
          <cell r="B91" t="str">
            <v>Rob</v>
          </cell>
          <cell r="C91" t="str">
            <v>Computed</v>
          </cell>
          <cell r="D91" t="str">
            <v>4Q03</v>
          </cell>
          <cell r="E91" t="str">
            <v>AES Atlantis Inc Marcona</v>
          </cell>
          <cell r="F91" t="str">
            <v>US</v>
          </cell>
          <cell r="G91">
            <v>0</v>
          </cell>
        </row>
        <row r="92">
          <cell r="A92" t="str">
            <v>Total Deferred Tax Asset - Current</v>
          </cell>
          <cell r="B92" t="str">
            <v>Rob</v>
          </cell>
          <cell r="C92" t="str">
            <v>Computed</v>
          </cell>
          <cell r="D92" t="str">
            <v>4Q03</v>
          </cell>
          <cell r="E92" t="str">
            <v>AES Atlantis Inc Marcona</v>
          </cell>
          <cell r="F92" t="str">
            <v>US</v>
          </cell>
          <cell r="G92">
            <v>0</v>
          </cell>
        </row>
        <row r="93">
          <cell r="A93" t="str">
            <v>Total Deferred Tax Asset - NC</v>
          </cell>
          <cell r="B93" t="str">
            <v>Rob</v>
          </cell>
          <cell r="C93" t="str">
            <v>Computed</v>
          </cell>
          <cell r="D93" t="str">
            <v>4Q03</v>
          </cell>
          <cell r="E93" t="str">
            <v>AES Atlantis Inc Marcona</v>
          </cell>
          <cell r="F93" t="str">
            <v>US</v>
          </cell>
          <cell r="G93">
            <v>0</v>
          </cell>
        </row>
        <row r="94">
          <cell r="A94" t="str">
            <v>Total Deferred Tax Liab - NC</v>
          </cell>
          <cell r="B94" t="str">
            <v>Rob</v>
          </cell>
          <cell r="C94" t="str">
            <v>Computed</v>
          </cell>
          <cell r="D94" t="str">
            <v>4Q03</v>
          </cell>
          <cell r="E94" t="str">
            <v>AES Atlantis Inc Marcona</v>
          </cell>
          <cell r="F94" t="str">
            <v>US</v>
          </cell>
          <cell r="G94">
            <v>0</v>
          </cell>
        </row>
        <row r="95">
          <cell r="A95" t="str">
            <v>Total Net Deferred Tax Asset/(Liab)</v>
          </cell>
          <cell r="B95" t="str">
            <v>Rob</v>
          </cell>
          <cell r="C95" t="str">
            <v>Computed</v>
          </cell>
          <cell r="D95" t="str">
            <v>4Q03</v>
          </cell>
          <cell r="E95" t="str">
            <v>AES Atlantis Inc Marcona</v>
          </cell>
          <cell r="F95" t="str">
            <v>US</v>
          </cell>
          <cell r="G95">
            <v>0</v>
          </cell>
        </row>
        <row r="96">
          <cell r="A96" t="str">
            <v>Gross Valuation Allowance</v>
          </cell>
          <cell r="B96" t="str">
            <v>Rob</v>
          </cell>
          <cell r="C96" t="str">
            <v>Computed</v>
          </cell>
          <cell r="D96" t="str">
            <v>4Q03</v>
          </cell>
          <cell r="E96" t="str">
            <v>AES Atlantis Inc Marcona</v>
          </cell>
          <cell r="F96" t="str">
            <v>US</v>
          </cell>
          <cell r="G96">
            <v>0</v>
          </cell>
        </row>
        <row r="97">
          <cell r="A97" t="str">
            <v>Total Asset/(Liability)</v>
          </cell>
          <cell r="B97" t="str">
            <v>Rob</v>
          </cell>
          <cell r="C97" t="str">
            <v>Computed</v>
          </cell>
          <cell r="D97" t="str">
            <v>4Q03</v>
          </cell>
          <cell r="E97" t="str">
            <v>AES Atlantis Inc Marcona</v>
          </cell>
          <cell r="F97" t="str">
            <v>US</v>
          </cell>
          <cell r="G97">
            <v>0</v>
          </cell>
        </row>
        <row r="98">
          <cell r="A98" t="str">
            <v>EOY Accrued Tax Rec/(Pay)</v>
          </cell>
          <cell r="B98" t="str">
            <v>Rob</v>
          </cell>
          <cell r="C98" t="str">
            <v>Computed</v>
          </cell>
          <cell r="D98" t="str">
            <v>2Q04</v>
          </cell>
          <cell r="E98" t="str">
            <v>RU Beaver Valley</v>
          </cell>
          <cell r="F98" t="str">
            <v>US</v>
          </cell>
          <cell r="G98">
            <v>0</v>
          </cell>
        </row>
        <row r="99">
          <cell r="A99" t="str">
            <v>Total Deferred Tax Asset - Current</v>
          </cell>
          <cell r="B99" t="str">
            <v>Rob</v>
          </cell>
          <cell r="C99" t="str">
            <v>Computed</v>
          </cell>
          <cell r="D99" t="str">
            <v>2Q04</v>
          </cell>
          <cell r="E99" t="str">
            <v>RU Beaver Valley</v>
          </cell>
          <cell r="F99" t="str">
            <v>US</v>
          </cell>
          <cell r="G99">
            <v>0</v>
          </cell>
        </row>
        <row r="100">
          <cell r="A100" t="str">
            <v>Total Deferred Tax Asset - NC</v>
          </cell>
          <cell r="B100" t="str">
            <v>Rob</v>
          </cell>
          <cell r="C100" t="str">
            <v>Computed</v>
          </cell>
          <cell r="D100" t="str">
            <v>2Q04</v>
          </cell>
          <cell r="E100" t="str">
            <v>RU Beaver Valley</v>
          </cell>
          <cell r="F100" t="str">
            <v>US</v>
          </cell>
          <cell r="G100">
            <v>0</v>
          </cell>
        </row>
        <row r="101">
          <cell r="A101" t="str">
            <v>Total Deferred Tax Liab - NC</v>
          </cell>
          <cell r="B101" t="str">
            <v>Rob</v>
          </cell>
          <cell r="C101" t="str">
            <v>Computed</v>
          </cell>
          <cell r="D101" t="str">
            <v>2Q04</v>
          </cell>
          <cell r="E101" t="str">
            <v>RU Beaver Valley</v>
          </cell>
          <cell r="F101" t="str">
            <v>US</v>
          </cell>
          <cell r="G101">
            <v>0</v>
          </cell>
        </row>
        <row r="102">
          <cell r="A102" t="str">
            <v>Total Net Deferred Tax Asset/(Liab)</v>
          </cell>
          <cell r="B102" t="str">
            <v>Rob</v>
          </cell>
          <cell r="C102" t="str">
            <v>Computed</v>
          </cell>
          <cell r="D102" t="str">
            <v>2Q04</v>
          </cell>
          <cell r="E102" t="str">
            <v>RU Beaver Valley</v>
          </cell>
          <cell r="F102" t="str">
            <v>US</v>
          </cell>
          <cell r="G102">
            <v>0</v>
          </cell>
        </row>
        <row r="103">
          <cell r="A103" t="str">
            <v>Gross Valuation Allowance</v>
          </cell>
          <cell r="B103" t="str">
            <v>Rob</v>
          </cell>
          <cell r="C103" t="str">
            <v>Computed</v>
          </cell>
          <cell r="D103" t="str">
            <v>2Q04</v>
          </cell>
          <cell r="E103" t="str">
            <v>RU Beaver Valley</v>
          </cell>
          <cell r="F103" t="str">
            <v>US</v>
          </cell>
          <cell r="G103">
            <v>0</v>
          </cell>
        </row>
        <row r="104">
          <cell r="A104" t="str">
            <v>Total Asset/(Liability)</v>
          </cell>
          <cell r="B104" t="str">
            <v>Rob</v>
          </cell>
          <cell r="C104" t="str">
            <v>Computed</v>
          </cell>
          <cell r="D104" t="str">
            <v>2Q04</v>
          </cell>
          <cell r="E104" t="str">
            <v>RU Beaver Valley</v>
          </cell>
          <cell r="F104" t="str">
            <v>US</v>
          </cell>
          <cell r="G104">
            <v>0</v>
          </cell>
        </row>
        <row r="105">
          <cell r="A105" t="str">
            <v>Total tax expense (benefit)</v>
          </cell>
          <cell r="B105" t="str">
            <v>Rob</v>
          </cell>
          <cell r="C105" t="str">
            <v>Computed</v>
          </cell>
          <cell r="D105" t="str">
            <v>2Q04</v>
          </cell>
          <cell r="E105" t="str">
            <v>RU Beaver Valley</v>
          </cell>
          <cell r="F105" t="str">
            <v>US</v>
          </cell>
          <cell r="G105">
            <v>1197817.122</v>
          </cell>
        </row>
        <row r="106">
          <cell r="A106" t="str">
            <v>EOY Accrued Tax Rec/(Pay)</v>
          </cell>
          <cell r="B106" t="str">
            <v>Rob</v>
          </cell>
          <cell r="C106" t="str">
            <v>Computed</v>
          </cell>
          <cell r="D106" t="str">
            <v>1Q04</v>
          </cell>
          <cell r="E106" t="str">
            <v>RU Beaver Valley</v>
          </cell>
          <cell r="F106" t="str">
            <v>US</v>
          </cell>
          <cell r="G106">
            <v>0</v>
          </cell>
        </row>
        <row r="107">
          <cell r="A107" t="str">
            <v>Total Deferred Tax Asset - Current</v>
          </cell>
          <cell r="B107" t="str">
            <v>Rob</v>
          </cell>
          <cell r="C107" t="str">
            <v>Computed</v>
          </cell>
          <cell r="D107" t="str">
            <v>1Q04</v>
          </cell>
          <cell r="E107" t="str">
            <v>RU Beaver Valley</v>
          </cell>
          <cell r="F107" t="str">
            <v>US</v>
          </cell>
          <cell r="G107">
            <v>0</v>
          </cell>
        </row>
        <row r="108">
          <cell r="A108" t="str">
            <v>Total Deferred Tax Asset - NC</v>
          </cell>
          <cell r="B108" t="str">
            <v>Rob</v>
          </cell>
          <cell r="C108" t="str">
            <v>Computed</v>
          </cell>
          <cell r="D108" t="str">
            <v>1Q04</v>
          </cell>
          <cell r="E108" t="str">
            <v>RU Beaver Valley</v>
          </cell>
          <cell r="F108" t="str">
            <v>US</v>
          </cell>
          <cell r="G108">
            <v>0</v>
          </cell>
        </row>
        <row r="109">
          <cell r="A109" t="str">
            <v>Total Deferred Tax Liab - NC</v>
          </cell>
          <cell r="B109" t="str">
            <v>Rob</v>
          </cell>
          <cell r="C109" t="str">
            <v>Computed</v>
          </cell>
          <cell r="D109" t="str">
            <v>1Q04</v>
          </cell>
          <cell r="E109" t="str">
            <v>RU Beaver Valley</v>
          </cell>
          <cell r="F109" t="str">
            <v>US</v>
          </cell>
          <cell r="G109">
            <v>0</v>
          </cell>
        </row>
        <row r="110">
          <cell r="A110" t="str">
            <v>Total Net Deferred Tax Asset/(Liab)</v>
          </cell>
          <cell r="B110" t="str">
            <v>Rob</v>
          </cell>
          <cell r="C110" t="str">
            <v>Computed</v>
          </cell>
          <cell r="D110" t="str">
            <v>1Q04</v>
          </cell>
          <cell r="E110" t="str">
            <v>RU Beaver Valley</v>
          </cell>
          <cell r="F110" t="str">
            <v>US</v>
          </cell>
          <cell r="G110">
            <v>0</v>
          </cell>
        </row>
        <row r="111">
          <cell r="A111" t="str">
            <v>Gross Valuation Allowance</v>
          </cell>
          <cell r="B111" t="str">
            <v>Rob</v>
          </cell>
          <cell r="C111" t="str">
            <v>Computed</v>
          </cell>
          <cell r="D111" t="str">
            <v>1Q04</v>
          </cell>
          <cell r="E111" t="str">
            <v>RU Beaver Valley</v>
          </cell>
          <cell r="F111" t="str">
            <v>US</v>
          </cell>
          <cell r="G111">
            <v>0</v>
          </cell>
        </row>
        <row r="112">
          <cell r="A112" t="str">
            <v>Total Asset/(Liability)</v>
          </cell>
          <cell r="B112" t="str">
            <v>Rob</v>
          </cell>
          <cell r="C112" t="str">
            <v>Computed</v>
          </cell>
          <cell r="D112" t="str">
            <v>1Q04</v>
          </cell>
          <cell r="E112" t="str">
            <v>RU Beaver Valley</v>
          </cell>
          <cell r="F112" t="str">
            <v>US</v>
          </cell>
          <cell r="G112">
            <v>0</v>
          </cell>
        </row>
        <row r="113">
          <cell r="A113" t="str">
            <v>Total tax expense (benefit)</v>
          </cell>
          <cell r="B113" t="str">
            <v>Rob</v>
          </cell>
          <cell r="C113" t="str">
            <v>Computed</v>
          </cell>
          <cell r="D113" t="str">
            <v>1Q04</v>
          </cell>
          <cell r="E113" t="str">
            <v>RU Beaver Valley</v>
          </cell>
          <cell r="F113" t="str">
            <v>US</v>
          </cell>
          <cell r="G113">
            <v>669146.76399999997</v>
          </cell>
        </row>
        <row r="114">
          <cell r="A114" t="str">
            <v>EOY Accrued Tax Rec/(Pay)</v>
          </cell>
          <cell r="B114" t="str">
            <v>Rob</v>
          </cell>
          <cell r="C114" t="str">
            <v>Computed</v>
          </cell>
          <cell r="D114" t="str">
            <v>4Q03</v>
          </cell>
          <cell r="E114" t="str">
            <v>RU Beaver Valley</v>
          </cell>
          <cell r="F114" t="str">
            <v>US</v>
          </cell>
          <cell r="G114">
            <v>0</v>
          </cell>
        </row>
        <row r="115">
          <cell r="A115" t="str">
            <v>Total Deferred Tax Asset - Current</v>
          </cell>
          <cell r="B115" t="str">
            <v>Rob</v>
          </cell>
          <cell r="C115" t="str">
            <v>Computed</v>
          </cell>
          <cell r="D115" t="str">
            <v>4Q03</v>
          </cell>
          <cell r="E115" t="str">
            <v>RU Beaver Valley</v>
          </cell>
          <cell r="F115" t="str">
            <v>US</v>
          </cell>
          <cell r="G115">
            <v>0</v>
          </cell>
        </row>
        <row r="116">
          <cell r="A116" t="str">
            <v>Total Deferred Tax Asset - NC</v>
          </cell>
          <cell r="B116" t="str">
            <v>Rob</v>
          </cell>
          <cell r="C116" t="str">
            <v>Computed</v>
          </cell>
          <cell r="D116" t="str">
            <v>4Q03</v>
          </cell>
          <cell r="E116" t="str">
            <v>RU Beaver Valley</v>
          </cell>
          <cell r="F116" t="str">
            <v>US</v>
          </cell>
          <cell r="G116">
            <v>0</v>
          </cell>
        </row>
        <row r="117">
          <cell r="A117" t="str">
            <v>Total Deferred Tax Liab - NC</v>
          </cell>
          <cell r="B117" t="str">
            <v>Rob</v>
          </cell>
          <cell r="C117" t="str">
            <v>Computed</v>
          </cell>
          <cell r="D117" t="str">
            <v>4Q03</v>
          </cell>
          <cell r="E117" t="str">
            <v>RU Beaver Valley</v>
          </cell>
          <cell r="F117" t="str">
            <v>US</v>
          </cell>
          <cell r="G117">
            <v>0</v>
          </cell>
        </row>
        <row r="118">
          <cell r="A118" t="str">
            <v>Total Net Deferred Tax Asset/(Liab)</v>
          </cell>
          <cell r="B118" t="str">
            <v>Rob</v>
          </cell>
          <cell r="C118" t="str">
            <v>Computed</v>
          </cell>
          <cell r="D118" t="str">
            <v>4Q03</v>
          </cell>
          <cell r="E118" t="str">
            <v>RU Beaver Valley</v>
          </cell>
          <cell r="F118" t="str">
            <v>US</v>
          </cell>
          <cell r="G118">
            <v>0</v>
          </cell>
        </row>
        <row r="119">
          <cell r="A119" t="str">
            <v>Gross Valuation Allowance</v>
          </cell>
          <cell r="B119" t="str">
            <v>Rob</v>
          </cell>
          <cell r="C119" t="str">
            <v>Computed</v>
          </cell>
          <cell r="D119" t="str">
            <v>4Q03</v>
          </cell>
          <cell r="E119" t="str">
            <v>RU Beaver Valley</v>
          </cell>
          <cell r="F119" t="str">
            <v>US</v>
          </cell>
          <cell r="G119">
            <v>0</v>
          </cell>
        </row>
        <row r="120">
          <cell r="A120" t="str">
            <v>Total Asset/(Liability)</v>
          </cell>
          <cell r="B120" t="str">
            <v>Rob</v>
          </cell>
          <cell r="C120" t="str">
            <v>Computed</v>
          </cell>
          <cell r="D120" t="str">
            <v>4Q03</v>
          </cell>
          <cell r="E120" t="str">
            <v>RU Beaver Valley</v>
          </cell>
          <cell r="F120" t="str">
            <v>US</v>
          </cell>
          <cell r="G120">
            <v>0</v>
          </cell>
        </row>
        <row r="121">
          <cell r="A121" t="str">
            <v>EOY Accrued Tax Rec/(Pay)</v>
          </cell>
          <cell r="B121" t="str">
            <v>Rob</v>
          </cell>
          <cell r="C121" t="str">
            <v>Computed</v>
          </cell>
          <cell r="D121" t="str">
            <v>2Q04</v>
          </cell>
          <cell r="E121" t="str">
            <v>BS Cavanal Minerals</v>
          </cell>
          <cell r="F121" t="str">
            <v>US</v>
          </cell>
          <cell r="G121">
            <v>0</v>
          </cell>
        </row>
        <row r="122">
          <cell r="A122" t="str">
            <v>Total Deferred Tax Asset - Current</v>
          </cell>
          <cell r="B122" t="str">
            <v>Rob</v>
          </cell>
          <cell r="C122" t="str">
            <v>Computed</v>
          </cell>
          <cell r="D122" t="str">
            <v>2Q04</v>
          </cell>
          <cell r="E122" t="str">
            <v>BS Cavanal Minerals</v>
          </cell>
          <cell r="F122" t="str">
            <v>US</v>
          </cell>
          <cell r="G122">
            <v>0</v>
          </cell>
        </row>
        <row r="123">
          <cell r="A123" t="str">
            <v>Total Deferred Tax Asset - NC</v>
          </cell>
          <cell r="B123" t="str">
            <v>Rob</v>
          </cell>
          <cell r="C123" t="str">
            <v>Computed</v>
          </cell>
          <cell r="D123" t="str">
            <v>2Q04</v>
          </cell>
          <cell r="E123" t="str">
            <v>BS Cavanal Minerals</v>
          </cell>
          <cell r="F123" t="str">
            <v>US</v>
          </cell>
          <cell r="G123">
            <v>0</v>
          </cell>
        </row>
        <row r="124">
          <cell r="A124" t="str">
            <v>Total Deferred Tax Liab - NC</v>
          </cell>
          <cell r="B124" t="str">
            <v>Rob</v>
          </cell>
          <cell r="C124" t="str">
            <v>Computed</v>
          </cell>
          <cell r="D124" t="str">
            <v>2Q04</v>
          </cell>
          <cell r="E124" t="str">
            <v>BS Cavanal Minerals</v>
          </cell>
          <cell r="F124" t="str">
            <v>US</v>
          </cell>
          <cell r="G124">
            <v>0</v>
          </cell>
        </row>
        <row r="125">
          <cell r="A125" t="str">
            <v>Total Net Deferred Tax Asset/(Liab)</v>
          </cell>
          <cell r="B125" t="str">
            <v>Rob</v>
          </cell>
          <cell r="C125" t="str">
            <v>Computed</v>
          </cell>
          <cell r="D125" t="str">
            <v>2Q04</v>
          </cell>
          <cell r="E125" t="str">
            <v>BS Cavanal Minerals</v>
          </cell>
          <cell r="F125" t="str">
            <v>US</v>
          </cell>
          <cell r="G125">
            <v>0</v>
          </cell>
        </row>
        <row r="126">
          <cell r="A126" t="str">
            <v>Gross Valuation Allowance</v>
          </cell>
          <cell r="B126" t="str">
            <v>Rob</v>
          </cell>
          <cell r="C126" t="str">
            <v>Computed</v>
          </cell>
          <cell r="D126" t="str">
            <v>2Q04</v>
          </cell>
          <cell r="E126" t="str">
            <v>BS Cavanal Minerals</v>
          </cell>
          <cell r="F126" t="str">
            <v>US</v>
          </cell>
          <cell r="G126">
            <v>0</v>
          </cell>
        </row>
        <row r="127">
          <cell r="A127" t="str">
            <v>Total Asset/(Liability)</v>
          </cell>
          <cell r="B127" t="str">
            <v>Rob</v>
          </cell>
          <cell r="C127" t="str">
            <v>Computed</v>
          </cell>
          <cell r="D127" t="str">
            <v>2Q04</v>
          </cell>
          <cell r="E127" t="str">
            <v>BS Cavanal Minerals</v>
          </cell>
          <cell r="F127" t="str">
            <v>US</v>
          </cell>
          <cell r="G127">
            <v>0</v>
          </cell>
        </row>
        <row r="128">
          <cell r="A128" t="str">
            <v>Total tax expense (benefit)</v>
          </cell>
          <cell r="B128" t="str">
            <v>Rob</v>
          </cell>
          <cell r="C128" t="str">
            <v>Computed</v>
          </cell>
          <cell r="D128" t="str">
            <v>2Q04</v>
          </cell>
          <cell r="E128" t="str">
            <v>BS Cavanal Minerals</v>
          </cell>
          <cell r="F128" t="str">
            <v>US</v>
          </cell>
          <cell r="G128">
            <v>-10332.986999999999</v>
          </cell>
        </row>
        <row r="129">
          <cell r="A129" t="str">
            <v>EOY Accrued Tax Rec/(Pay)</v>
          </cell>
          <cell r="B129" t="str">
            <v>Rob</v>
          </cell>
          <cell r="C129" t="str">
            <v>Computed</v>
          </cell>
          <cell r="D129" t="str">
            <v>1Q04</v>
          </cell>
          <cell r="E129" t="str">
            <v>BS Cavanal Minerals</v>
          </cell>
          <cell r="F129" t="str">
            <v>US</v>
          </cell>
          <cell r="G129">
            <v>0</v>
          </cell>
        </row>
        <row r="130">
          <cell r="A130" t="str">
            <v>Total Deferred Tax Asset - Current</v>
          </cell>
          <cell r="B130" t="str">
            <v>Rob</v>
          </cell>
          <cell r="C130" t="str">
            <v>Computed</v>
          </cell>
          <cell r="D130" t="str">
            <v>1Q04</v>
          </cell>
          <cell r="E130" t="str">
            <v>BS Cavanal Minerals</v>
          </cell>
          <cell r="F130" t="str">
            <v>US</v>
          </cell>
          <cell r="G130">
            <v>0</v>
          </cell>
        </row>
        <row r="131">
          <cell r="A131" t="str">
            <v>Total Deferred Tax Asset - NC</v>
          </cell>
          <cell r="B131" t="str">
            <v>Rob</v>
          </cell>
          <cell r="C131" t="str">
            <v>Computed</v>
          </cell>
          <cell r="D131" t="str">
            <v>1Q04</v>
          </cell>
          <cell r="E131" t="str">
            <v>BS Cavanal Minerals</v>
          </cell>
          <cell r="F131" t="str">
            <v>US</v>
          </cell>
          <cell r="G131">
            <v>0</v>
          </cell>
        </row>
        <row r="132">
          <cell r="A132" t="str">
            <v>Total Deferred Tax Liab - NC</v>
          </cell>
          <cell r="B132" t="str">
            <v>Rob</v>
          </cell>
          <cell r="C132" t="str">
            <v>Computed</v>
          </cell>
          <cell r="D132" t="str">
            <v>1Q04</v>
          </cell>
          <cell r="E132" t="str">
            <v>BS Cavanal Minerals</v>
          </cell>
          <cell r="F132" t="str">
            <v>US</v>
          </cell>
          <cell r="G132">
            <v>0</v>
          </cell>
        </row>
        <row r="133">
          <cell r="A133" t="str">
            <v>Total Net Deferred Tax Asset/(Liab)</v>
          </cell>
          <cell r="B133" t="str">
            <v>Rob</v>
          </cell>
          <cell r="C133" t="str">
            <v>Computed</v>
          </cell>
          <cell r="D133" t="str">
            <v>1Q04</v>
          </cell>
          <cell r="E133" t="str">
            <v>BS Cavanal Minerals</v>
          </cell>
          <cell r="F133" t="str">
            <v>US</v>
          </cell>
          <cell r="G133">
            <v>0</v>
          </cell>
        </row>
        <row r="134">
          <cell r="A134" t="str">
            <v>Gross Valuation Allowance</v>
          </cell>
          <cell r="B134" t="str">
            <v>Rob</v>
          </cell>
          <cell r="C134" t="str">
            <v>Computed</v>
          </cell>
          <cell r="D134" t="str">
            <v>1Q04</v>
          </cell>
          <cell r="E134" t="str">
            <v>BS Cavanal Minerals</v>
          </cell>
          <cell r="F134" t="str">
            <v>US</v>
          </cell>
          <cell r="G134">
            <v>0</v>
          </cell>
        </row>
        <row r="135">
          <cell r="A135" t="str">
            <v>Total Asset/(Liability)</v>
          </cell>
          <cell r="B135" t="str">
            <v>Rob</v>
          </cell>
          <cell r="C135" t="str">
            <v>Computed</v>
          </cell>
          <cell r="D135" t="str">
            <v>1Q04</v>
          </cell>
          <cell r="E135" t="str">
            <v>BS Cavanal Minerals</v>
          </cell>
          <cell r="F135" t="str">
            <v>US</v>
          </cell>
          <cell r="G135">
            <v>0</v>
          </cell>
        </row>
        <row r="136">
          <cell r="A136" t="str">
            <v>Total tax expense (benefit)</v>
          </cell>
          <cell r="B136" t="str">
            <v>Rob</v>
          </cell>
          <cell r="C136" t="str">
            <v>Computed</v>
          </cell>
          <cell r="D136" t="str">
            <v>1Q04</v>
          </cell>
          <cell r="E136" t="str">
            <v>BS Cavanal Minerals</v>
          </cell>
          <cell r="F136" t="str">
            <v>US</v>
          </cell>
          <cell r="G136">
            <v>-6802.4249999999993</v>
          </cell>
        </row>
        <row r="137">
          <cell r="A137" t="str">
            <v>EOY Accrued Tax Rec/(Pay)</v>
          </cell>
          <cell r="B137" t="str">
            <v>Rob</v>
          </cell>
          <cell r="C137" t="str">
            <v>Computed</v>
          </cell>
          <cell r="D137" t="str">
            <v>4Q03</v>
          </cell>
          <cell r="E137" t="str">
            <v>BS Cavanal Minerals</v>
          </cell>
          <cell r="F137" t="str">
            <v>US</v>
          </cell>
          <cell r="G137">
            <v>0</v>
          </cell>
        </row>
        <row r="138">
          <cell r="A138" t="str">
            <v>Total Deferred Tax Asset - Current</v>
          </cell>
          <cell r="B138" t="str">
            <v>Rob</v>
          </cell>
          <cell r="C138" t="str">
            <v>Computed</v>
          </cell>
          <cell r="D138" t="str">
            <v>4Q03</v>
          </cell>
          <cell r="E138" t="str">
            <v>BS Cavanal Minerals</v>
          </cell>
          <cell r="F138" t="str">
            <v>US</v>
          </cell>
          <cell r="G138">
            <v>0</v>
          </cell>
        </row>
        <row r="139">
          <cell r="A139" t="str">
            <v>Total Deferred Tax Asset - NC</v>
          </cell>
          <cell r="B139" t="str">
            <v>Rob</v>
          </cell>
          <cell r="C139" t="str">
            <v>Computed</v>
          </cell>
          <cell r="D139" t="str">
            <v>4Q03</v>
          </cell>
          <cell r="E139" t="str">
            <v>BS Cavanal Minerals</v>
          </cell>
          <cell r="F139" t="str">
            <v>US</v>
          </cell>
          <cell r="G139">
            <v>0</v>
          </cell>
        </row>
        <row r="140">
          <cell r="A140" t="str">
            <v>Total Deferred Tax Liab - NC</v>
          </cell>
          <cell r="B140" t="str">
            <v>Rob</v>
          </cell>
          <cell r="C140" t="str">
            <v>Computed</v>
          </cell>
          <cell r="D140" t="str">
            <v>4Q03</v>
          </cell>
          <cell r="E140" t="str">
            <v>BS Cavanal Minerals</v>
          </cell>
          <cell r="F140" t="str">
            <v>US</v>
          </cell>
          <cell r="G140">
            <v>0</v>
          </cell>
        </row>
        <row r="141">
          <cell r="A141" t="str">
            <v>Total Net Deferred Tax Asset/(Liab)</v>
          </cell>
          <cell r="B141" t="str">
            <v>Rob</v>
          </cell>
          <cell r="C141" t="str">
            <v>Computed</v>
          </cell>
          <cell r="D141" t="str">
            <v>4Q03</v>
          </cell>
          <cell r="E141" t="str">
            <v>BS Cavanal Minerals</v>
          </cell>
          <cell r="F141" t="str">
            <v>US</v>
          </cell>
          <cell r="G141">
            <v>0</v>
          </cell>
        </row>
        <row r="142">
          <cell r="A142" t="str">
            <v>Gross Valuation Allowance</v>
          </cell>
          <cell r="B142" t="str">
            <v>Rob</v>
          </cell>
          <cell r="C142" t="str">
            <v>Computed</v>
          </cell>
          <cell r="D142" t="str">
            <v>4Q03</v>
          </cell>
          <cell r="E142" t="str">
            <v>BS Cavanal Minerals</v>
          </cell>
          <cell r="F142" t="str">
            <v>US</v>
          </cell>
          <cell r="G142">
            <v>0</v>
          </cell>
        </row>
        <row r="143">
          <cell r="A143" t="str">
            <v>Total Asset/(Liability)</v>
          </cell>
          <cell r="B143" t="str">
            <v>Rob</v>
          </cell>
          <cell r="C143" t="str">
            <v>Computed</v>
          </cell>
          <cell r="D143" t="str">
            <v>4Q03</v>
          </cell>
          <cell r="E143" t="str">
            <v>BS Cavanal Minerals</v>
          </cell>
          <cell r="F143" t="str">
            <v>US</v>
          </cell>
          <cell r="G143">
            <v>0</v>
          </cell>
        </row>
        <row r="144">
          <cell r="A144" t="str">
            <v>EOY Accrued Tax Rec/(Pay)</v>
          </cell>
          <cell r="B144" t="str">
            <v>Rob</v>
          </cell>
          <cell r="C144" t="str">
            <v>Computed</v>
          </cell>
          <cell r="D144" t="str">
            <v>2Q04</v>
          </cell>
          <cell r="E144" t="str">
            <v>BS Central Valley</v>
          </cell>
          <cell r="F144" t="str">
            <v>US</v>
          </cell>
          <cell r="G144">
            <v>0</v>
          </cell>
        </row>
        <row r="145">
          <cell r="A145" t="str">
            <v>Total Deferred Tax Asset - Current</v>
          </cell>
          <cell r="B145" t="str">
            <v>Rob</v>
          </cell>
          <cell r="C145" t="str">
            <v>Computed</v>
          </cell>
          <cell r="D145" t="str">
            <v>2Q04</v>
          </cell>
          <cell r="E145" t="str">
            <v>BS Central Valley</v>
          </cell>
          <cell r="F145" t="str">
            <v>US</v>
          </cell>
          <cell r="G145">
            <v>0</v>
          </cell>
        </row>
        <row r="146">
          <cell r="A146" t="str">
            <v>Total Deferred Tax Asset - NC</v>
          </cell>
          <cell r="B146" t="str">
            <v>Rob</v>
          </cell>
          <cell r="C146" t="str">
            <v>Computed</v>
          </cell>
          <cell r="D146" t="str">
            <v>2Q04</v>
          </cell>
          <cell r="E146" t="str">
            <v>BS Central Valley</v>
          </cell>
          <cell r="F146" t="str">
            <v>US</v>
          </cell>
          <cell r="G146">
            <v>0</v>
          </cell>
        </row>
        <row r="147">
          <cell r="A147" t="str">
            <v>Total Deferred Tax Liab - NC</v>
          </cell>
          <cell r="B147" t="str">
            <v>Rob</v>
          </cell>
          <cell r="C147" t="str">
            <v>Computed</v>
          </cell>
          <cell r="D147" t="str">
            <v>2Q04</v>
          </cell>
          <cell r="E147" t="str">
            <v>BS Central Valley</v>
          </cell>
          <cell r="F147" t="str">
            <v>US</v>
          </cell>
          <cell r="G147">
            <v>0</v>
          </cell>
        </row>
        <row r="148">
          <cell r="A148" t="str">
            <v>Total Net Deferred Tax Asset/(Liab)</v>
          </cell>
          <cell r="B148" t="str">
            <v>Rob</v>
          </cell>
          <cell r="C148" t="str">
            <v>Computed</v>
          </cell>
          <cell r="D148" t="str">
            <v>2Q04</v>
          </cell>
          <cell r="E148" t="str">
            <v>BS Central Valley</v>
          </cell>
          <cell r="F148" t="str">
            <v>US</v>
          </cell>
          <cell r="G148">
            <v>0</v>
          </cell>
        </row>
        <row r="149">
          <cell r="A149" t="str">
            <v>Gross Valuation Allowance</v>
          </cell>
          <cell r="B149" t="str">
            <v>Rob</v>
          </cell>
          <cell r="C149" t="str">
            <v>Computed</v>
          </cell>
          <cell r="D149" t="str">
            <v>2Q04</v>
          </cell>
          <cell r="E149" t="str">
            <v>BS Central Valley</v>
          </cell>
          <cell r="F149" t="str">
            <v>US</v>
          </cell>
          <cell r="G149">
            <v>0</v>
          </cell>
        </row>
        <row r="150">
          <cell r="A150" t="str">
            <v>Total Asset/(Liability)</v>
          </cell>
          <cell r="B150" t="str">
            <v>Rob</v>
          </cell>
          <cell r="C150" t="str">
            <v>Computed</v>
          </cell>
          <cell r="D150" t="str">
            <v>2Q04</v>
          </cell>
          <cell r="E150" t="str">
            <v>BS Central Valley</v>
          </cell>
          <cell r="F150" t="str">
            <v>US</v>
          </cell>
          <cell r="G150">
            <v>0</v>
          </cell>
        </row>
        <row r="151">
          <cell r="A151" t="str">
            <v>Total tax expense (benefit)</v>
          </cell>
          <cell r="B151" t="str">
            <v>Rob</v>
          </cell>
          <cell r="C151" t="str">
            <v>Computed</v>
          </cell>
          <cell r="D151" t="str">
            <v>2Q04</v>
          </cell>
          <cell r="E151" t="str">
            <v>BS Central Valley</v>
          </cell>
          <cell r="F151" t="str">
            <v>US</v>
          </cell>
          <cell r="G151">
            <v>1176.1679999999999</v>
          </cell>
        </row>
        <row r="152">
          <cell r="A152" t="str">
            <v>EOY Accrued Tax Rec/(Pay)</v>
          </cell>
          <cell r="B152" t="str">
            <v>Rob</v>
          </cell>
          <cell r="C152" t="str">
            <v>Computed</v>
          </cell>
          <cell r="D152" t="str">
            <v>1Q04</v>
          </cell>
          <cell r="E152" t="str">
            <v>BS Central Valley</v>
          </cell>
          <cell r="F152" t="str">
            <v>US</v>
          </cell>
          <cell r="G152">
            <v>0</v>
          </cell>
        </row>
        <row r="153">
          <cell r="A153" t="str">
            <v>Total Deferred Tax Asset - Current</v>
          </cell>
          <cell r="B153" t="str">
            <v>Rob</v>
          </cell>
          <cell r="C153" t="str">
            <v>Computed</v>
          </cell>
          <cell r="D153" t="str">
            <v>1Q04</v>
          </cell>
          <cell r="E153" t="str">
            <v>BS Central Valley</v>
          </cell>
          <cell r="F153" t="str">
            <v>US</v>
          </cell>
          <cell r="G153">
            <v>0</v>
          </cell>
        </row>
        <row r="154">
          <cell r="A154" t="str">
            <v>Total Deferred Tax Asset - NC</v>
          </cell>
          <cell r="B154" t="str">
            <v>Rob</v>
          </cell>
          <cell r="C154" t="str">
            <v>Computed</v>
          </cell>
          <cell r="D154" t="str">
            <v>1Q04</v>
          </cell>
          <cell r="E154" t="str">
            <v>BS Central Valley</v>
          </cell>
          <cell r="F154" t="str">
            <v>US</v>
          </cell>
          <cell r="G154">
            <v>0</v>
          </cell>
        </row>
        <row r="155">
          <cell r="A155" t="str">
            <v>Total Deferred Tax Liab - NC</v>
          </cell>
          <cell r="B155" t="str">
            <v>Rob</v>
          </cell>
          <cell r="C155" t="str">
            <v>Computed</v>
          </cell>
          <cell r="D155" t="str">
            <v>1Q04</v>
          </cell>
          <cell r="E155" t="str">
            <v>BS Central Valley</v>
          </cell>
          <cell r="F155" t="str">
            <v>US</v>
          </cell>
          <cell r="G155">
            <v>0</v>
          </cell>
        </row>
        <row r="156">
          <cell r="A156" t="str">
            <v>Total Net Deferred Tax Asset/(Liab)</v>
          </cell>
          <cell r="B156" t="str">
            <v>Rob</v>
          </cell>
          <cell r="C156" t="str">
            <v>Computed</v>
          </cell>
          <cell r="D156" t="str">
            <v>1Q04</v>
          </cell>
          <cell r="E156" t="str">
            <v>BS Central Valley</v>
          </cell>
          <cell r="F156" t="str">
            <v>US</v>
          </cell>
          <cell r="G156">
            <v>0</v>
          </cell>
        </row>
        <row r="157">
          <cell r="A157" t="str">
            <v>Gross Valuation Allowance</v>
          </cell>
          <cell r="B157" t="str">
            <v>Rob</v>
          </cell>
          <cell r="C157" t="str">
            <v>Computed</v>
          </cell>
          <cell r="D157" t="str">
            <v>1Q04</v>
          </cell>
          <cell r="E157" t="str">
            <v>BS Central Valley</v>
          </cell>
          <cell r="F157" t="str">
            <v>US</v>
          </cell>
          <cell r="G157">
            <v>0</v>
          </cell>
        </row>
        <row r="158">
          <cell r="A158" t="str">
            <v>Total Asset/(Liability)</v>
          </cell>
          <cell r="B158" t="str">
            <v>Rob</v>
          </cell>
          <cell r="C158" t="str">
            <v>Computed</v>
          </cell>
          <cell r="D158" t="str">
            <v>1Q04</v>
          </cell>
          <cell r="E158" t="str">
            <v>BS Central Valley</v>
          </cell>
          <cell r="F158" t="str">
            <v>US</v>
          </cell>
          <cell r="G158">
            <v>0</v>
          </cell>
        </row>
        <row r="159">
          <cell r="A159" t="str">
            <v>Total tax expense (benefit)</v>
          </cell>
          <cell r="B159" t="str">
            <v>Rob</v>
          </cell>
          <cell r="C159" t="str">
            <v>Computed</v>
          </cell>
          <cell r="D159" t="str">
            <v>1Q04</v>
          </cell>
          <cell r="E159" t="str">
            <v>BS Central Valley</v>
          </cell>
          <cell r="F159" t="str">
            <v>US</v>
          </cell>
          <cell r="G159">
            <v>-21170.827999999998</v>
          </cell>
        </row>
        <row r="160">
          <cell r="A160" t="str">
            <v>EOY Accrued Tax Rec/(Pay)</v>
          </cell>
          <cell r="B160" t="str">
            <v>Rob</v>
          </cell>
          <cell r="C160" t="str">
            <v>Computed</v>
          </cell>
          <cell r="D160" t="str">
            <v>4Q03</v>
          </cell>
          <cell r="E160" t="str">
            <v>BS Central Valley</v>
          </cell>
          <cell r="F160" t="str">
            <v>US</v>
          </cell>
          <cell r="G160">
            <v>0</v>
          </cell>
        </row>
        <row r="161">
          <cell r="A161" t="str">
            <v>Total Deferred Tax Asset - Current</v>
          </cell>
          <cell r="B161" t="str">
            <v>Rob</v>
          </cell>
          <cell r="C161" t="str">
            <v>Computed</v>
          </cell>
          <cell r="D161" t="str">
            <v>4Q03</v>
          </cell>
          <cell r="E161" t="str">
            <v>BS Central Valley</v>
          </cell>
          <cell r="F161" t="str">
            <v>US</v>
          </cell>
          <cell r="G161">
            <v>0</v>
          </cell>
        </row>
        <row r="162">
          <cell r="A162" t="str">
            <v>Total Deferred Tax Asset - NC</v>
          </cell>
          <cell r="B162" t="str">
            <v>Rob</v>
          </cell>
          <cell r="C162" t="str">
            <v>Computed</v>
          </cell>
          <cell r="D162" t="str">
            <v>4Q03</v>
          </cell>
          <cell r="E162" t="str">
            <v>BS Central Valley</v>
          </cell>
          <cell r="F162" t="str">
            <v>US</v>
          </cell>
          <cell r="G162">
            <v>0</v>
          </cell>
        </row>
        <row r="163">
          <cell r="A163" t="str">
            <v>Total Deferred Tax Liab - NC</v>
          </cell>
          <cell r="B163" t="str">
            <v>Rob</v>
          </cell>
          <cell r="C163" t="str">
            <v>Computed</v>
          </cell>
          <cell r="D163" t="str">
            <v>4Q03</v>
          </cell>
          <cell r="E163" t="str">
            <v>BS Central Valley</v>
          </cell>
          <cell r="F163" t="str">
            <v>US</v>
          </cell>
          <cell r="G163">
            <v>0</v>
          </cell>
        </row>
        <row r="164">
          <cell r="A164" t="str">
            <v>Total Net Deferred Tax Asset/(Liab)</v>
          </cell>
          <cell r="B164" t="str">
            <v>Rob</v>
          </cell>
          <cell r="C164" t="str">
            <v>Computed</v>
          </cell>
          <cell r="D164" t="str">
            <v>4Q03</v>
          </cell>
          <cell r="E164" t="str">
            <v>BS Central Valley</v>
          </cell>
          <cell r="F164" t="str">
            <v>US</v>
          </cell>
          <cell r="G164">
            <v>0</v>
          </cell>
        </row>
        <row r="165">
          <cell r="A165" t="str">
            <v>Gross Valuation Allowance</v>
          </cell>
          <cell r="B165" t="str">
            <v>Rob</v>
          </cell>
          <cell r="C165" t="str">
            <v>Computed</v>
          </cell>
          <cell r="D165" t="str">
            <v>4Q03</v>
          </cell>
          <cell r="E165" t="str">
            <v>BS Central Valley</v>
          </cell>
          <cell r="F165" t="str">
            <v>US</v>
          </cell>
          <cell r="G165">
            <v>0</v>
          </cell>
        </row>
        <row r="166">
          <cell r="A166" t="str">
            <v>Total Asset/(Liability)</v>
          </cell>
          <cell r="B166" t="str">
            <v>Rob</v>
          </cell>
          <cell r="C166" t="str">
            <v>Computed</v>
          </cell>
          <cell r="D166" t="str">
            <v>4Q03</v>
          </cell>
          <cell r="E166" t="str">
            <v>BS Central Valley</v>
          </cell>
          <cell r="F166" t="str">
            <v>US</v>
          </cell>
          <cell r="G166">
            <v>0</v>
          </cell>
        </row>
        <row r="167">
          <cell r="A167" t="str">
            <v>EOY Accrued Tax Rec/(Pay)</v>
          </cell>
          <cell r="B167" t="str">
            <v>Rob</v>
          </cell>
          <cell r="C167" t="str">
            <v>Computed</v>
          </cell>
          <cell r="D167" t="str">
            <v>2Q04</v>
          </cell>
          <cell r="E167" t="str">
            <v>RU Cilcorp</v>
          </cell>
          <cell r="F167" t="str">
            <v>US</v>
          </cell>
          <cell r="G167">
            <v>0</v>
          </cell>
        </row>
        <row r="168">
          <cell r="A168" t="str">
            <v>Total Deferred Tax Asset - Current</v>
          </cell>
          <cell r="B168" t="str">
            <v>Rob</v>
          </cell>
          <cell r="C168" t="str">
            <v>Computed</v>
          </cell>
          <cell r="D168" t="str">
            <v>2Q04</v>
          </cell>
          <cell r="E168" t="str">
            <v>RU Cilcorp</v>
          </cell>
          <cell r="F168" t="str">
            <v>US</v>
          </cell>
          <cell r="G168">
            <v>0</v>
          </cell>
        </row>
        <row r="169">
          <cell r="A169" t="str">
            <v>Total Deferred Tax Asset - NC</v>
          </cell>
          <cell r="B169" t="str">
            <v>Rob</v>
          </cell>
          <cell r="C169" t="str">
            <v>Computed</v>
          </cell>
          <cell r="D169" t="str">
            <v>2Q04</v>
          </cell>
          <cell r="E169" t="str">
            <v>RU Cilcorp</v>
          </cell>
          <cell r="F169" t="str">
            <v>US</v>
          </cell>
          <cell r="G169">
            <v>0</v>
          </cell>
        </row>
        <row r="170">
          <cell r="A170" t="str">
            <v>Total Deferred Tax Liab - NC</v>
          </cell>
          <cell r="B170" t="str">
            <v>Rob</v>
          </cell>
          <cell r="C170" t="str">
            <v>Computed</v>
          </cell>
          <cell r="D170" t="str">
            <v>2Q04</v>
          </cell>
          <cell r="E170" t="str">
            <v>RU Cilcorp</v>
          </cell>
          <cell r="F170" t="str">
            <v>US</v>
          </cell>
          <cell r="G170">
            <v>0</v>
          </cell>
        </row>
        <row r="171">
          <cell r="A171" t="str">
            <v>Total Net Deferred Tax Asset/(Liab)</v>
          </cell>
          <cell r="B171" t="str">
            <v>Rob</v>
          </cell>
          <cell r="C171" t="str">
            <v>Computed</v>
          </cell>
          <cell r="D171" t="str">
            <v>2Q04</v>
          </cell>
          <cell r="E171" t="str">
            <v>RU Cilcorp</v>
          </cell>
          <cell r="F171" t="str">
            <v>US</v>
          </cell>
          <cell r="G171">
            <v>0</v>
          </cell>
        </row>
        <row r="172">
          <cell r="A172" t="str">
            <v>Gross Valuation Allowance</v>
          </cell>
          <cell r="B172" t="str">
            <v>Rob</v>
          </cell>
          <cell r="C172" t="str">
            <v>Computed</v>
          </cell>
          <cell r="D172" t="str">
            <v>2Q04</v>
          </cell>
          <cell r="E172" t="str">
            <v>RU Cilcorp</v>
          </cell>
          <cell r="F172" t="str">
            <v>US</v>
          </cell>
          <cell r="G172">
            <v>0</v>
          </cell>
        </row>
        <row r="173">
          <cell r="A173" t="str">
            <v>Total Asset/(Liability)</v>
          </cell>
          <cell r="B173" t="str">
            <v>Rob</v>
          </cell>
          <cell r="C173" t="str">
            <v>Computed</v>
          </cell>
          <cell r="D173" t="str">
            <v>2Q04</v>
          </cell>
          <cell r="E173" t="str">
            <v>RU Cilcorp</v>
          </cell>
          <cell r="F173" t="str">
            <v>US</v>
          </cell>
          <cell r="G173">
            <v>0</v>
          </cell>
        </row>
        <row r="174">
          <cell r="A174" t="str">
            <v>Total tax expense (benefit)</v>
          </cell>
          <cell r="B174" t="str">
            <v>Rob</v>
          </cell>
          <cell r="C174" t="str">
            <v>Computed</v>
          </cell>
          <cell r="D174" t="str">
            <v>2Q04</v>
          </cell>
          <cell r="E174" t="str">
            <v>RU Cilcorp</v>
          </cell>
          <cell r="F174" t="str">
            <v>US</v>
          </cell>
          <cell r="G174">
            <v>0</v>
          </cell>
        </row>
        <row r="175">
          <cell r="A175" t="str">
            <v>EOY Accrued Tax Rec/(Pay)</v>
          </cell>
          <cell r="B175" t="str">
            <v>Rob</v>
          </cell>
          <cell r="C175" t="str">
            <v>Computed</v>
          </cell>
          <cell r="D175" t="str">
            <v>1Q04</v>
          </cell>
          <cell r="E175" t="str">
            <v>RU Cilcorp</v>
          </cell>
          <cell r="F175" t="str">
            <v>US</v>
          </cell>
        </row>
        <row r="176">
          <cell r="A176" t="str">
            <v>Total Deferred Tax Asset - Current</v>
          </cell>
          <cell r="B176" t="str">
            <v>Rob</v>
          </cell>
          <cell r="C176" t="str">
            <v>Computed</v>
          </cell>
          <cell r="D176" t="str">
            <v>1Q04</v>
          </cell>
          <cell r="E176" t="str">
            <v>RU Cilcorp</v>
          </cell>
          <cell r="F176" t="str">
            <v>US</v>
          </cell>
        </row>
        <row r="177">
          <cell r="A177" t="str">
            <v>Total Deferred Tax Asset - NC</v>
          </cell>
          <cell r="B177" t="str">
            <v>Rob</v>
          </cell>
          <cell r="C177" t="str">
            <v>Computed</v>
          </cell>
          <cell r="D177" t="str">
            <v>1Q04</v>
          </cell>
          <cell r="E177" t="str">
            <v>RU Cilcorp</v>
          </cell>
          <cell r="F177" t="str">
            <v>US</v>
          </cell>
        </row>
        <row r="178">
          <cell r="A178" t="str">
            <v>Total Deferred Tax Liab - NC</v>
          </cell>
          <cell r="B178" t="str">
            <v>Rob</v>
          </cell>
          <cell r="C178" t="str">
            <v>Computed</v>
          </cell>
          <cell r="D178" t="str">
            <v>1Q04</v>
          </cell>
          <cell r="E178" t="str">
            <v>RU Cilcorp</v>
          </cell>
          <cell r="F178" t="str">
            <v>US</v>
          </cell>
        </row>
        <row r="179">
          <cell r="A179" t="str">
            <v>Total Net Deferred Tax Asset/(Liab)</v>
          </cell>
          <cell r="B179" t="str">
            <v>Rob</v>
          </cell>
          <cell r="C179" t="str">
            <v>Computed</v>
          </cell>
          <cell r="D179" t="str">
            <v>1Q04</v>
          </cell>
          <cell r="E179" t="str">
            <v>RU Cilcorp</v>
          </cell>
          <cell r="F179" t="str">
            <v>US</v>
          </cell>
        </row>
        <row r="180">
          <cell r="A180" t="str">
            <v>Gross Valuation Allowance</v>
          </cell>
          <cell r="B180" t="str">
            <v>Rob</v>
          </cell>
          <cell r="C180" t="str">
            <v>Computed</v>
          </cell>
          <cell r="D180" t="str">
            <v>1Q04</v>
          </cell>
          <cell r="E180" t="str">
            <v>RU Cilcorp</v>
          </cell>
          <cell r="F180" t="str">
            <v>US</v>
          </cell>
        </row>
        <row r="181">
          <cell r="A181" t="str">
            <v>Total Asset/(Liability)</v>
          </cell>
          <cell r="B181" t="str">
            <v>Rob</v>
          </cell>
          <cell r="C181" t="str">
            <v>Computed</v>
          </cell>
          <cell r="D181" t="str">
            <v>1Q04</v>
          </cell>
          <cell r="E181" t="str">
            <v>RU Cilcorp</v>
          </cell>
          <cell r="F181" t="str">
            <v>US</v>
          </cell>
        </row>
        <row r="182">
          <cell r="A182" t="str">
            <v>Total tax expense (benefit)</v>
          </cell>
          <cell r="B182" t="str">
            <v>Rob</v>
          </cell>
          <cell r="C182" t="str">
            <v>Computed</v>
          </cell>
          <cell r="D182" t="str">
            <v>1Q04</v>
          </cell>
          <cell r="E182" t="str">
            <v>RU Cilcorp</v>
          </cell>
          <cell r="F182" t="str">
            <v>US</v>
          </cell>
        </row>
        <row r="183">
          <cell r="A183" t="str">
            <v>EOY Accrued Tax Rec/(Pay)</v>
          </cell>
          <cell r="B183" t="str">
            <v>Rob</v>
          </cell>
          <cell r="C183" t="str">
            <v>Computed</v>
          </cell>
          <cell r="D183" t="str">
            <v>4Q03</v>
          </cell>
          <cell r="E183" t="str">
            <v>RU Cilcorp</v>
          </cell>
          <cell r="F183" t="str">
            <v>US</v>
          </cell>
        </row>
        <row r="184">
          <cell r="A184" t="str">
            <v>Total Deferred Tax Asset - Current</v>
          </cell>
          <cell r="B184" t="str">
            <v>Rob</v>
          </cell>
          <cell r="C184" t="str">
            <v>Computed</v>
          </cell>
          <cell r="D184" t="str">
            <v>4Q03</v>
          </cell>
          <cell r="E184" t="str">
            <v>RU Cilcorp</v>
          </cell>
          <cell r="F184" t="str">
            <v>US</v>
          </cell>
        </row>
        <row r="185">
          <cell r="A185" t="str">
            <v>Total Deferred Tax Asset - NC</v>
          </cell>
          <cell r="B185" t="str">
            <v>Rob</v>
          </cell>
          <cell r="C185" t="str">
            <v>Computed</v>
          </cell>
          <cell r="D185" t="str">
            <v>4Q03</v>
          </cell>
          <cell r="E185" t="str">
            <v>RU Cilcorp</v>
          </cell>
          <cell r="F185" t="str">
            <v>US</v>
          </cell>
        </row>
        <row r="186">
          <cell r="A186" t="str">
            <v>Total Deferred Tax Liab - NC</v>
          </cell>
          <cell r="B186" t="str">
            <v>Rob</v>
          </cell>
          <cell r="C186" t="str">
            <v>Computed</v>
          </cell>
          <cell r="D186" t="str">
            <v>4Q03</v>
          </cell>
          <cell r="E186" t="str">
            <v>RU Cilcorp</v>
          </cell>
          <cell r="F186" t="str">
            <v>US</v>
          </cell>
        </row>
        <row r="187">
          <cell r="A187" t="str">
            <v>Total Net Deferred Tax Asset/(Liab)</v>
          </cell>
          <cell r="B187" t="str">
            <v>Rob</v>
          </cell>
          <cell r="C187" t="str">
            <v>Computed</v>
          </cell>
          <cell r="D187" t="str">
            <v>4Q03</v>
          </cell>
          <cell r="E187" t="str">
            <v>RU Cilcorp</v>
          </cell>
          <cell r="F187" t="str">
            <v>US</v>
          </cell>
        </row>
        <row r="188">
          <cell r="A188" t="str">
            <v>Gross Valuation Allowance</v>
          </cell>
          <cell r="B188" t="str">
            <v>Rob</v>
          </cell>
          <cell r="C188" t="str">
            <v>Computed</v>
          </cell>
          <cell r="D188" t="str">
            <v>4Q03</v>
          </cell>
          <cell r="E188" t="str">
            <v>RU Cilcorp</v>
          </cell>
          <cell r="F188" t="str">
            <v>US</v>
          </cell>
        </row>
        <row r="189">
          <cell r="A189" t="str">
            <v>Total Asset/(Liability)</v>
          </cell>
          <cell r="B189" t="str">
            <v>Rob</v>
          </cell>
          <cell r="C189" t="str">
            <v>Computed</v>
          </cell>
          <cell r="D189" t="str">
            <v>4Q03</v>
          </cell>
          <cell r="E189" t="str">
            <v>RU Cilcorp</v>
          </cell>
          <cell r="F189" t="str">
            <v>US</v>
          </cell>
        </row>
        <row r="190">
          <cell r="A190" t="str">
            <v>EOY Accrued Tax Rec/(Pay)</v>
          </cell>
          <cell r="B190" t="str">
            <v>Rob</v>
          </cell>
          <cell r="C190" t="str">
            <v>Computed</v>
          </cell>
          <cell r="D190" t="str">
            <v>2Q04</v>
          </cell>
          <cell r="E190" t="str">
            <v>RU Columbia Power LLC</v>
          </cell>
          <cell r="F190" t="str">
            <v>US</v>
          </cell>
          <cell r="G190">
            <v>0</v>
          </cell>
        </row>
        <row r="191">
          <cell r="A191" t="str">
            <v>Total Deferred Tax Asset - Current</v>
          </cell>
          <cell r="B191" t="str">
            <v>Rob</v>
          </cell>
          <cell r="C191" t="str">
            <v>Computed</v>
          </cell>
          <cell r="D191" t="str">
            <v>2Q04</v>
          </cell>
          <cell r="E191" t="str">
            <v>RU Columbia Power LLC</v>
          </cell>
          <cell r="F191" t="str">
            <v>US</v>
          </cell>
          <cell r="G191">
            <v>0</v>
          </cell>
        </row>
        <row r="192">
          <cell r="A192" t="str">
            <v>Total Deferred Tax Asset - NC</v>
          </cell>
          <cell r="B192" t="str">
            <v>Rob</v>
          </cell>
          <cell r="C192" t="str">
            <v>Computed</v>
          </cell>
          <cell r="D192" t="str">
            <v>2Q04</v>
          </cell>
          <cell r="E192" t="str">
            <v>RU Columbia Power LLC</v>
          </cell>
          <cell r="F192" t="str">
            <v>US</v>
          </cell>
          <cell r="G192">
            <v>0</v>
          </cell>
        </row>
        <row r="193">
          <cell r="A193" t="str">
            <v>Total Deferred Tax Liab - NC</v>
          </cell>
          <cell r="B193" t="str">
            <v>Rob</v>
          </cell>
          <cell r="C193" t="str">
            <v>Computed</v>
          </cell>
          <cell r="D193" t="str">
            <v>2Q04</v>
          </cell>
          <cell r="E193" t="str">
            <v>RU Columbia Power LLC</v>
          </cell>
          <cell r="F193" t="str">
            <v>US</v>
          </cell>
          <cell r="G193">
            <v>0</v>
          </cell>
        </row>
        <row r="194">
          <cell r="A194" t="str">
            <v>Total Net Deferred Tax Asset/(Liab)</v>
          </cell>
          <cell r="B194" t="str">
            <v>Rob</v>
          </cell>
          <cell r="C194" t="str">
            <v>Computed</v>
          </cell>
          <cell r="D194" t="str">
            <v>2Q04</v>
          </cell>
          <cell r="E194" t="str">
            <v>RU Columbia Power LLC</v>
          </cell>
          <cell r="F194" t="str">
            <v>US</v>
          </cell>
          <cell r="G194">
            <v>0</v>
          </cell>
        </row>
        <row r="195">
          <cell r="A195" t="str">
            <v>Gross Valuation Allowance</v>
          </cell>
          <cell r="B195" t="str">
            <v>Rob</v>
          </cell>
          <cell r="C195" t="str">
            <v>Computed</v>
          </cell>
          <cell r="D195" t="str">
            <v>2Q04</v>
          </cell>
          <cell r="E195" t="str">
            <v>RU Columbia Power LLC</v>
          </cell>
          <cell r="F195" t="str">
            <v>US</v>
          </cell>
          <cell r="G195">
            <v>0</v>
          </cell>
        </row>
        <row r="196">
          <cell r="A196" t="str">
            <v>Total Asset/(Liability)</v>
          </cell>
          <cell r="B196" t="str">
            <v>Rob</v>
          </cell>
          <cell r="C196" t="str">
            <v>Computed</v>
          </cell>
          <cell r="D196" t="str">
            <v>2Q04</v>
          </cell>
          <cell r="E196" t="str">
            <v>RU Columbia Power LLC</v>
          </cell>
          <cell r="F196" t="str">
            <v>US</v>
          </cell>
          <cell r="G196">
            <v>0</v>
          </cell>
        </row>
        <row r="197">
          <cell r="A197" t="str">
            <v>Total tax expense (benefit)</v>
          </cell>
          <cell r="B197" t="str">
            <v>Rob</v>
          </cell>
          <cell r="C197" t="str">
            <v>Computed</v>
          </cell>
          <cell r="D197" t="str">
            <v>2Q04</v>
          </cell>
          <cell r="E197" t="str">
            <v>RU Columbia Power LLC</v>
          </cell>
          <cell r="F197" t="str">
            <v>US</v>
          </cell>
          <cell r="G197">
            <v>-458.89550000000003</v>
          </cell>
        </row>
        <row r="198">
          <cell r="A198" t="str">
            <v>EOY Accrued Tax Rec/(Pay)</v>
          </cell>
          <cell r="B198" t="str">
            <v>Rob</v>
          </cell>
          <cell r="C198" t="str">
            <v>Computed</v>
          </cell>
          <cell r="D198" t="str">
            <v>1Q04</v>
          </cell>
          <cell r="E198" t="str">
            <v>RU Columbia Power LLC</v>
          </cell>
          <cell r="F198" t="str">
            <v>US</v>
          </cell>
          <cell r="G198">
            <v>0</v>
          </cell>
        </row>
        <row r="199">
          <cell r="A199" t="str">
            <v>Total Deferred Tax Asset - Current</v>
          </cell>
          <cell r="B199" t="str">
            <v>Rob</v>
          </cell>
          <cell r="C199" t="str">
            <v>Computed</v>
          </cell>
          <cell r="D199" t="str">
            <v>1Q04</v>
          </cell>
          <cell r="E199" t="str">
            <v>RU Columbia Power LLC</v>
          </cell>
          <cell r="F199" t="str">
            <v>US</v>
          </cell>
          <cell r="G199">
            <v>0</v>
          </cell>
        </row>
        <row r="200">
          <cell r="A200" t="str">
            <v>Total Deferred Tax Asset - NC</v>
          </cell>
          <cell r="B200" t="str">
            <v>Rob</v>
          </cell>
          <cell r="C200" t="str">
            <v>Computed</v>
          </cell>
          <cell r="D200" t="str">
            <v>1Q04</v>
          </cell>
          <cell r="E200" t="str">
            <v>RU Columbia Power LLC</v>
          </cell>
          <cell r="F200" t="str">
            <v>US</v>
          </cell>
          <cell r="G200">
            <v>0</v>
          </cell>
        </row>
        <row r="201">
          <cell r="A201" t="str">
            <v>Total Deferred Tax Liab - NC</v>
          </cell>
          <cell r="B201" t="str">
            <v>Rob</v>
          </cell>
          <cell r="C201" t="str">
            <v>Computed</v>
          </cell>
          <cell r="D201" t="str">
            <v>1Q04</v>
          </cell>
          <cell r="E201" t="str">
            <v>RU Columbia Power LLC</v>
          </cell>
          <cell r="F201" t="str">
            <v>US</v>
          </cell>
          <cell r="G201">
            <v>0</v>
          </cell>
        </row>
        <row r="202">
          <cell r="A202" t="str">
            <v>Total Net Deferred Tax Asset/(Liab)</v>
          </cell>
          <cell r="B202" t="str">
            <v>Rob</v>
          </cell>
          <cell r="C202" t="str">
            <v>Computed</v>
          </cell>
          <cell r="D202" t="str">
            <v>1Q04</v>
          </cell>
          <cell r="E202" t="str">
            <v>RU Columbia Power LLC</v>
          </cell>
          <cell r="F202" t="str">
            <v>US</v>
          </cell>
          <cell r="G202">
            <v>0</v>
          </cell>
        </row>
        <row r="203">
          <cell r="A203" t="str">
            <v>Gross Valuation Allowance</v>
          </cell>
          <cell r="B203" t="str">
            <v>Rob</v>
          </cell>
          <cell r="C203" t="str">
            <v>Computed</v>
          </cell>
          <cell r="D203" t="str">
            <v>1Q04</v>
          </cell>
          <cell r="E203" t="str">
            <v>RU Columbia Power LLC</v>
          </cell>
          <cell r="F203" t="str">
            <v>US</v>
          </cell>
          <cell r="G203">
            <v>0</v>
          </cell>
        </row>
        <row r="204">
          <cell r="A204" t="str">
            <v>Total Asset/(Liability)</v>
          </cell>
          <cell r="B204" t="str">
            <v>Rob</v>
          </cell>
          <cell r="C204" t="str">
            <v>Computed</v>
          </cell>
          <cell r="D204" t="str">
            <v>1Q04</v>
          </cell>
          <cell r="E204" t="str">
            <v>RU Columbia Power LLC</v>
          </cell>
          <cell r="F204" t="str">
            <v>US</v>
          </cell>
          <cell r="G204">
            <v>0</v>
          </cell>
        </row>
        <row r="205">
          <cell r="A205" t="str">
            <v>Total tax expense (benefit)</v>
          </cell>
          <cell r="B205" t="str">
            <v>Rob</v>
          </cell>
          <cell r="C205" t="str">
            <v>Computed</v>
          </cell>
          <cell r="D205" t="str">
            <v>1Q04</v>
          </cell>
          <cell r="E205" t="str">
            <v>RU Columbia Power LLC</v>
          </cell>
          <cell r="F205" t="str">
            <v>US</v>
          </cell>
          <cell r="G205">
            <v>-43.085000000000001</v>
          </cell>
        </row>
        <row r="206">
          <cell r="A206" t="str">
            <v>EOY Accrued Tax Rec/(Pay)</v>
          </cell>
          <cell r="B206" t="str">
            <v>Rob</v>
          </cell>
          <cell r="C206" t="str">
            <v>Computed</v>
          </cell>
          <cell r="D206" t="str">
            <v>4Q03</v>
          </cell>
          <cell r="E206" t="str">
            <v>RU Columbia Power LLC</v>
          </cell>
          <cell r="F206" t="str">
            <v>US</v>
          </cell>
          <cell r="G206">
            <v>0</v>
          </cell>
        </row>
        <row r="207">
          <cell r="A207" t="str">
            <v>Total Deferred Tax Asset - Current</v>
          </cell>
          <cell r="B207" t="str">
            <v>Rob</v>
          </cell>
          <cell r="C207" t="str">
            <v>Computed</v>
          </cell>
          <cell r="D207" t="str">
            <v>4Q03</v>
          </cell>
          <cell r="E207" t="str">
            <v>RU Columbia Power LLC</v>
          </cell>
          <cell r="F207" t="str">
            <v>US</v>
          </cell>
          <cell r="G207">
            <v>0</v>
          </cell>
        </row>
        <row r="208">
          <cell r="A208" t="str">
            <v>Total Deferred Tax Asset - NC</v>
          </cell>
          <cell r="B208" t="str">
            <v>Rob</v>
          </cell>
          <cell r="C208" t="str">
            <v>Computed</v>
          </cell>
          <cell r="D208" t="str">
            <v>4Q03</v>
          </cell>
          <cell r="E208" t="str">
            <v>RU Columbia Power LLC</v>
          </cell>
          <cell r="F208" t="str">
            <v>US</v>
          </cell>
          <cell r="G208">
            <v>0</v>
          </cell>
        </row>
        <row r="209">
          <cell r="A209" t="str">
            <v>Total Deferred Tax Liab - NC</v>
          </cell>
          <cell r="B209" t="str">
            <v>Rob</v>
          </cell>
          <cell r="C209" t="str">
            <v>Computed</v>
          </cell>
          <cell r="D209" t="str">
            <v>4Q03</v>
          </cell>
          <cell r="E209" t="str">
            <v>RU Columbia Power LLC</v>
          </cell>
          <cell r="F209" t="str">
            <v>US</v>
          </cell>
          <cell r="G209">
            <v>0</v>
          </cell>
        </row>
        <row r="210">
          <cell r="A210" t="str">
            <v>Total Net Deferred Tax Asset/(Liab)</v>
          </cell>
          <cell r="B210" t="str">
            <v>Rob</v>
          </cell>
          <cell r="C210" t="str">
            <v>Computed</v>
          </cell>
          <cell r="D210" t="str">
            <v>4Q03</v>
          </cell>
          <cell r="E210" t="str">
            <v>RU Columbia Power LLC</v>
          </cell>
          <cell r="F210" t="str">
            <v>US</v>
          </cell>
          <cell r="G210">
            <v>0</v>
          </cell>
        </row>
        <row r="211">
          <cell r="A211" t="str">
            <v>Gross Valuation Allowance</v>
          </cell>
          <cell r="B211" t="str">
            <v>Rob</v>
          </cell>
          <cell r="C211" t="str">
            <v>Computed</v>
          </cell>
          <cell r="D211" t="str">
            <v>4Q03</v>
          </cell>
          <cell r="E211" t="str">
            <v>RU Columbia Power LLC</v>
          </cell>
          <cell r="F211" t="str">
            <v>US</v>
          </cell>
          <cell r="G211">
            <v>0</v>
          </cell>
        </row>
        <row r="212">
          <cell r="A212" t="str">
            <v>Total Asset/(Liability)</v>
          </cell>
          <cell r="B212" t="str">
            <v>Rob</v>
          </cell>
          <cell r="C212" t="str">
            <v>Computed</v>
          </cell>
          <cell r="D212" t="str">
            <v>4Q03</v>
          </cell>
          <cell r="E212" t="str">
            <v>RU Columbia Power LLC</v>
          </cell>
          <cell r="F212" t="str">
            <v>US</v>
          </cell>
          <cell r="G212">
            <v>0</v>
          </cell>
        </row>
        <row r="213">
          <cell r="A213" t="str">
            <v>EOY Accrued Tax Rec/(Pay)</v>
          </cell>
          <cell r="B213" t="str">
            <v>Rob</v>
          </cell>
          <cell r="C213" t="str">
            <v>Computed</v>
          </cell>
          <cell r="D213" t="str">
            <v>2Q04</v>
          </cell>
          <cell r="E213" t="str">
            <v>BS Delano</v>
          </cell>
          <cell r="F213" t="str">
            <v>US</v>
          </cell>
          <cell r="G213">
            <v>0</v>
          </cell>
        </row>
        <row r="214">
          <cell r="A214" t="str">
            <v>Total Deferred Tax Asset - Current</v>
          </cell>
          <cell r="B214" t="str">
            <v>Rob</v>
          </cell>
          <cell r="C214" t="str">
            <v>Computed</v>
          </cell>
          <cell r="D214" t="str">
            <v>2Q04</v>
          </cell>
          <cell r="E214" t="str">
            <v>BS Delano</v>
          </cell>
          <cell r="F214" t="str">
            <v>US</v>
          </cell>
          <cell r="G214">
            <v>0</v>
          </cell>
        </row>
        <row r="215">
          <cell r="A215" t="str">
            <v>Total Deferred Tax Asset - NC</v>
          </cell>
          <cell r="B215" t="str">
            <v>Rob</v>
          </cell>
          <cell r="C215" t="str">
            <v>Computed</v>
          </cell>
          <cell r="D215" t="str">
            <v>2Q04</v>
          </cell>
          <cell r="E215" t="str">
            <v>BS Delano</v>
          </cell>
          <cell r="F215" t="str">
            <v>US</v>
          </cell>
          <cell r="G215">
            <v>0</v>
          </cell>
        </row>
        <row r="216">
          <cell r="A216" t="str">
            <v>Total Deferred Tax Liab - NC</v>
          </cell>
          <cell r="B216" t="str">
            <v>Rob</v>
          </cell>
          <cell r="C216" t="str">
            <v>Computed</v>
          </cell>
          <cell r="D216" t="str">
            <v>2Q04</v>
          </cell>
          <cell r="E216" t="str">
            <v>BS Delano</v>
          </cell>
          <cell r="F216" t="str">
            <v>US</v>
          </cell>
          <cell r="G216">
            <v>0</v>
          </cell>
        </row>
        <row r="217">
          <cell r="A217" t="str">
            <v>Total Net Deferred Tax Asset/(Liab)</v>
          </cell>
          <cell r="B217" t="str">
            <v>Rob</v>
          </cell>
          <cell r="C217" t="str">
            <v>Computed</v>
          </cell>
          <cell r="D217" t="str">
            <v>2Q04</v>
          </cell>
          <cell r="E217" t="str">
            <v>BS Delano</v>
          </cell>
          <cell r="F217" t="str">
            <v>US</v>
          </cell>
          <cell r="G217">
            <v>0</v>
          </cell>
        </row>
        <row r="218">
          <cell r="A218" t="str">
            <v>Gross Valuation Allowance</v>
          </cell>
          <cell r="B218" t="str">
            <v>Rob</v>
          </cell>
          <cell r="C218" t="str">
            <v>Computed</v>
          </cell>
          <cell r="D218" t="str">
            <v>2Q04</v>
          </cell>
          <cell r="E218" t="str">
            <v>BS Delano</v>
          </cell>
          <cell r="F218" t="str">
            <v>US</v>
          </cell>
          <cell r="G218">
            <v>0</v>
          </cell>
        </row>
        <row r="219">
          <cell r="A219" t="str">
            <v>Total Asset/(Liability)</v>
          </cell>
          <cell r="B219" t="str">
            <v>Rob</v>
          </cell>
          <cell r="C219" t="str">
            <v>Computed</v>
          </cell>
          <cell r="D219" t="str">
            <v>2Q04</v>
          </cell>
          <cell r="E219" t="str">
            <v>BS Delano</v>
          </cell>
          <cell r="F219" t="str">
            <v>US</v>
          </cell>
          <cell r="G219">
            <v>0</v>
          </cell>
        </row>
        <row r="220">
          <cell r="A220" t="str">
            <v>Total tax expense (benefit)</v>
          </cell>
          <cell r="B220" t="str">
            <v>Rob</v>
          </cell>
          <cell r="C220" t="str">
            <v>Computed</v>
          </cell>
          <cell r="D220" t="str">
            <v>2Q04</v>
          </cell>
          <cell r="E220" t="str">
            <v>BS Delano</v>
          </cell>
          <cell r="F220" t="str">
            <v>US</v>
          </cell>
          <cell r="G220">
            <v>644322.71049999993</v>
          </cell>
        </row>
        <row r="221">
          <cell r="A221" t="str">
            <v>EOY Accrued Tax Rec/(Pay)</v>
          </cell>
          <cell r="B221" t="str">
            <v>Rob</v>
          </cell>
          <cell r="C221" t="str">
            <v>Computed</v>
          </cell>
          <cell r="D221" t="str">
            <v>1Q04</v>
          </cell>
          <cell r="E221" t="str">
            <v>BS Delano</v>
          </cell>
          <cell r="F221" t="str">
            <v>US</v>
          </cell>
          <cell r="G221">
            <v>0</v>
          </cell>
        </row>
        <row r="222">
          <cell r="A222" t="str">
            <v>Total Deferred Tax Asset - Current</v>
          </cell>
          <cell r="B222" t="str">
            <v>Rob</v>
          </cell>
          <cell r="C222" t="str">
            <v>Computed</v>
          </cell>
          <cell r="D222" t="str">
            <v>1Q04</v>
          </cell>
          <cell r="E222" t="str">
            <v>BS Delano</v>
          </cell>
          <cell r="F222" t="str">
            <v>US</v>
          </cell>
          <cell r="G222">
            <v>0</v>
          </cell>
        </row>
        <row r="223">
          <cell r="A223" t="str">
            <v>Total Deferred Tax Asset - NC</v>
          </cell>
          <cell r="B223" t="str">
            <v>Rob</v>
          </cell>
          <cell r="C223" t="str">
            <v>Computed</v>
          </cell>
          <cell r="D223" t="str">
            <v>1Q04</v>
          </cell>
          <cell r="E223" t="str">
            <v>BS Delano</v>
          </cell>
          <cell r="F223" t="str">
            <v>US</v>
          </cell>
          <cell r="G223">
            <v>0</v>
          </cell>
        </row>
        <row r="224">
          <cell r="A224" t="str">
            <v>Total Deferred Tax Liab - NC</v>
          </cell>
          <cell r="B224" t="str">
            <v>Rob</v>
          </cell>
          <cell r="C224" t="str">
            <v>Computed</v>
          </cell>
          <cell r="D224" t="str">
            <v>1Q04</v>
          </cell>
          <cell r="E224" t="str">
            <v>BS Delano</v>
          </cell>
          <cell r="F224" t="str">
            <v>US</v>
          </cell>
          <cell r="G224">
            <v>0</v>
          </cell>
        </row>
        <row r="225">
          <cell r="A225" t="str">
            <v>Total Net Deferred Tax Asset/(Liab)</v>
          </cell>
          <cell r="B225" t="str">
            <v>Rob</v>
          </cell>
          <cell r="C225" t="str">
            <v>Computed</v>
          </cell>
          <cell r="D225" t="str">
            <v>1Q04</v>
          </cell>
          <cell r="E225" t="str">
            <v>BS Delano</v>
          </cell>
          <cell r="F225" t="str">
            <v>US</v>
          </cell>
          <cell r="G225">
            <v>0</v>
          </cell>
        </row>
        <row r="226">
          <cell r="A226" t="str">
            <v>Gross Valuation Allowance</v>
          </cell>
          <cell r="B226" t="str">
            <v>Rob</v>
          </cell>
          <cell r="C226" t="str">
            <v>Computed</v>
          </cell>
          <cell r="D226" t="str">
            <v>1Q04</v>
          </cell>
          <cell r="E226" t="str">
            <v>BS Delano</v>
          </cell>
          <cell r="F226" t="str">
            <v>US</v>
          </cell>
          <cell r="G226">
            <v>0</v>
          </cell>
        </row>
        <row r="227">
          <cell r="A227" t="str">
            <v>Total Asset/(Liability)</v>
          </cell>
          <cell r="B227" t="str">
            <v>Rob</v>
          </cell>
          <cell r="C227" t="str">
            <v>Computed</v>
          </cell>
          <cell r="D227" t="str">
            <v>1Q04</v>
          </cell>
          <cell r="E227" t="str">
            <v>BS Delano</v>
          </cell>
          <cell r="F227" t="str">
            <v>US</v>
          </cell>
          <cell r="G227">
            <v>0</v>
          </cell>
        </row>
        <row r="228">
          <cell r="A228" t="str">
            <v>Total tax expense (benefit)</v>
          </cell>
          <cell r="B228" t="str">
            <v>Rob</v>
          </cell>
          <cell r="C228" t="str">
            <v>Computed</v>
          </cell>
          <cell r="D228" t="str">
            <v>1Q04</v>
          </cell>
          <cell r="E228" t="str">
            <v>BS Delano</v>
          </cell>
          <cell r="F228" t="str">
            <v>US</v>
          </cell>
          <cell r="G228">
            <v>-264896.80699999997</v>
          </cell>
        </row>
        <row r="229">
          <cell r="A229" t="str">
            <v>EOY Accrued Tax Rec/(Pay)</v>
          </cell>
          <cell r="B229" t="str">
            <v>Rob</v>
          </cell>
          <cell r="C229" t="str">
            <v>Computed</v>
          </cell>
          <cell r="D229" t="str">
            <v>4Q03</v>
          </cell>
          <cell r="E229" t="str">
            <v>BS Delano</v>
          </cell>
          <cell r="F229" t="str">
            <v>US</v>
          </cell>
          <cell r="G229">
            <v>0</v>
          </cell>
        </row>
        <row r="230">
          <cell r="A230" t="str">
            <v>Total Deferred Tax Asset - Current</v>
          </cell>
          <cell r="B230" t="str">
            <v>Rob</v>
          </cell>
          <cell r="C230" t="str">
            <v>Computed</v>
          </cell>
          <cell r="D230" t="str">
            <v>4Q03</v>
          </cell>
          <cell r="E230" t="str">
            <v>BS Delano</v>
          </cell>
          <cell r="F230" t="str">
            <v>US</v>
          </cell>
          <cell r="G230">
            <v>0</v>
          </cell>
        </row>
        <row r="231">
          <cell r="A231" t="str">
            <v>Total Deferred Tax Asset - NC</v>
          </cell>
          <cell r="B231" t="str">
            <v>Rob</v>
          </cell>
          <cell r="C231" t="str">
            <v>Computed</v>
          </cell>
          <cell r="D231" t="str">
            <v>4Q03</v>
          </cell>
          <cell r="E231" t="str">
            <v>BS Delano</v>
          </cell>
          <cell r="F231" t="str">
            <v>US</v>
          </cell>
          <cell r="G231">
            <v>0</v>
          </cell>
        </row>
        <row r="232">
          <cell r="A232" t="str">
            <v>Total Deferred Tax Liab - NC</v>
          </cell>
          <cell r="B232" t="str">
            <v>Rob</v>
          </cell>
          <cell r="C232" t="str">
            <v>Computed</v>
          </cell>
          <cell r="D232" t="str">
            <v>4Q03</v>
          </cell>
          <cell r="E232" t="str">
            <v>BS Delano</v>
          </cell>
          <cell r="F232" t="str">
            <v>US</v>
          </cell>
          <cell r="G232">
            <v>0</v>
          </cell>
        </row>
        <row r="233">
          <cell r="A233" t="str">
            <v>Total Net Deferred Tax Asset/(Liab)</v>
          </cell>
          <cell r="B233" t="str">
            <v>Rob</v>
          </cell>
          <cell r="C233" t="str">
            <v>Computed</v>
          </cell>
          <cell r="D233" t="str">
            <v>4Q03</v>
          </cell>
          <cell r="E233" t="str">
            <v>BS Delano</v>
          </cell>
          <cell r="F233" t="str">
            <v>US</v>
          </cell>
          <cell r="G233">
            <v>0</v>
          </cell>
        </row>
        <row r="234">
          <cell r="A234" t="str">
            <v>Gross Valuation Allowance</v>
          </cell>
          <cell r="B234" t="str">
            <v>Rob</v>
          </cell>
          <cell r="C234" t="str">
            <v>Computed</v>
          </cell>
          <cell r="D234" t="str">
            <v>4Q03</v>
          </cell>
          <cell r="E234" t="str">
            <v>BS Delano</v>
          </cell>
          <cell r="F234" t="str">
            <v>US</v>
          </cell>
          <cell r="G234">
            <v>0</v>
          </cell>
        </row>
        <row r="235">
          <cell r="A235" t="str">
            <v>Total Asset/(Liability)</v>
          </cell>
          <cell r="B235" t="str">
            <v>Rob</v>
          </cell>
          <cell r="C235" t="str">
            <v>Computed</v>
          </cell>
          <cell r="D235" t="str">
            <v>4Q03</v>
          </cell>
          <cell r="E235" t="str">
            <v>BS Delano</v>
          </cell>
          <cell r="F235" t="str">
            <v>US</v>
          </cell>
          <cell r="G235">
            <v>0</v>
          </cell>
        </row>
        <row r="236">
          <cell r="A236" t="str">
            <v>EOY Accrued Tax Rec/(Pay)</v>
          </cell>
          <cell r="B236" t="str">
            <v>Rob</v>
          </cell>
          <cell r="C236" t="str">
            <v>Computed</v>
          </cell>
          <cell r="D236" t="str">
            <v>2Q04</v>
          </cell>
          <cell r="E236" t="str">
            <v>RU Deepwater</v>
          </cell>
          <cell r="F236" t="str">
            <v>US</v>
          </cell>
          <cell r="G236">
            <v>0</v>
          </cell>
        </row>
        <row r="237">
          <cell r="A237" t="str">
            <v>Total Deferred Tax Asset - Current</v>
          </cell>
          <cell r="B237" t="str">
            <v>Rob</v>
          </cell>
          <cell r="C237" t="str">
            <v>Computed</v>
          </cell>
          <cell r="D237" t="str">
            <v>2Q04</v>
          </cell>
          <cell r="E237" t="str">
            <v>RU Deepwater</v>
          </cell>
          <cell r="F237" t="str">
            <v>US</v>
          </cell>
          <cell r="G237">
            <v>0</v>
          </cell>
        </row>
        <row r="238">
          <cell r="A238" t="str">
            <v>Total Deferred Tax Asset - NC</v>
          </cell>
          <cell r="B238" t="str">
            <v>Rob</v>
          </cell>
          <cell r="C238" t="str">
            <v>Computed</v>
          </cell>
          <cell r="D238" t="str">
            <v>2Q04</v>
          </cell>
          <cell r="E238" t="str">
            <v>RU Deepwater</v>
          </cell>
          <cell r="F238" t="str">
            <v>US</v>
          </cell>
          <cell r="G238">
            <v>0</v>
          </cell>
        </row>
        <row r="239">
          <cell r="A239" t="str">
            <v>Total Deferred Tax Liab - NC</v>
          </cell>
          <cell r="B239" t="str">
            <v>Rob</v>
          </cell>
          <cell r="C239" t="str">
            <v>Computed</v>
          </cell>
          <cell r="D239" t="str">
            <v>2Q04</v>
          </cell>
          <cell r="E239" t="str">
            <v>RU Deepwater</v>
          </cell>
          <cell r="F239" t="str">
            <v>US</v>
          </cell>
          <cell r="G239">
            <v>0</v>
          </cell>
        </row>
        <row r="240">
          <cell r="A240" t="str">
            <v>Total Net Deferred Tax Asset/(Liab)</v>
          </cell>
          <cell r="B240" t="str">
            <v>Rob</v>
          </cell>
          <cell r="C240" t="str">
            <v>Computed</v>
          </cell>
          <cell r="D240" t="str">
            <v>2Q04</v>
          </cell>
          <cell r="E240" t="str">
            <v>RU Deepwater</v>
          </cell>
          <cell r="F240" t="str">
            <v>US</v>
          </cell>
          <cell r="G240">
            <v>0</v>
          </cell>
        </row>
        <row r="241">
          <cell r="A241" t="str">
            <v>Gross Valuation Allowance</v>
          </cell>
          <cell r="B241" t="str">
            <v>Rob</v>
          </cell>
          <cell r="C241" t="str">
            <v>Computed</v>
          </cell>
          <cell r="D241" t="str">
            <v>2Q04</v>
          </cell>
          <cell r="E241" t="str">
            <v>RU Deepwater</v>
          </cell>
          <cell r="F241" t="str">
            <v>US</v>
          </cell>
          <cell r="G241">
            <v>0</v>
          </cell>
        </row>
        <row r="242">
          <cell r="A242" t="str">
            <v>Total Asset/(Liability)</v>
          </cell>
          <cell r="B242" t="str">
            <v>Rob</v>
          </cell>
          <cell r="C242" t="str">
            <v>Computed</v>
          </cell>
          <cell r="D242" t="str">
            <v>2Q04</v>
          </cell>
          <cell r="E242" t="str">
            <v>RU Deepwater</v>
          </cell>
          <cell r="F242" t="str">
            <v>US</v>
          </cell>
          <cell r="G242">
            <v>0</v>
          </cell>
        </row>
        <row r="243">
          <cell r="A243" t="str">
            <v>Total tax expense (benefit)</v>
          </cell>
          <cell r="B243" t="str">
            <v>Rob</v>
          </cell>
          <cell r="C243" t="str">
            <v>Computed</v>
          </cell>
          <cell r="D243" t="str">
            <v>2Q04</v>
          </cell>
          <cell r="E243" t="str">
            <v>RU Deepwater</v>
          </cell>
          <cell r="F243" t="str">
            <v>US</v>
          </cell>
          <cell r="G243">
            <v>761090.32299999986</v>
          </cell>
        </row>
        <row r="244">
          <cell r="A244" t="str">
            <v>EOY Accrued Tax Rec/(Pay)</v>
          </cell>
          <cell r="B244" t="str">
            <v>Rob</v>
          </cell>
          <cell r="C244" t="str">
            <v>Computed</v>
          </cell>
          <cell r="D244" t="str">
            <v>1Q04</v>
          </cell>
          <cell r="E244" t="str">
            <v>RU Deepwater</v>
          </cell>
          <cell r="F244" t="str">
            <v>US</v>
          </cell>
          <cell r="G244">
            <v>0</v>
          </cell>
        </row>
        <row r="245">
          <cell r="A245" t="str">
            <v>Total Deferred Tax Asset - Current</v>
          </cell>
          <cell r="B245" t="str">
            <v>Rob</v>
          </cell>
          <cell r="C245" t="str">
            <v>Computed</v>
          </cell>
          <cell r="D245" t="str">
            <v>1Q04</v>
          </cell>
          <cell r="E245" t="str">
            <v>RU Deepwater</v>
          </cell>
          <cell r="F245" t="str">
            <v>US</v>
          </cell>
          <cell r="G245">
            <v>0</v>
          </cell>
        </row>
        <row r="246">
          <cell r="A246" t="str">
            <v>Total Deferred Tax Asset - NC</v>
          </cell>
          <cell r="B246" t="str">
            <v>Rob</v>
          </cell>
          <cell r="C246" t="str">
            <v>Computed</v>
          </cell>
          <cell r="D246" t="str">
            <v>1Q04</v>
          </cell>
          <cell r="E246" t="str">
            <v>RU Deepwater</v>
          </cell>
          <cell r="F246" t="str">
            <v>US</v>
          </cell>
          <cell r="G246">
            <v>0</v>
          </cell>
        </row>
        <row r="247">
          <cell r="A247" t="str">
            <v>Total Deferred Tax Liab - NC</v>
          </cell>
          <cell r="B247" t="str">
            <v>Rob</v>
          </cell>
          <cell r="C247" t="str">
            <v>Computed</v>
          </cell>
          <cell r="D247" t="str">
            <v>1Q04</v>
          </cell>
          <cell r="E247" t="str">
            <v>RU Deepwater</v>
          </cell>
          <cell r="F247" t="str">
            <v>US</v>
          </cell>
          <cell r="G247">
            <v>0</v>
          </cell>
        </row>
        <row r="248">
          <cell r="A248" t="str">
            <v>Total Net Deferred Tax Asset/(Liab)</v>
          </cell>
          <cell r="B248" t="str">
            <v>Rob</v>
          </cell>
          <cell r="C248" t="str">
            <v>Computed</v>
          </cell>
          <cell r="D248" t="str">
            <v>1Q04</v>
          </cell>
          <cell r="E248" t="str">
            <v>RU Deepwater</v>
          </cell>
          <cell r="F248" t="str">
            <v>US</v>
          </cell>
          <cell r="G248">
            <v>0</v>
          </cell>
        </row>
        <row r="249">
          <cell r="A249" t="str">
            <v>Gross Valuation Allowance</v>
          </cell>
          <cell r="B249" t="str">
            <v>Rob</v>
          </cell>
          <cell r="C249" t="str">
            <v>Computed</v>
          </cell>
          <cell r="D249" t="str">
            <v>1Q04</v>
          </cell>
          <cell r="E249" t="str">
            <v>RU Deepwater</v>
          </cell>
          <cell r="F249" t="str">
            <v>US</v>
          </cell>
          <cell r="G249">
            <v>0</v>
          </cell>
        </row>
        <row r="250">
          <cell r="A250" t="str">
            <v>Total Asset/(Liability)</v>
          </cell>
          <cell r="B250" t="str">
            <v>Rob</v>
          </cell>
          <cell r="C250" t="str">
            <v>Computed</v>
          </cell>
          <cell r="D250" t="str">
            <v>1Q04</v>
          </cell>
          <cell r="E250" t="str">
            <v>RU Deepwater</v>
          </cell>
          <cell r="F250" t="str">
            <v>US</v>
          </cell>
          <cell r="G250">
            <v>0</v>
          </cell>
        </row>
        <row r="251">
          <cell r="A251" t="str">
            <v>Total tax expense (benefit)</v>
          </cell>
          <cell r="B251" t="str">
            <v>Rob</v>
          </cell>
          <cell r="C251" t="str">
            <v>Computed</v>
          </cell>
          <cell r="D251" t="str">
            <v>1Q04</v>
          </cell>
          <cell r="E251" t="str">
            <v>RU Deepwater</v>
          </cell>
          <cell r="F251" t="str">
            <v>US</v>
          </cell>
          <cell r="G251">
            <v>47647.660499999998</v>
          </cell>
        </row>
        <row r="252">
          <cell r="A252" t="str">
            <v>EOY Accrued Tax Rec/(Pay)</v>
          </cell>
          <cell r="B252" t="str">
            <v>Rob</v>
          </cell>
          <cell r="C252" t="str">
            <v>Computed</v>
          </cell>
          <cell r="D252" t="str">
            <v>4Q03</v>
          </cell>
          <cell r="E252" t="str">
            <v>RU Deepwater</v>
          </cell>
          <cell r="F252" t="str">
            <v>US</v>
          </cell>
          <cell r="G252">
            <v>0</v>
          </cell>
        </row>
        <row r="253">
          <cell r="A253" t="str">
            <v>Total Deferred Tax Asset - Current</v>
          </cell>
          <cell r="B253" t="str">
            <v>Rob</v>
          </cell>
          <cell r="C253" t="str">
            <v>Computed</v>
          </cell>
          <cell r="D253" t="str">
            <v>4Q03</v>
          </cell>
          <cell r="E253" t="str">
            <v>RU Deepwater</v>
          </cell>
          <cell r="F253" t="str">
            <v>US</v>
          </cell>
          <cell r="G253">
            <v>0</v>
          </cell>
        </row>
        <row r="254">
          <cell r="A254" t="str">
            <v>Total Deferred Tax Asset - NC</v>
          </cell>
          <cell r="B254" t="str">
            <v>Rob</v>
          </cell>
          <cell r="C254" t="str">
            <v>Computed</v>
          </cell>
          <cell r="D254" t="str">
            <v>4Q03</v>
          </cell>
          <cell r="E254" t="str">
            <v>RU Deepwater</v>
          </cell>
          <cell r="F254" t="str">
            <v>US</v>
          </cell>
          <cell r="G254">
            <v>0</v>
          </cell>
        </row>
        <row r="255">
          <cell r="A255" t="str">
            <v>Total Deferred Tax Liab - NC</v>
          </cell>
          <cell r="B255" t="str">
            <v>Rob</v>
          </cell>
          <cell r="C255" t="str">
            <v>Computed</v>
          </cell>
          <cell r="D255" t="str">
            <v>4Q03</v>
          </cell>
          <cell r="E255" t="str">
            <v>RU Deepwater</v>
          </cell>
          <cell r="F255" t="str">
            <v>US</v>
          </cell>
          <cell r="G255">
            <v>0</v>
          </cell>
        </row>
        <row r="256">
          <cell r="A256" t="str">
            <v>Total Net Deferred Tax Asset/(Liab)</v>
          </cell>
          <cell r="B256" t="str">
            <v>Rob</v>
          </cell>
          <cell r="C256" t="str">
            <v>Computed</v>
          </cell>
          <cell r="D256" t="str">
            <v>4Q03</v>
          </cell>
          <cell r="E256" t="str">
            <v>RU Deepwater</v>
          </cell>
          <cell r="F256" t="str">
            <v>US</v>
          </cell>
          <cell r="G256">
            <v>0</v>
          </cell>
        </row>
        <row r="257">
          <cell r="A257" t="str">
            <v>Gross Valuation Allowance</v>
          </cell>
          <cell r="B257" t="str">
            <v>Rob</v>
          </cell>
          <cell r="C257" t="str">
            <v>Computed</v>
          </cell>
          <cell r="D257" t="str">
            <v>4Q03</v>
          </cell>
          <cell r="E257" t="str">
            <v>RU Deepwater</v>
          </cell>
          <cell r="F257" t="str">
            <v>US</v>
          </cell>
          <cell r="G257">
            <v>0</v>
          </cell>
        </row>
        <row r="258">
          <cell r="A258" t="str">
            <v>Total Asset/(Liability)</v>
          </cell>
          <cell r="B258" t="str">
            <v>Rob</v>
          </cell>
          <cell r="C258" t="str">
            <v>Computed</v>
          </cell>
          <cell r="D258" t="str">
            <v>4Q03</v>
          </cell>
          <cell r="E258" t="str">
            <v>RU Deepwater</v>
          </cell>
          <cell r="F258" t="str">
            <v>US</v>
          </cell>
          <cell r="G258">
            <v>0</v>
          </cell>
        </row>
        <row r="259">
          <cell r="A259" t="str">
            <v>EOY Accrued Tax Rec/(Pay)</v>
          </cell>
          <cell r="B259" t="str">
            <v>Rob</v>
          </cell>
          <cell r="C259" t="str">
            <v>Computed</v>
          </cell>
          <cell r="D259" t="str">
            <v>2Q04</v>
          </cell>
          <cell r="E259" t="str">
            <v>RU Granite Ridge</v>
          </cell>
          <cell r="F259" t="str">
            <v>US</v>
          </cell>
          <cell r="G259">
            <v>0</v>
          </cell>
        </row>
        <row r="260">
          <cell r="A260" t="str">
            <v>Total Deferred Tax Asset - Current</v>
          </cell>
          <cell r="B260" t="str">
            <v>Rob</v>
          </cell>
          <cell r="C260" t="str">
            <v>Computed</v>
          </cell>
          <cell r="D260" t="str">
            <v>2Q04</v>
          </cell>
          <cell r="E260" t="str">
            <v>RU Granite Ridge</v>
          </cell>
          <cell r="F260" t="str">
            <v>US</v>
          </cell>
          <cell r="G260">
            <v>0</v>
          </cell>
        </row>
        <row r="261">
          <cell r="A261" t="str">
            <v>Total Deferred Tax Asset - NC</v>
          </cell>
          <cell r="B261" t="str">
            <v>Rob</v>
          </cell>
          <cell r="C261" t="str">
            <v>Computed</v>
          </cell>
          <cell r="D261" t="str">
            <v>2Q04</v>
          </cell>
          <cell r="E261" t="str">
            <v>RU Granite Ridge</v>
          </cell>
          <cell r="F261" t="str">
            <v>US</v>
          </cell>
          <cell r="G261">
            <v>0</v>
          </cell>
        </row>
        <row r="262">
          <cell r="A262" t="str">
            <v>Total Deferred Tax Liab - NC</v>
          </cell>
          <cell r="B262" t="str">
            <v>Rob</v>
          </cell>
          <cell r="C262" t="str">
            <v>Computed</v>
          </cell>
          <cell r="D262" t="str">
            <v>2Q04</v>
          </cell>
          <cell r="E262" t="str">
            <v>RU Granite Ridge</v>
          </cell>
          <cell r="F262" t="str">
            <v>US</v>
          </cell>
          <cell r="G262">
            <v>0</v>
          </cell>
        </row>
        <row r="263">
          <cell r="A263" t="str">
            <v>Total Net Deferred Tax Asset/(Liab)</v>
          </cell>
          <cell r="B263" t="str">
            <v>Rob</v>
          </cell>
          <cell r="C263" t="str">
            <v>Computed</v>
          </cell>
          <cell r="D263" t="str">
            <v>2Q04</v>
          </cell>
          <cell r="E263" t="str">
            <v>RU Granite Ridge</v>
          </cell>
          <cell r="F263" t="str">
            <v>US</v>
          </cell>
          <cell r="G263">
            <v>0</v>
          </cell>
        </row>
        <row r="264">
          <cell r="A264" t="str">
            <v>Gross Valuation Allowance</v>
          </cell>
          <cell r="B264" t="str">
            <v>Rob</v>
          </cell>
          <cell r="C264" t="str">
            <v>Computed</v>
          </cell>
          <cell r="D264" t="str">
            <v>2Q04</v>
          </cell>
          <cell r="E264" t="str">
            <v>RU Granite Ridge</v>
          </cell>
          <cell r="F264" t="str">
            <v>US</v>
          </cell>
          <cell r="G264">
            <v>0</v>
          </cell>
        </row>
        <row r="265">
          <cell r="A265" t="str">
            <v>Total Asset/(Liability)</v>
          </cell>
          <cell r="B265" t="str">
            <v>Rob</v>
          </cell>
          <cell r="C265" t="str">
            <v>Computed</v>
          </cell>
          <cell r="D265" t="str">
            <v>2Q04</v>
          </cell>
          <cell r="E265" t="str">
            <v>RU Granite Ridge</v>
          </cell>
          <cell r="F265" t="str">
            <v>US</v>
          </cell>
          <cell r="G265">
            <v>0</v>
          </cell>
        </row>
        <row r="266">
          <cell r="A266" t="str">
            <v>Total tax expense (benefit)</v>
          </cell>
          <cell r="B266" t="str">
            <v>Rob</v>
          </cell>
          <cell r="C266" t="str">
            <v>Computed</v>
          </cell>
          <cell r="D266" t="str">
            <v>2Q04</v>
          </cell>
          <cell r="E266" t="str">
            <v>RU Granite Ridge</v>
          </cell>
          <cell r="F266" t="str">
            <v>US</v>
          </cell>
          <cell r="G266">
            <v>-5412748.1204999993</v>
          </cell>
        </row>
        <row r="267">
          <cell r="A267" t="str">
            <v>EOY Accrued Tax Rec/(Pay)</v>
          </cell>
          <cell r="B267" t="str">
            <v>Rob</v>
          </cell>
          <cell r="C267" t="str">
            <v>Computed</v>
          </cell>
          <cell r="D267" t="str">
            <v>1Q04</v>
          </cell>
          <cell r="E267" t="str">
            <v>RU Granite Ridge</v>
          </cell>
          <cell r="F267" t="str">
            <v>US</v>
          </cell>
          <cell r="G267">
            <v>0</v>
          </cell>
        </row>
        <row r="268">
          <cell r="A268" t="str">
            <v>Total Deferred Tax Asset - Current</v>
          </cell>
          <cell r="B268" t="str">
            <v>Rob</v>
          </cell>
          <cell r="C268" t="str">
            <v>Computed</v>
          </cell>
          <cell r="D268" t="str">
            <v>1Q04</v>
          </cell>
          <cell r="E268" t="str">
            <v>RU Granite Ridge</v>
          </cell>
          <cell r="F268" t="str">
            <v>US</v>
          </cell>
          <cell r="G268">
            <v>0</v>
          </cell>
        </row>
        <row r="269">
          <cell r="A269" t="str">
            <v>Total Deferred Tax Asset - NC</v>
          </cell>
          <cell r="B269" t="str">
            <v>Rob</v>
          </cell>
          <cell r="C269" t="str">
            <v>Computed</v>
          </cell>
          <cell r="D269" t="str">
            <v>1Q04</v>
          </cell>
          <cell r="E269" t="str">
            <v>RU Granite Ridge</v>
          </cell>
          <cell r="F269" t="str">
            <v>US</v>
          </cell>
          <cell r="G269">
            <v>0</v>
          </cell>
        </row>
        <row r="270">
          <cell r="A270" t="str">
            <v>Total Deferred Tax Liab - NC</v>
          </cell>
          <cell r="B270" t="str">
            <v>Rob</v>
          </cell>
          <cell r="C270" t="str">
            <v>Computed</v>
          </cell>
          <cell r="D270" t="str">
            <v>1Q04</v>
          </cell>
          <cell r="E270" t="str">
            <v>RU Granite Ridge</v>
          </cell>
          <cell r="F270" t="str">
            <v>US</v>
          </cell>
          <cell r="G270">
            <v>0</v>
          </cell>
        </row>
        <row r="271">
          <cell r="A271" t="str">
            <v>Total Net Deferred Tax Asset/(Liab)</v>
          </cell>
          <cell r="B271" t="str">
            <v>Rob</v>
          </cell>
          <cell r="C271" t="str">
            <v>Computed</v>
          </cell>
          <cell r="D271" t="str">
            <v>1Q04</v>
          </cell>
          <cell r="E271" t="str">
            <v>RU Granite Ridge</v>
          </cell>
          <cell r="F271" t="str">
            <v>US</v>
          </cell>
          <cell r="G271">
            <v>0</v>
          </cell>
        </row>
        <row r="272">
          <cell r="A272" t="str">
            <v>Gross Valuation Allowance</v>
          </cell>
          <cell r="B272" t="str">
            <v>Rob</v>
          </cell>
          <cell r="C272" t="str">
            <v>Computed</v>
          </cell>
          <cell r="D272" t="str">
            <v>1Q04</v>
          </cell>
          <cell r="E272" t="str">
            <v>RU Granite Ridge</v>
          </cell>
          <cell r="F272" t="str">
            <v>US</v>
          </cell>
          <cell r="G272">
            <v>0</v>
          </cell>
        </row>
        <row r="273">
          <cell r="A273" t="str">
            <v>Total Asset/(Liability)</v>
          </cell>
          <cell r="B273" t="str">
            <v>Rob</v>
          </cell>
          <cell r="C273" t="str">
            <v>Computed</v>
          </cell>
          <cell r="D273" t="str">
            <v>1Q04</v>
          </cell>
          <cell r="E273" t="str">
            <v>RU Granite Ridge</v>
          </cell>
          <cell r="F273" t="str">
            <v>US</v>
          </cell>
          <cell r="G273">
            <v>0</v>
          </cell>
        </row>
        <row r="274">
          <cell r="A274" t="str">
            <v>Total tax expense (benefit)</v>
          </cell>
          <cell r="B274" t="str">
            <v>Rob</v>
          </cell>
          <cell r="C274" t="str">
            <v>Computed</v>
          </cell>
          <cell r="D274" t="str">
            <v>1Q04</v>
          </cell>
          <cell r="E274" t="str">
            <v>RU Granite Ridge</v>
          </cell>
          <cell r="F274" t="str">
            <v>US</v>
          </cell>
          <cell r="G274">
            <v>-1706312.7969999998</v>
          </cell>
        </row>
        <row r="275">
          <cell r="A275" t="str">
            <v>EOY Accrued Tax Rec/(Pay)</v>
          </cell>
          <cell r="B275" t="str">
            <v>Rob</v>
          </cell>
          <cell r="C275" t="str">
            <v>Computed</v>
          </cell>
          <cell r="D275" t="str">
            <v>4Q03</v>
          </cell>
          <cell r="E275" t="str">
            <v>RU Granite Ridge</v>
          </cell>
          <cell r="F275" t="str">
            <v>US</v>
          </cell>
          <cell r="G275">
            <v>0</v>
          </cell>
        </row>
        <row r="276">
          <cell r="A276" t="str">
            <v>Total Deferred Tax Asset - Current</v>
          </cell>
          <cell r="B276" t="str">
            <v>Rob</v>
          </cell>
          <cell r="C276" t="str">
            <v>Computed</v>
          </cell>
          <cell r="D276" t="str">
            <v>4Q03</v>
          </cell>
          <cell r="E276" t="str">
            <v>RU Granite Ridge</v>
          </cell>
          <cell r="F276" t="str">
            <v>US</v>
          </cell>
          <cell r="G276">
            <v>0</v>
          </cell>
        </row>
        <row r="277">
          <cell r="A277" t="str">
            <v>Total Deferred Tax Asset - NC</v>
          </cell>
          <cell r="B277" t="str">
            <v>Rob</v>
          </cell>
          <cell r="C277" t="str">
            <v>Computed</v>
          </cell>
          <cell r="D277" t="str">
            <v>4Q03</v>
          </cell>
          <cell r="E277" t="str">
            <v>RU Granite Ridge</v>
          </cell>
          <cell r="F277" t="str">
            <v>US</v>
          </cell>
          <cell r="G277">
            <v>0</v>
          </cell>
        </row>
        <row r="278">
          <cell r="A278" t="str">
            <v>Total Deferred Tax Liab - NC</v>
          </cell>
          <cell r="B278" t="str">
            <v>Rob</v>
          </cell>
          <cell r="C278" t="str">
            <v>Computed</v>
          </cell>
          <cell r="D278" t="str">
            <v>4Q03</v>
          </cell>
          <cell r="E278" t="str">
            <v>RU Granite Ridge</v>
          </cell>
          <cell r="F278" t="str">
            <v>US</v>
          </cell>
          <cell r="G278">
            <v>0</v>
          </cell>
        </row>
        <row r="279">
          <cell r="A279" t="str">
            <v>Total Net Deferred Tax Asset/(Liab)</v>
          </cell>
          <cell r="B279" t="str">
            <v>Rob</v>
          </cell>
          <cell r="C279" t="str">
            <v>Computed</v>
          </cell>
          <cell r="D279" t="str">
            <v>4Q03</v>
          </cell>
          <cell r="E279" t="str">
            <v>RU Granite Ridge</v>
          </cell>
          <cell r="F279" t="str">
            <v>US</v>
          </cell>
          <cell r="G279">
            <v>0</v>
          </cell>
        </row>
        <row r="280">
          <cell r="A280" t="str">
            <v>Gross Valuation Allowance</v>
          </cell>
          <cell r="B280" t="str">
            <v>Rob</v>
          </cell>
          <cell r="C280" t="str">
            <v>Computed</v>
          </cell>
          <cell r="D280" t="str">
            <v>4Q03</v>
          </cell>
          <cell r="E280" t="str">
            <v>RU Granite Ridge</v>
          </cell>
          <cell r="F280" t="str">
            <v>US</v>
          </cell>
          <cell r="G280">
            <v>0</v>
          </cell>
        </row>
        <row r="281">
          <cell r="A281" t="str">
            <v>Total Asset/(Liability)</v>
          </cell>
          <cell r="B281" t="str">
            <v>Rob</v>
          </cell>
          <cell r="C281" t="str">
            <v>Computed</v>
          </cell>
          <cell r="D281" t="str">
            <v>4Q03</v>
          </cell>
          <cell r="E281" t="str">
            <v>RU Granite Ridge</v>
          </cell>
          <cell r="F281" t="str">
            <v>US</v>
          </cell>
          <cell r="G281">
            <v>0</v>
          </cell>
        </row>
        <row r="282">
          <cell r="A282" t="str">
            <v>EOY Accrued Tax Rec/(Pay)</v>
          </cell>
          <cell r="B282" t="str">
            <v>Rob</v>
          </cell>
          <cell r="C282" t="str">
            <v>Computed</v>
          </cell>
          <cell r="D282" t="str">
            <v>2Q04</v>
          </cell>
          <cell r="E282" t="str">
            <v>BS Hawaii</v>
          </cell>
          <cell r="F282" t="str">
            <v>US</v>
          </cell>
          <cell r="G282">
            <v>0</v>
          </cell>
        </row>
        <row r="283">
          <cell r="A283" t="str">
            <v>Total Deferred Tax Asset - Current</v>
          </cell>
          <cell r="B283" t="str">
            <v>Rob</v>
          </cell>
          <cell r="C283" t="str">
            <v>Computed</v>
          </cell>
          <cell r="D283" t="str">
            <v>2Q04</v>
          </cell>
          <cell r="E283" t="str">
            <v>BS Hawaii</v>
          </cell>
          <cell r="F283" t="str">
            <v>US</v>
          </cell>
          <cell r="G283">
            <v>0</v>
          </cell>
        </row>
        <row r="284">
          <cell r="A284" t="str">
            <v>Total Deferred Tax Asset - NC</v>
          </cell>
          <cell r="B284" t="str">
            <v>Rob</v>
          </cell>
          <cell r="C284" t="str">
            <v>Computed</v>
          </cell>
          <cell r="D284" t="str">
            <v>2Q04</v>
          </cell>
          <cell r="E284" t="str">
            <v>BS Hawaii</v>
          </cell>
          <cell r="F284" t="str">
            <v>US</v>
          </cell>
          <cell r="G284">
            <v>0</v>
          </cell>
        </row>
        <row r="285">
          <cell r="A285" t="str">
            <v>Total Deferred Tax Liab - NC</v>
          </cell>
          <cell r="B285" t="str">
            <v>Rob</v>
          </cell>
          <cell r="C285" t="str">
            <v>Computed</v>
          </cell>
          <cell r="D285" t="str">
            <v>2Q04</v>
          </cell>
          <cell r="E285" t="str">
            <v>BS Hawaii</v>
          </cell>
          <cell r="F285" t="str">
            <v>US</v>
          </cell>
          <cell r="G285">
            <v>0</v>
          </cell>
        </row>
        <row r="286">
          <cell r="A286" t="str">
            <v>Total Net Deferred Tax Asset/(Liab)</v>
          </cell>
          <cell r="B286" t="str">
            <v>Rob</v>
          </cell>
          <cell r="C286" t="str">
            <v>Computed</v>
          </cell>
          <cell r="D286" t="str">
            <v>2Q04</v>
          </cell>
          <cell r="E286" t="str">
            <v>BS Hawaii</v>
          </cell>
          <cell r="F286" t="str">
            <v>US</v>
          </cell>
          <cell r="G286">
            <v>0</v>
          </cell>
        </row>
        <row r="287">
          <cell r="A287" t="str">
            <v>Gross Valuation Allowance</v>
          </cell>
          <cell r="B287" t="str">
            <v>Rob</v>
          </cell>
          <cell r="C287" t="str">
            <v>Computed</v>
          </cell>
          <cell r="D287" t="str">
            <v>2Q04</v>
          </cell>
          <cell r="E287" t="str">
            <v>BS Hawaii</v>
          </cell>
          <cell r="F287" t="str">
            <v>US</v>
          </cell>
          <cell r="G287">
            <v>0</v>
          </cell>
        </row>
        <row r="288">
          <cell r="A288" t="str">
            <v>Total Asset/(Liability)</v>
          </cell>
          <cell r="B288" t="str">
            <v>Rob</v>
          </cell>
          <cell r="C288" t="str">
            <v>Computed</v>
          </cell>
          <cell r="D288" t="str">
            <v>2Q04</v>
          </cell>
          <cell r="E288" t="str">
            <v>BS Hawaii</v>
          </cell>
          <cell r="F288" t="str">
            <v>US</v>
          </cell>
          <cell r="G288">
            <v>0</v>
          </cell>
        </row>
        <row r="289">
          <cell r="A289" t="str">
            <v>Total tax expense (benefit)</v>
          </cell>
          <cell r="B289" t="str">
            <v>Rob</v>
          </cell>
          <cell r="C289" t="str">
            <v>Computed</v>
          </cell>
          <cell r="D289" t="str">
            <v>2Q04</v>
          </cell>
          <cell r="E289" t="str">
            <v>BS Hawaii</v>
          </cell>
          <cell r="F289" t="str">
            <v>US</v>
          </cell>
          <cell r="G289">
            <v>4372263</v>
          </cell>
        </row>
        <row r="290">
          <cell r="A290" t="str">
            <v>EOY Accrued Tax Rec/(Pay)</v>
          </cell>
          <cell r="B290" t="str">
            <v>Rob</v>
          </cell>
          <cell r="C290" t="str">
            <v>Computed</v>
          </cell>
          <cell r="D290" t="str">
            <v>1Q04</v>
          </cell>
          <cell r="E290" t="str">
            <v>BS Hawaii</v>
          </cell>
          <cell r="F290" t="str">
            <v>US</v>
          </cell>
          <cell r="G290">
            <v>0</v>
          </cell>
        </row>
        <row r="291">
          <cell r="A291" t="str">
            <v>Total Deferred Tax Asset - Current</v>
          </cell>
          <cell r="B291" t="str">
            <v>Rob</v>
          </cell>
          <cell r="C291" t="str">
            <v>Computed</v>
          </cell>
          <cell r="D291" t="str">
            <v>1Q04</v>
          </cell>
          <cell r="E291" t="str">
            <v>BS Hawaii</v>
          </cell>
          <cell r="F291" t="str">
            <v>US</v>
          </cell>
          <cell r="G291">
            <v>0</v>
          </cell>
        </row>
        <row r="292">
          <cell r="A292" t="str">
            <v>Total Deferred Tax Asset - NC</v>
          </cell>
          <cell r="B292" t="str">
            <v>Rob</v>
          </cell>
          <cell r="C292" t="str">
            <v>Computed</v>
          </cell>
          <cell r="D292" t="str">
            <v>1Q04</v>
          </cell>
          <cell r="E292" t="str">
            <v>BS Hawaii</v>
          </cell>
          <cell r="F292" t="str">
            <v>US</v>
          </cell>
          <cell r="G292">
            <v>0</v>
          </cell>
        </row>
        <row r="293">
          <cell r="A293" t="str">
            <v>Total Deferred Tax Liab - NC</v>
          </cell>
          <cell r="B293" t="str">
            <v>Rob</v>
          </cell>
          <cell r="C293" t="str">
            <v>Computed</v>
          </cell>
          <cell r="D293" t="str">
            <v>1Q04</v>
          </cell>
          <cell r="E293" t="str">
            <v>BS Hawaii</v>
          </cell>
          <cell r="F293" t="str">
            <v>US</v>
          </cell>
          <cell r="G293">
            <v>0</v>
          </cell>
        </row>
        <row r="294">
          <cell r="A294" t="str">
            <v>Total Net Deferred Tax Asset/(Liab)</v>
          </cell>
          <cell r="B294" t="str">
            <v>Rob</v>
          </cell>
          <cell r="C294" t="str">
            <v>Computed</v>
          </cell>
          <cell r="D294" t="str">
            <v>1Q04</v>
          </cell>
          <cell r="E294" t="str">
            <v>BS Hawaii</v>
          </cell>
          <cell r="F294" t="str">
            <v>US</v>
          </cell>
          <cell r="G294">
            <v>0</v>
          </cell>
        </row>
        <row r="295">
          <cell r="A295" t="str">
            <v>Gross Valuation Allowance</v>
          </cell>
          <cell r="B295" t="str">
            <v>Rob</v>
          </cell>
          <cell r="C295" t="str">
            <v>Computed</v>
          </cell>
          <cell r="D295" t="str">
            <v>1Q04</v>
          </cell>
          <cell r="E295" t="str">
            <v>BS Hawaii</v>
          </cell>
          <cell r="F295" t="str">
            <v>US</v>
          </cell>
          <cell r="G295">
            <v>0</v>
          </cell>
        </row>
        <row r="296">
          <cell r="A296" t="str">
            <v>Total Asset/(Liability)</v>
          </cell>
          <cell r="B296" t="str">
            <v>Rob</v>
          </cell>
          <cell r="C296" t="str">
            <v>Computed</v>
          </cell>
          <cell r="D296" t="str">
            <v>1Q04</v>
          </cell>
          <cell r="E296" t="str">
            <v>BS Hawaii</v>
          </cell>
          <cell r="F296" t="str">
            <v>US</v>
          </cell>
          <cell r="G296">
            <v>0</v>
          </cell>
        </row>
        <row r="297">
          <cell r="A297" t="str">
            <v>Total tax expense (benefit)</v>
          </cell>
          <cell r="B297" t="str">
            <v>Rob</v>
          </cell>
          <cell r="C297" t="str">
            <v>Computed</v>
          </cell>
          <cell r="D297" t="str">
            <v>1Q04</v>
          </cell>
          <cell r="E297" t="str">
            <v>BS Hawaii</v>
          </cell>
          <cell r="F297" t="str">
            <v>US</v>
          </cell>
          <cell r="G297">
            <v>2123769.2000000002</v>
          </cell>
        </row>
        <row r="298">
          <cell r="A298" t="str">
            <v>EOY Accrued Tax Rec/(Pay)</v>
          </cell>
          <cell r="B298" t="str">
            <v>Rob</v>
          </cell>
          <cell r="C298" t="str">
            <v>Computed</v>
          </cell>
          <cell r="D298" t="str">
            <v>4Q03</v>
          </cell>
          <cell r="E298" t="str">
            <v>BS Hawaii</v>
          </cell>
          <cell r="F298" t="str">
            <v>US</v>
          </cell>
          <cell r="G298">
            <v>0</v>
          </cell>
        </row>
        <row r="299">
          <cell r="A299" t="str">
            <v>Total Deferred Tax Asset - Current</v>
          </cell>
          <cell r="B299" t="str">
            <v>Rob</v>
          </cell>
          <cell r="C299" t="str">
            <v>Computed</v>
          </cell>
          <cell r="D299" t="str">
            <v>4Q03</v>
          </cell>
          <cell r="E299" t="str">
            <v>BS Hawaii</v>
          </cell>
          <cell r="F299" t="str">
            <v>US</v>
          </cell>
          <cell r="G299">
            <v>0</v>
          </cell>
        </row>
        <row r="300">
          <cell r="A300" t="str">
            <v>Total Deferred Tax Asset - NC</v>
          </cell>
          <cell r="B300" t="str">
            <v>Rob</v>
          </cell>
          <cell r="C300" t="str">
            <v>Computed</v>
          </cell>
          <cell r="D300" t="str">
            <v>4Q03</v>
          </cell>
          <cell r="E300" t="str">
            <v>BS Hawaii</v>
          </cell>
          <cell r="F300" t="str">
            <v>US</v>
          </cell>
          <cell r="G300">
            <v>0</v>
          </cell>
        </row>
        <row r="301">
          <cell r="A301" t="str">
            <v>Total Deferred Tax Liab - NC</v>
          </cell>
          <cell r="B301" t="str">
            <v>Rob</v>
          </cell>
          <cell r="C301" t="str">
            <v>Computed</v>
          </cell>
          <cell r="D301" t="str">
            <v>4Q03</v>
          </cell>
          <cell r="E301" t="str">
            <v>BS Hawaii</v>
          </cell>
          <cell r="F301" t="str">
            <v>US</v>
          </cell>
          <cell r="G301">
            <v>0</v>
          </cell>
        </row>
        <row r="302">
          <cell r="A302" t="str">
            <v>Total Net Deferred Tax Asset/(Liab)</v>
          </cell>
          <cell r="B302" t="str">
            <v>Rob</v>
          </cell>
          <cell r="C302" t="str">
            <v>Computed</v>
          </cell>
          <cell r="D302" t="str">
            <v>4Q03</v>
          </cell>
          <cell r="E302" t="str">
            <v>BS Hawaii</v>
          </cell>
          <cell r="F302" t="str">
            <v>US</v>
          </cell>
          <cell r="G302">
            <v>0</v>
          </cell>
        </row>
        <row r="303">
          <cell r="A303" t="str">
            <v>Gross Valuation Allowance</v>
          </cell>
          <cell r="B303" t="str">
            <v>Rob</v>
          </cell>
          <cell r="C303" t="str">
            <v>Computed</v>
          </cell>
          <cell r="D303" t="str">
            <v>4Q03</v>
          </cell>
          <cell r="E303" t="str">
            <v>BS Hawaii</v>
          </cell>
          <cell r="F303" t="str">
            <v>US</v>
          </cell>
          <cell r="G303">
            <v>0</v>
          </cell>
        </row>
        <row r="304">
          <cell r="A304" t="str">
            <v>Total Asset/(Liability)</v>
          </cell>
          <cell r="B304" t="str">
            <v>Rob</v>
          </cell>
          <cell r="C304" t="str">
            <v>Computed</v>
          </cell>
          <cell r="D304" t="str">
            <v>4Q03</v>
          </cell>
          <cell r="E304" t="str">
            <v>BS Hawaii</v>
          </cell>
          <cell r="F304" t="str">
            <v>US</v>
          </cell>
          <cell r="G304">
            <v>0</v>
          </cell>
        </row>
        <row r="305">
          <cell r="A305" t="str">
            <v>EOY Accrued Tax Rec/(Pay)</v>
          </cell>
          <cell r="B305" t="str">
            <v>Rob</v>
          </cell>
          <cell r="C305" t="str">
            <v>Computed</v>
          </cell>
          <cell r="D305" t="str">
            <v>2Q04</v>
          </cell>
          <cell r="E305" t="str">
            <v>RU Hemphill</v>
          </cell>
          <cell r="F305" t="str">
            <v>US</v>
          </cell>
          <cell r="G305">
            <v>0</v>
          </cell>
        </row>
        <row r="306">
          <cell r="A306" t="str">
            <v>Total Deferred Tax Asset - Current</v>
          </cell>
          <cell r="B306" t="str">
            <v>Rob</v>
          </cell>
          <cell r="C306" t="str">
            <v>Computed</v>
          </cell>
          <cell r="D306" t="str">
            <v>2Q04</v>
          </cell>
          <cell r="E306" t="str">
            <v>RU Hemphill</v>
          </cell>
          <cell r="F306" t="str">
            <v>US</v>
          </cell>
          <cell r="G306">
            <v>0</v>
          </cell>
        </row>
        <row r="307">
          <cell r="A307" t="str">
            <v>Total Deferred Tax Asset - NC</v>
          </cell>
          <cell r="B307" t="str">
            <v>Rob</v>
          </cell>
          <cell r="C307" t="str">
            <v>Computed</v>
          </cell>
          <cell r="D307" t="str">
            <v>2Q04</v>
          </cell>
          <cell r="E307" t="str">
            <v>RU Hemphill</v>
          </cell>
          <cell r="F307" t="str">
            <v>US</v>
          </cell>
          <cell r="G307">
            <v>0</v>
          </cell>
        </row>
        <row r="308">
          <cell r="A308" t="str">
            <v>Total Deferred Tax Liab - NC</v>
          </cell>
          <cell r="B308" t="str">
            <v>Rob</v>
          </cell>
          <cell r="C308" t="str">
            <v>Computed</v>
          </cell>
          <cell r="D308" t="str">
            <v>2Q04</v>
          </cell>
          <cell r="E308" t="str">
            <v>RU Hemphill</v>
          </cell>
          <cell r="F308" t="str">
            <v>US</v>
          </cell>
          <cell r="G308">
            <v>0</v>
          </cell>
        </row>
        <row r="309">
          <cell r="A309" t="str">
            <v>Total Net Deferred Tax Asset/(Liab)</v>
          </cell>
          <cell r="B309" t="str">
            <v>Rob</v>
          </cell>
          <cell r="C309" t="str">
            <v>Computed</v>
          </cell>
          <cell r="D309" t="str">
            <v>2Q04</v>
          </cell>
          <cell r="E309" t="str">
            <v>RU Hemphill</v>
          </cell>
          <cell r="F309" t="str">
            <v>US</v>
          </cell>
          <cell r="G309">
            <v>0</v>
          </cell>
        </row>
        <row r="310">
          <cell r="A310" t="str">
            <v>Gross Valuation Allowance</v>
          </cell>
          <cell r="B310" t="str">
            <v>Rob</v>
          </cell>
          <cell r="C310" t="str">
            <v>Computed</v>
          </cell>
          <cell r="D310" t="str">
            <v>2Q04</v>
          </cell>
          <cell r="E310" t="str">
            <v>RU Hemphill</v>
          </cell>
          <cell r="F310" t="str">
            <v>US</v>
          </cell>
          <cell r="G310">
            <v>0</v>
          </cell>
        </row>
        <row r="311">
          <cell r="A311" t="str">
            <v>Total Asset/(Liability)</v>
          </cell>
          <cell r="B311" t="str">
            <v>Rob</v>
          </cell>
          <cell r="C311" t="str">
            <v>Computed</v>
          </cell>
          <cell r="D311" t="str">
            <v>2Q04</v>
          </cell>
          <cell r="E311" t="str">
            <v>RU Hemphill</v>
          </cell>
          <cell r="F311" t="str">
            <v>US</v>
          </cell>
          <cell r="G311">
            <v>0</v>
          </cell>
        </row>
        <row r="312">
          <cell r="A312" t="str">
            <v>Total tax expense (benefit)</v>
          </cell>
          <cell r="B312" t="str">
            <v>Rob</v>
          </cell>
          <cell r="C312" t="str">
            <v>Computed</v>
          </cell>
          <cell r="D312" t="str">
            <v>2Q04</v>
          </cell>
          <cell r="E312" t="str">
            <v>RU Hemphill</v>
          </cell>
          <cell r="F312" t="str">
            <v>US</v>
          </cell>
          <cell r="G312">
            <v>343897.71499999997</v>
          </cell>
        </row>
        <row r="313">
          <cell r="A313" t="str">
            <v>EOY Accrued Tax Rec/(Pay)</v>
          </cell>
          <cell r="B313" t="str">
            <v>Rob</v>
          </cell>
          <cell r="C313" t="str">
            <v>Computed</v>
          </cell>
          <cell r="D313" t="str">
            <v>1Q04</v>
          </cell>
          <cell r="E313" t="str">
            <v>RU Hemphill</v>
          </cell>
          <cell r="F313" t="str">
            <v>US</v>
          </cell>
          <cell r="G313">
            <v>0</v>
          </cell>
        </row>
        <row r="314">
          <cell r="A314" t="str">
            <v>Total Deferred Tax Asset - Current</v>
          </cell>
          <cell r="B314" t="str">
            <v>Rob</v>
          </cell>
          <cell r="C314" t="str">
            <v>Computed</v>
          </cell>
          <cell r="D314" t="str">
            <v>1Q04</v>
          </cell>
          <cell r="E314" t="str">
            <v>RU Hemphill</v>
          </cell>
          <cell r="F314" t="str">
            <v>US</v>
          </cell>
          <cell r="G314">
            <v>0</v>
          </cell>
        </row>
        <row r="315">
          <cell r="A315" t="str">
            <v>Total Deferred Tax Asset - NC</v>
          </cell>
          <cell r="B315" t="str">
            <v>Rob</v>
          </cell>
          <cell r="C315" t="str">
            <v>Computed</v>
          </cell>
          <cell r="D315" t="str">
            <v>1Q04</v>
          </cell>
          <cell r="E315" t="str">
            <v>RU Hemphill</v>
          </cell>
          <cell r="F315" t="str">
            <v>US</v>
          </cell>
          <cell r="G315">
            <v>0</v>
          </cell>
        </row>
        <row r="316">
          <cell r="A316" t="str">
            <v>Total Deferred Tax Liab - NC</v>
          </cell>
          <cell r="B316" t="str">
            <v>Rob</v>
          </cell>
          <cell r="C316" t="str">
            <v>Computed</v>
          </cell>
          <cell r="D316" t="str">
            <v>1Q04</v>
          </cell>
          <cell r="E316" t="str">
            <v>RU Hemphill</v>
          </cell>
          <cell r="F316" t="str">
            <v>US</v>
          </cell>
          <cell r="G316">
            <v>0</v>
          </cell>
        </row>
        <row r="317">
          <cell r="A317" t="str">
            <v>Total Net Deferred Tax Asset/(Liab)</v>
          </cell>
          <cell r="B317" t="str">
            <v>Rob</v>
          </cell>
          <cell r="C317" t="str">
            <v>Computed</v>
          </cell>
          <cell r="D317" t="str">
            <v>1Q04</v>
          </cell>
          <cell r="E317" t="str">
            <v>RU Hemphill</v>
          </cell>
          <cell r="F317" t="str">
            <v>US</v>
          </cell>
          <cell r="G317">
            <v>0</v>
          </cell>
        </row>
        <row r="318">
          <cell r="A318" t="str">
            <v>Gross Valuation Allowance</v>
          </cell>
          <cell r="B318" t="str">
            <v>Rob</v>
          </cell>
          <cell r="C318" t="str">
            <v>Computed</v>
          </cell>
          <cell r="D318" t="str">
            <v>1Q04</v>
          </cell>
          <cell r="E318" t="str">
            <v>RU Hemphill</v>
          </cell>
          <cell r="F318" t="str">
            <v>US</v>
          </cell>
          <cell r="G318">
            <v>0</v>
          </cell>
        </row>
        <row r="319">
          <cell r="A319" t="str">
            <v>Total Asset/(Liability)</v>
          </cell>
          <cell r="B319" t="str">
            <v>Rob</v>
          </cell>
          <cell r="C319" t="str">
            <v>Computed</v>
          </cell>
          <cell r="D319" t="str">
            <v>1Q04</v>
          </cell>
          <cell r="E319" t="str">
            <v>RU Hemphill</v>
          </cell>
          <cell r="F319" t="str">
            <v>US</v>
          </cell>
          <cell r="G319">
            <v>0</v>
          </cell>
        </row>
        <row r="320">
          <cell r="A320" t="str">
            <v>Total tax expense (benefit)</v>
          </cell>
          <cell r="B320" t="str">
            <v>Rob</v>
          </cell>
          <cell r="C320" t="str">
            <v>Computed</v>
          </cell>
          <cell r="D320" t="str">
            <v>1Q04</v>
          </cell>
          <cell r="E320" t="str">
            <v>RU Hemphill</v>
          </cell>
          <cell r="F320" t="str">
            <v>US</v>
          </cell>
          <cell r="G320">
            <v>236928.97899999996</v>
          </cell>
        </row>
        <row r="321">
          <cell r="A321" t="str">
            <v>EOY Accrued Tax Rec/(Pay)</v>
          </cell>
          <cell r="B321" t="str">
            <v>Rob</v>
          </cell>
          <cell r="C321" t="str">
            <v>Computed</v>
          </cell>
          <cell r="D321" t="str">
            <v>4Q03</v>
          </cell>
          <cell r="E321" t="str">
            <v>RU Hemphill</v>
          </cell>
          <cell r="F321" t="str">
            <v>US</v>
          </cell>
          <cell r="G321">
            <v>0</v>
          </cell>
        </row>
        <row r="322">
          <cell r="A322" t="str">
            <v>Total Deferred Tax Asset - Current</v>
          </cell>
          <cell r="B322" t="str">
            <v>Rob</v>
          </cell>
          <cell r="C322" t="str">
            <v>Computed</v>
          </cell>
          <cell r="D322" t="str">
            <v>4Q03</v>
          </cell>
          <cell r="E322" t="str">
            <v>RU Hemphill</v>
          </cell>
          <cell r="F322" t="str">
            <v>US</v>
          </cell>
          <cell r="G322">
            <v>0</v>
          </cell>
        </row>
        <row r="323">
          <cell r="A323" t="str">
            <v>Total Deferred Tax Asset - NC</v>
          </cell>
          <cell r="B323" t="str">
            <v>Rob</v>
          </cell>
          <cell r="C323" t="str">
            <v>Computed</v>
          </cell>
          <cell r="D323" t="str">
            <v>4Q03</v>
          </cell>
          <cell r="E323" t="str">
            <v>RU Hemphill</v>
          </cell>
          <cell r="F323" t="str">
            <v>US</v>
          </cell>
          <cell r="G323">
            <v>0</v>
          </cell>
        </row>
        <row r="324">
          <cell r="A324" t="str">
            <v>Total Deferred Tax Liab - NC</v>
          </cell>
          <cell r="B324" t="str">
            <v>Rob</v>
          </cell>
          <cell r="C324" t="str">
            <v>Computed</v>
          </cell>
          <cell r="D324" t="str">
            <v>4Q03</v>
          </cell>
          <cell r="E324" t="str">
            <v>RU Hemphill</v>
          </cell>
          <cell r="F324" t="str">
            <v>US</v>
          </cell>
          <cell r="G324">
            <v>0</v>
          </cell>
        </row>
        <row r="325">
          <cell r="A325" t="str">
            <v>Total Net Deferred Tax Asset/(Liab)</v>
          </cell>
          <cell r="B325" t="str">
            <v>Rob</v>
          </cell>
          <cell r="C325" t="str">
            <v>Computed</v>
          </cell>
          <cell r="D325" t="str">
            <v>4Q03</v>
          </cell>
          <cell r="E325" t="str">
            <v>RU Hemphill</v>
          </cell>
          <cell r="F325" t="str">
            <v>US</v>
          </cell>
          <cell r="G325">
            <v>0</v>
          </cell>
        </row>
        <row r="326">
          <cell r="A326" t="str">
            <v>Gross Valuation Allowance</v>
          </cell>
          <cell r="B326" t="str">
            <v>Rob</v>
          </cell>
          <cell r="C326" t="str">
            <v>Computed</v>
          </cell>
          <cell r="D326" t="str">
            <v>4Q03</v>
          </cell>
          <cell r="E326" t="str">
            <v>RU Hemphill</v>
          </cell>
          <cell r="F326" t="str">
            <v>US</v>
          </cell>
          <cell r="G326">
            <v>0</v>
          </cell>
        </row>
        <row r="327">
          <cell r="A327" t="str">
            <v>Total Asset/(Liability)</v>
          </cell>
          <cell r="B327" t="str">
            <v>Rob</v>
          </cell>
          <cell r="C327" t="str">
            <v>Computed</v>
          </cell>
          <cell r="D327" t="str">
            <v>4Q03</v>
          </cell>
          <cell r="E327" t="str">
            <v>RU Hemphill</v>
          </cell>
          <cell r="F327" t="str">
            <v>US</v>
          </cell>
          <cell r="G327">
            <v>0</v>
          </cell>
        </row>
        <row r="328">
          <cell r="A328" t="str">
            <v>EOY Accrued Tax Rec/(Pay)</v>
          </cell>
          <cell r="B328" t="str">
            <v>Rob</v>
          </cell>
          <cell r="C328" t="str">
            <v>Computed</v>
          </cell>
          <cell r="D328" t="str">
            <v>2Q04</v>
          </cell>
          <cell r="E328" t="str">
            <v>RU Intricity Inc</v>
          </cell>
          <cell r="F328" t="str">
            <v>US</v>
          </cell>
          <cell r="G328">
            <v>0</v>
          </cell>
        </row>
        <row r="329">
          <cell r="A329" t="str">
            <v>Total Deferred Tax Asset - Current</v>
          </cell>
          <cell r="B329" t="str">
            <v>Rob</v>
          </cell>
          <cell r="C329" t="str">
            <v>Computed</v>
          </cell>
          <cell r="D329" t="str">
            <v>2Q04</v>
          </cell>
          <cell r="E329" t="str">
            <v>RU Intricity Inc</v>
          </cell>
          <cell r="F329" t="str">
            <v>US</v>
          </cell>
          <cell r="G329">
            <v>0</v>
          </cell>
        </row>
        <row r="330">
          <cell r="A330" t="str">
            <v>Total Deferred Tax Asset - NC</v>
          </cell>
          <cell r="B330" t="str">
            <v>Rob</v>
          </cell>
          <cell r="C330" t="str">
            <v>Computed</v>
          </cell>
          <cell r="D330" t="str">
            <v>2Q04</v>
          </cell>
          <cell r="E330" t="str">
            <v>RU Intricity Inc</v>
          </cell>
          <cell r="F330" t="str">
            <v>US</v>
          </cell>
          <cell r="G330">
            <v>0</v>
          </cell>
        </row>
        <row r="331">
          <cell r="A331" t="str">
            <v>Total Deferred Tax Liab - NC</v>
          </cell>
          <cell r="B331" t="str">
            <v>Rob</v>
          </cell>
          <cell r="C331" t="str">
            <v>Computed</v>
          </cell>
          <cell r="D331" t="str">
            <v>2Q04</v>
          </cell>
          <cell r="E331" t="str">
            <v>RU Intricity Inc</v>
          </cell>
          <cell r="F331" t="str">
            <v>US</v>
          </cell>
          <cell r="G331">
            <v>0</v>
          </cell>
        </row>
        <row r="332">
          <cell r="A332" t="str">
            <v>Total Net Deferred Tax Asset/(Liab)</v>
          </cell>
          <cell r="B332" t="str">
            <v>Rob</v>
          </cell>
          <cell r="C332" t="str">
            <v>Computed</v>
          </cell>
          <cell r="D332" t="str">
            <v>2Q04</v>
          </cell>
          <cell r="E332" t="str">
            <v>RU Intricity Inc</v>
          </cell>
          <cell r="F332" t="str">
            <v>US</v>
          </cell>
          <cell r="G332">
            <v>0</v>
          </cell>
        </row>
        <row r="333">
          <cell r="A333" t="str">
            <v>Gross Valuation Allowance</v>
          </cell>
          <cell r="B333" t="str">
            <v>Rob</v>
          </cell>
          <cell r="C333" t="str">
            <v>Computed</v>
          </cell>
          <cell r="D333" t="str">
            <v>2Q04</v>
          </cell>
          <cell r="E333" t="str">
            <v>RU Intricity Inc</v>
          </cell>
          <cell r="F333" t="str">
            <v>US</v>
          </cell>
          <cell r="G333">
            <v>0</v>
          </cell>
        </row>
        <row r="334">
          <cell r="A334" t="str">
            <v>Total Asset/(Liability)</v>
          </cell>
          <cell r="B334" t="str">
            <v>Rob</v>
          </cell>
          <cell r="C334" t="str">
            <v>Computed</v>
          </cell>
          <cell r="D334" t="str">
            <v>2Q04</v>
          </cell>
          <cell r="E334" t="str">
            <v>RU Intricity Inc</v>
          </cell>
          <cell r="F334" t="str">
            <v>US</v>
          </cell>
          <cell r="G334">
            <v>0</v>
          </cell>
        </row>
        <row r="335">
          <cell r="A335" t="str">
            <v>Total tax expense (benefit)</v>
          </cell>
          <cell r="B335" t="str">
            <v>Rob</v>
          </cell>
          <cell r="C335" t="str">
            <v>Computed</v>
          </cell>
          <cell r="D335" t="str">
            <v>2Q04</v>
          </cell>
          <cell r="E335" t="str">
            <v>RU Intricity Inc</v>
          </cell>
          <cell r="F335" t="str">
            <v>US</v>
          </cell>
          <cell r="G335">
            <v>0</v>
          </cell>
        </row>
        <row r="336">
          <cell r="A336" t="str">
            <v>EOY Accrued Tax Rec/(Pay)</v>
          </cell>
          <cell r="B336" t="str">
            <v>Rob</v>
          </cell>
          <cell r="C336" t="str">
            <v>Computed</v>
          </cell>
          <cell r="D336" t="str">
            <v>1Q04</v>
          </cell>
          <cell r="E336" t="str">
            <v>RU Intricity Inc</v>
          </cell>
          <cell r="F336" t="str">
            <v>US</v>
          </cell>
        </row>
        <row r="337">
          <cell r="A337" t="str">
            <v>Total Deferred Tax Asset - Current</v>
          </cell>
          <cell r="B337" t="str">
            <v>Rob</v>
          </cell>
          <cell r="C337" t="str">
            <v>Computed</v>
          </cell>
          <cell r="D337" t="str">
            <v>1Q04</v>
          </cell>
          <cell r="E337" t="str">
            <v>RU Intricity Inc</v>
          </cell>
          <cell r="F337" t="str">
            <v>US</v>
          </cell>
        </row>
        <row r="338">
          <cell r="A338" t="str">
            <v>Total Deferred Tax Asset - NC</v>
          </cell>
          <cell r="B338" t="str">
            <v>Rob</v>
          </cell>
          <cell r="C338" t="str">
            <v>Computed</v>
          </cell>
          <cell r="D338" t="str">
            <v>1Q04</v>
          </cell>
          <cell r="E338" t="str">
            <v>RU Intricity Inc</v>
          </cell>
          <cell r="F338" t="str">
            <v>US</v>
          </cell>
        </row>
        <row r="339">
          <cell r="A339" t="str">
            <v>Total Deferred Tax Liab - NC</v>
          </cell>
          <cell r="B339" t="str">
            <v>Rob</v>
          </cell>
          <cell r="C339" t="str">
            <v>Computed</v>
          </cell>
          <cell r="D339" t="str">
            <v>1Q04</v>
          </cell>
          <cell r="E339" t="str">
            <v>RU Intricity Inc</v>
          </cell>
          <cell r="F339" t="str">
            <v>US</v>
          </cell>
        </row>
        <row r="340">
          <cell r="A340" t="str">
            <v>Total Net Deferred Tax Asset/(Liab)</v>
          </cell>
          <cell r="B340" t="str">
            <v>Rob</v>
          </cell>
          <cell r="C340" t="str">
            <v>Computed</v>
          </cell>
          <cell r="D340" t="str">
            <v>1Q04</v>
          </cell>
          <cell r="E340" t="str">
            <v>RU Intricity Inc</v>
          </cell>
          <cell r="F340" t="str">
            <v>US</v>
          </cell>
        </row>
        <row r="341">
          <cell r="A341" t="str">
            <v>Gross Valuation Allowance</v>
          </cell>
          <cell r="B341" t="str">
            <v>Rob</v>
          </cell>
          <cell r="C341" t="str">
            <v>Computed</v>
          </cell>
          <cell r="D341" t="str">
            <v>1Q04</v>
          </cell>
          <cell r="E341" t="str">
            <v>RU Intricity Inc</v>
          </cell>
          <cell r="F341" t="str">
            <v>US</v>
          </cell>
        </row>
        <row r="342">
          <cell r="A342" t="str">
            <v>Total Asset/(Liability)</v>
          </cell>
          <cell r="B342" t="str">
            <v>Rob</v>
          </cell>
          <cell r="C342" t="str">
            <v>Computed</v>
          </cell>
          <cell r="D342" t="str">
            <v>1Q04</v>
          </cell>
          <cell r="E342" t="str">
            <v>RU Intricity Inc</v>
          </cell>
          <cell r="F342" t="str">
            <v>US</v>
          </cell>
        </row>
        <row r="343">
          <cell r="A343" t="str">
            <v>Total tax expense (benefit)</v>
          </cell>
          <cell r="B343" t="str">
            <v>Rob</v>
          </cell>
          <cell r="C343" t="str">
            <v>Computed</v>
          </cell>
          <cell r="D343" t="str">
            <v>1Q04</v>
          </cell>
          <cell r="E343" t="str">
            <v>RU Intricity Inc</v>
          </cell>
          <cell r="F343" t="str">
            <v>US</v>
          </cell>
        </row>
        <row r="344">
          <cell r="A344" t="str">
            <v>EOY Accrued Tax Rec/(Pay)</v>
          </cell>
          <cell r="B344" t="str">
            <v>Rob</v>
          </cell>
          <cell r="C344" t="str">
            <v>Computed</v>
          </cell>
          <cell r="D344" t="str">
            <v>4Q03</v>
          </cell>
          <cell r="E344" t="str">
            <v>RU Intricity Inc</v>
          </cell>
          <cell r="F344" t="str">
            <v>US</v>
          </cell>
        </row>
        <row r="345">
          <cell r="A345" t="str">
            <v>Total Deferred Tax Asset - Current</v>
          </cell>
          <cell r="B345" t="str">
            <v>Rob</v>
          </cell>
          <cell r="C345" t="str">
            <v>Computed</v>
          </cell>
          <cell r="D345" t="str">
            <v>4Q03</v>
          </cell>
          <cell r="E345" t="str">
            <v>RU Intricity Inc</v>
          </cell>
          <cell r="F345" t="str">
            <v>US</v>
          </cell>
        </row>
        <row r="346">
          <cell r="A346" t="str">
            <v>Total Deferred Tax Asset - NC</v>
          </cell>
          <cell r="B346" t="str">
            <v>Rob</v>
          </cell>
          <cell r="C346" t="str">
            <v>Computed</v>
          </cell>
          <cell r="D346" t="str">
            <v>4Q03</v>
          </cell>
          <cell r="E346" t="str">
            <v>RU Intricity Inc</v>
          </cell>
          <cell r="F346" t="str">
            <v>US</v>
          </cell>
        </row>
        <row r="347">
          <cell r="A347" t="str">
            <v>Total Deferred Tax Liab - NC</v>
          </cell>
          <cell r="B347" t="str">
            <v>Rob</v>
          </cell>
          <cell r="C347" t="str">
            <v>Computed</v>
          </cell>
          <cell r="D347" t="str">
            <v>4Q03</v>
          </cell>
          <cell r="E347" t="str">
            <v>RU Intricity Inc</v>
          </cell>
          <cell r="F347" t="str">
            <v>US</v>
          </cell>
        </row>
        <row r="348">
          <cell r="A348" t="str">
            <v>Total Net Deferred Tax Asset/(Liab)</v>
          </cell>
          <cell r="B348" t="str">
            <v>Rob</v>
          </cell>
          <cell r="C348" t="str">
            <v>Computed</v>
          </cell>
          <cell r="D348" t="str">
            <v>4Q03</v>
          </cell>
          <cell r="E348" t="str">
            <v>RU Intricity Inc</v>
          </cell>
          <cell r="F348" t="str">
            <v>US</v>
          </cell>
        </row>
        <row r="349">
          <cell r="A349" t="str">
            <v>Gross Valuation Allowance</v>
          </cell>
          <cell r="B349" t="str">
            <v>Rob</v>
          </cell>
          <cell r="C349" t="str">
            <v>Computed</v>
          </cell>
          <cell r="D349" t="str">
            <v>4Q03</v>
          </cell>
          <cell r="E349" t="str">
            <v>RU Intricity Inc</v>
          </cell>
          <cell r="F349" t="str">
            <v>US</v>
          </cell>
        </row>
        <row r="350">
          <cell r="A350" t="str">
            <v>Total Asset/(Liability)</v>
          </cell>
          <cell r="B350" t="str">
            <v>Rob</v>
          </cell>
          <cell r="C350" t="str">
            <v>Computed</v>
          </cell>
          <cell r="D350" t="str">
            <v>4Q03</v>
          </cell>
          <cell r="E350" t="str">
            <v>RU Intricity Inc</v>
          </cell>
          <cell r="F350" t="str">
            <v>US</v>
          </cell>
        </row>
        <row r="351">
          <cell r="A351" t="str">
            <v>EOY Accrued Tax Rec/(Pay)</v>
          </cell>
          <cell r="B351" t="str">
            <v>Rob</v>
          </cell>
          <cell r="C351" t="str">
            <v>Computed</v>
          </cell>
          <cell r="D351" t="str">
            <v>2Q04</v>
          </cell>
          <cell r="E351" t="str">
            <v>RU IPALCO Enterprises Inc</v>
          </cell>
          <cell r="F351" t="str">
            <v>US</v>
          </cell>
          <cell r="G351">
            <v>0</v>
          </cell>
        </row>
        <row r="352">
          <cell r="A352" t="str">
            <v>Total Deferred Tax Asset - Current</v>
          </cell>
          <cell r="B352" t="str">
            <v>Rob</v>
          </cell>
          <cell r="C352" t="str">
            <v>Computed</v>
          </cell>
          <cell r="D352" t="str">
            <v>2Q04</v>
          </cell>
          <cell r="E352" t="str">
            <v>RU IPALCO Enterprises Inc</v>
          </cell>
          <cell r="F352" t="str">
            <v>US</v>
          </cell>
          <cell r="G352">
            <v>0</v>
          </cell>
        </row>
        <row r="353">
          <cell r="A353" t="str">
            <v>Total Deferred Tax Asset - NC</v>
          </cell>
          <cell r="B353" t="str">
            <v>Rob</v>
          </cell>
          <cell r="C353" t="str">
            <v>Computed</v>
          </cell>
          <cell r="D353" t="str">
            <v>2Q04</v>
          </cell>
          <cell r="E353" t="str">
            <v>RU IPALCO Enterprises Inc</v>
          </cell>
          <cell r="F353" t="str">
            <v>US</v>
          </cell>
          <cell r="G353">
            <v>0</v>
          </cell>
        </row>
        <row r="354">
          <cell r="A354" t="str">
            <v>Total Deferred Tax Liab - NC</v>
          </cell>
          <cell r="B354" t="str">
            <v>Rob</v>
          </cell>
          <cell r="C354" t="str">
            <v>Computed</v>
          </cell>
          <cell r="D354" t="str">
            <v>2Q04</v>
          </cell>
          <cell r="E354" t="str">
            <v>RU IPALCO Enterprises Inc</v>
          </cell>
          <cell r="F354" t="str">
            <v>US</v>
          </cell>
          <cell r="G354">
            <v>0</v>
          </cell>
        </row>
        <row r="355">
          <cell r="A355" t="str">
            <v>Total Net Deferred Tax Asset/(Liab)</v>
          </cell>
          <cell r="B355" t="str">
            <v>Rob</v>
          </cell>
          <cell r="C355" t="str">
            <v>Computed</v>
          </cell>
          <cell r="D355" t="str">
            <v>2Q04</v>
          </cell>
          <cell r="E355" t="str">
            <v>RU IPALCO Enterprises Inc</v>
          </cell>
          <cell r="F355" t="str">
            <v>US</v>
          </cell>
          <cell r="G355">
            <v>0</v>
          </cell>
        </row>
        <row r="356">
          <cell r="A356" t="str">
            <v>Gross Valuation Allowance</v>
          </cell>
          <cell r="B356" t="str">
            <v>Rob</v>
          </cell>
          <cell r="C356" t="str">
            <v>Computed</v>
          </cell>
          <cell r="D356" t="str">
            <v>2Q04</v>
          </cell>
          <cell r="E356" t="str">
            <v>RU IPALCO Enterprises Inc</v>
          </cell>
          <cell r="F356" t="str">
            <v>US</v>
          </cell>
          <cell r="G356">
            <v>0</v>
          </cell>
        </row>
        <row r="357">
          <cell r="A357" t="str">
            <v>Total Asset/(Liability)</v>
          </cell>
          <cell r="B357" t="str">
            <v>Rob</v>
          </cell>
          <cell r="C357" t="str">
            <v>Computed</v>
          </cell>
          <cell r="D357" t="str">
            <v>2Q04</v>
          </cell>
          <cell r="E357" t="str">
            <v>RU IPALCO Enterprises Inc</v>
          </cell>
          <cell r="F357" t="str">
            <v>US</v>
          </cell>
          <cell r="G357">
            <v>0</v>
          </cell>
        </row>
        <row r="358">
          <cell r="A358" t="str">
            <v>Total tax expense (benefit)</v>
          </cell>
          <cell r="B358" t="str">
            <v>Rob</v>
          </cell>
          <cell r="C358" t="str">
            <v>Computed</v>
          </cell>
          <cell r="D358" t="str">
            <v>2Q04</v>
          </cell>
          <cell r="E358" t="str">
            <v>RU IPALCO Enterprises Inc</v>
          </cell>
          <cell r="F358" t="str">
            <v>US</v>
          </cell>
          <cell r="G358">
            <v>32855139.5</v>
          </cell>
        </row>
        <row r="359">
          <cell r="A359" t="str">
            <v>EOY Accrued Tax Rec/(Pay)</v>
          </cell>
          <cell r="B359" t="str">
            <v>Rob</v>
          </cell>
          <cell r="C359" t="str">
            <v>Computed</v>
          </cell>
          <cell r="D359" t="str">
            <v>1Q04</v>
          </cell>
          <cell r="E359" t="str">
            <v>RU IPALCO Enterprises Inc</v>
          </cell>
          <cell r="F359" t="str">
            <v>US</v>
          </cell>
          <cell r="G359">
            <v>0</v>
          </cell>
        </row>
        <row r="360">
          <cell r="A360" t="str">
            <v>Total Deferred Tax Asset - Current</v>
          </cell>
          <cell r="B360" t="str">
            <v>Rob</v>
          </cell>
          <cell r="C360" t="str">
            <v>Computed</v>
          </cell>
          <cell r="D360" t="str">
            <v>1Q04</v>
          </cell>
          <cell r="E360" t="str">
            <v>RU IPALCO Enterprises Inc</v>
          </cell>
          <cell r="F360" t="str">
            <v>US</v>
          </cell>
          <cell r="G360">
            <v>0</v>
          </cell>
        </row>
        <row r="361">
          <cell r="A361" t="str">
            <v>Total Deferred Tax Asset - NC</v>
          </cell>
          <cell r="B361" t="str">
            <v>Rob</v>
          </cell>
          <cell r="C361" t="str">
            <v>Computed</v>
          </cell>
          <cell r="D361" t="str">
            <v>1Q04</v>
          </cell>
          <cell r="E361" t="str">
            <v>RU IPALCO Enterprises Inc</v>
          </cell>
          <cell r="F361" t="str">
            <v>US</v>
          </cell>
          <cell r="G361">
            <v>0</v>
          </cell>
        </row>
        <row r="362">
          <cell r="A362" t="str">
            <v>Total Deferred Tax Liab - NC</v>
          </cell>
          <cell r="B362" t="str">
            <v>Rob</v>
          </cell>
          <cell r="C362" t="str">
            <v>Computed</v>
          </cell>
          <cell r="D362" t="str">
            <v>1Q04</v>
          </cell>
          <cell r="E362" t="str">
            <v>RU IPALCO Enterprises Inc</v>
          </cell>
          <cell r="F362" t="str">
            <v>US</v>
          </cell>
          <cell r="G362">
            <v>0</v>
          </cell>
        </row>
        <row r="363">
          <cell r="A363" t="str">
            <v>Total Net Deferred Tax Asset/(Liab)</v>
          </cell>
          <cell r="B363" t="str">
            <v>Rob</v>
          </cell>
          <cell r="C363" t="str">
            <v>Computed</v>
          </cell>
          <cell r="D363" t="str">
            <v>1Q04</v>
          </cell>
          <cell r="E363" t="str">
            <v>RU IPALCO Enterprises Inc</v>
          </cell>
          <cell r="F363" t="str">
            <v>US</v>
          </cell>
          <cell r="G363">
            <v>0</v>
          </cell>
        </row>
        <row r="364">
          <cell r="A364" t="str">
            <v>Gross Valuation Allowance</v>
          </cell>
          <cell r="B364" t="str">
            <v>Rob</v>
          </cell>
          <cell r="C364" t="str">
            <v>Computed</v>
          </cell>
          <cell r="D364" t="str">
            <v>1Q04</v>
          </cell>
          <cell r="E364" t="str">
            <v>RU IPALCO Enterprises Inc</v>
          </cell>
          <cell r="F364" t="str">
            <v>US</v>
          </cell>
          <cell r="G364">
            <v>0</v>
          </cell>
        </row>
        <row r="365">
          <cell r="A365" t="str">
            <v>Total Asset/(Liability)</v>
          </cell>
          <cell r="B365" t="str">
            <v>Rob</v>
          </cell>
          <cell r="C365" t="str">
            <v>Computed</v>
          </cell>
          <cell r="D365" t="str">
            <v>1Q04</v>
          </cell>
          <cell r="E365" t="str">
            <v>RU IPALCO Enterprises Inc</v>
          </cell>
          <cell r="F365" t="str">
            <v>US</v>
          </cell>
          <cell r="G365">
            <v>0</v>
          </cell>
        </row>
        <row r="366">
          <cell r="A366" t="str">
            <v>Total tax expense (benefit)</v>
          </cell>
          <cell r="B366" t="str">
            <v>Rob</v>
          </cell>
          <cell r="C366" t="str">
            <v>Computed</v>
          </cell>
          <cell r="D366" t="str">
            <v>1Q04</v>
          </cell>
          <cell r="E366" t="str">
            <v>RU IPALCO Enterprises Inc</v>
          </cell>
          <cell r="F366" t="str">
            <v>US</v>
          </cell>
          <cell r="G366">
            <v>18496631.75</v>
          </cell>
        </row>
        <row r="367">
          <cell r="A367" t="str">
            <v>EOY Accrued Tax Rec/(Pay)</v>
          </cell>
          <cell r="B367" t="str">
            <v>Rob</v>
          </cell>
          <cell r="C367" t="str">
            <v>Computed</v>
          </cell>
          <cell r="D367" t="str">
            <v>4Q03</v>
          </cell>
          <cell r="E367" t="str">
            <v>RU IPALCO Enterprises Inc</v>
          </cell>
          <cell r="F367" t="str">
            <v>US</v>
          </cell>
          <cell r="G367">
            <v>0</v>
          </cell>
        </row>
        <row r="368">
          <cell r="A368" t="str">
            <v>Total Deferred Tax Asset - Current</v>
          </cell>
          <cell r="B368" t="str">
            <v>Rob</v>
          </cell>
          <cell r="C368" t="str">
            <v>Computed</v>
          </cell>
          <cell r="D368" t="str">
            <v>4Q03</v>
          </cell>
          <cell r="E368" t="str">
            <v>RU IPALCO Enterprises Inc</v>
          </cell>
          <cell r="F368" t="str">
            <v>US</v>
          </cell>
          <cell r="G368">
            <v>0</v>
          </cell>
        </row>
        <row r="369">
          <cell r="A369" t="str">
            <v>Total Deferred Tax Asset - NC</v>
          </cell>
          <cell r="B369" t="str">
            <v>Rob</v>
          </cell>
          <cell r="C369" t="str">
            <v>Computed</v>
          </cell>
          <cell r="D369" t="str">
            <v>4Q03</v>
          </cell>
          <cell r="E369" t="str">
            <v>RU IPALCO Enterprises Inc</v>
          </cell>
          <cell r="F369" t="str">
            <v>US</v>
          </cell>
          <cell r="G369">
            <v>0</v>
          </cell>
        </row>
        <row r="370">
          <cell r="A370" t="str">
            <v>Total Deferred Tax Liab - NC</v>
          </cell>
          <cell r="B370" t="str">
            <v>Rob</v>
          </cell>
          <cell r="C370" t="str">
            <v>Computed</v>
          </cell>
          <cell r="D370" t="str">
            <v>4Q03</v>
          </cell>
          <cell r="E370" t="str">
            <v>RU IPALCO Enterprises Inc</v>
          </cell>
          <cell r="F370" t="str">
            <v>US</v>
          </cell>
          <cell r="G370">
            <v>0</v>
          </cell>
        </row>
        <row r="371">
          <cell r="A371" t="str">
            <v>Total Net Deferred Tax Asset/(Liab)</v>
          </cell>
          <cell r="B371" t="str">
            <v>Rob</v>
          </cell>
          <cell r="C371" t="str">
            <v>Computed</v>
          </cell>
          <cell r="D371" t="str">
            <v>4Q03</v>
          </cell>
          <cell r="E371" t="str">
            <v>RU IPALCO Enterprises Inc</v>
          </cell>
          <cell r="F371" t="str">
            <v>US</v>
          </cell>
          <cell r="G371">
            <v>0</v>
          </cell>
        </row>
        <row r="372">
          <cell r="A372" t="str">
            <v>Gross Valuation Allowance</v>
          </cell>
          <cell r="B372" t="str">
            <v>Rob</v>
          </cell>
          <cell r="C372" t="str">
            <v>Computed</v>
          </cell>
          <cell r="D372" t="str">
            <v>4Q03</v>
          </cell>
          <cell r="E372" t="str">
            <v>RU IPALCO Enterprises Inc</v>
          </cell>
          <cell r="F372" t="str">
            <v>US</v>
          </cell>
          <cell r="G372">
            <v>0</v>
          </cell>
        </row>
        <row r="373">
          <cell r="A373" t="str">
            <v>Total Asset/(Liability)</v>
          </cell>
          <cell r="B373" t="str">
            <v>Rob</v>
          </cell>
          <cell r="C373" t="str">
            <v>Computed</v>
          </cell>
          <cell r="D373" t="str">
            <v>4Q03</v>
          </cell>
          <cell r="E373" t="str">
            <v>RU IPALCO Enterprises Inc</v>
          </cell>
          <cell r="F373" t="str">
            <v>US</v>
          </cell>
          <cell r="G373">
            <v>0</v>
          </cell>
        </row>
        <row r="374">
          <cell r="A374" t="str">
            <v>EOY Accrued Tax Rec/(Pay)</v>
          </cell>
          <cell r="B374" t="str">
            <v>Rob</v>
          </cell>
          <cell r="C374" t="str">
            <v>Computed</v>
          </cell>
          <cell r="D374" t="str">
            <v>2Q04</v>
          </cell>
          <cell r="E374" t="str">
            <v>RU Ironwood</v>
          </cell>
          <cell r="F374" t="str">
            <v>US</v>
          </cell>
          <cell r="G374">
            <v>0</v>
          </cell>
        </row>
        <row r="375">
          <cell r="A375" t="str">
            <v>Total Deferred Tax Asset - Current</v>
          </cell>
          <cell r="B375" t="str">
            <v>Rob</v>
          </cell>
          <cell r="C375" t="str">
            <v>Computed</v>
          </cell>
          <cell r="D375" t="str">
            <v>2Q04</v>
          </cell>
          <cell r="E375" t="str">
            <v>RU Ironwood</v>
          </cell>
          <cell r="F375" t="str">
            <v>US</v>
          </cell>
          <cell r="G375">
            <v>0</v>
          </cell>
        </row>
        <row r="376">
          <cell r="A376" t="str">
            <v>Total Deferred Tax Asset - NC</v>
          </cell>
          <cell r="B376" t="str">
            <v>Rob</v>
          </cell>
          <cell r="C376" t="str">
            <v>Computed</v>
          </cell>
          <cell r="D376" t="str">
            <v>2Q04</v>
          </cell>
          <cell r="E376" t="str">
            <v>RU Ironwood</v>
          </cell>
          <cell r="F376" t="str">
            <v>US</v>
          </cell>
          <cell r="G376">
            <v>0</v>
          </cell>
        </row>
        <row r="377">
          <cell r="A377" t="str">
            <v>Total Deferred Tax Liab - NC</v>
          </cell>
          <cell r="B377" t="str">
            <v>Rob</v>
          </cell>
          <cell r="C377" t="str">
            <v>Computed</v>
          </cell>
          <cell r="D377" t="str">
            <v>2Q04</v>
          </cell>
          <cell r="E377" t="str">
            <v>RU Ironwood</v>
          </cell>
          <cell r="F377" t="str">
            <v>US</v>
          </cell>
          <cell r="G377">
            <v>0</v>
          </cell>
        </row>
        <row r="378">
          <cell r="A378" t="str">
            <v>Total Net Deferred Tax Asset/(Liab)</v>
          </cell>
          <cell r="B378" t="str">
            <v>Rob</v>
          </cell>
          <cell r="C378" t="str">
            <v>Computed</v>
          </cell>
          <cell r="D378" t="str">
            <v>2Q04</v>
          </cell>
          <cell r="E378" t="str">
            <v>RU Ironwood</v>
          </cell>
          <cell r="F378" t="str">
            <v>US</v>
          </cell>
          <cell r="G378">
            <v>0</v>
          </cell>
        </row>
        <row r="379">
          <cell r="A379" t="str">
            <v>Gross Valuation Allowance</v>
          </cell>
          <cell r="B379" t="str">
            <v>Rob</v>
          </cell>
          <cell r="C379" t="str">
            <v>Computed</v>
          </cell>
          <cell r="D379" t="str">
            <v>2Q04</v>
          </cell>
          <cell r="E379" t="str">
            <v>RU Ironwood</v>
          </cell>
          <cell r="F379" t="str">
            <v>US</v>
          </cell>
          <cell r="G379">
            <v>0</v>
          </cell>
        </row>
        <row r="380">
          <cell r="A380" t="str">
            <v>Total Asset/(Liability)</v>
          </cell>
          <cell r="B380" t="str">
            <v>Rob</v>
          </cell>
          <cell r="C380" t="str">
            <v>Computed</v>
          </cell>
          <cell r="D380" t="str">
            <v>2Q04</v>
          </cell>
          <cell r="E380" t="str">
            <v>RU Ironwood</v>
          </cell>
          <cell r="F380" t="str">
            <v>US</v>
          </cell>
          <cell r="G380">
            <v>0</v>
          </cell>
        </row>
        <row r="381">
          <cell r="A381" t="str">
            <v>Total tax expense (benefit)</v>
          </cell>
          <cell r="B381" t="str">
            <v>Rob</v>
          </cell>
          <cell r="C381" t="str">
            <v>Computed</v>
          </cell>
          <cell r="D381" t="str">
            <v>2Q04</v>
          </cell>
          <cell r="E381" t="str">
            <v>RU Ironwood</v>
          </cell>
          <cell r="F381" t="str">
            <v>US</v>
          </cell>
          <cell r="G381">
            <v>-358157.75</v>
          </cell>
        </row>
        <row r="382">
          <cell r="A382" t="str">
            <v>EOY Accrued Tax Rec/(Pay)</v>
          </cell>
          <cell r="B382" t="str">
            <v>Rob</v>
          </cell>
          <cell r="C382" t="str">
            <v>Computed</v>
          </cell>
          <cell r="D382" t="str">
            <v>1Q04</v>
          </cell>
          <cell r="E382" t="str">
            <v>RU Ironwood</v>
          </cell>
          <cell r="F382" t="str">
            <v>US</v>
          </cell>
          <cell r="G382">
            <v>0</v>
          </cell>
        </row>
        <row r="383">
          <cell r="A383" t="str">
            <v>Total Deferred Tax Asset - Current</v>
          </cell>
          <cell r="B383" t="str">
            <v>Rob</v>
          </cell>
          <cell r="C383" t="str">
            <v>Computed</v>
          </cell>
          <cell r="D383" t="str">
            <v>1Q04</v>
          </cell>
          <cell r="E383" t="str">
            <v>RU Ironwood</v>
          </cell>
          <cell r="F383" t="str">
            <v>US</v>
          </cell>
          <cell r="G383">
            <v>0</v>
          </cell>
        </row>
        <row r="384">
          <cell r="A384" t="str">
            <v>Total Deferred Tax Asset - NC</v>
          </cell>
          <cell r="B384" t="str">
            <v>Rob</v>
          </cell>
          <cell r="C384" t="str">
            <v>Computed</v>
          </cell>
          <cell r="D384" t="str">
            <v>1Q04</v>
          </cell>
          <cell r="E384" t="str">
            <v>RU Ironwood</v>
          </cell>
          <cell r="F384" t="str">
            <v>US</v>
          </cell>
          <cell r="G384">
            <v>0</v>
          </cell>
        </row>
        <row r="385">
          <cell r="A385" t="str">
            <v>Total Deferred Tax Liab - NC</v>
          </cell>
          <cell r="B385" t="str">
            <v>Rob</v>
          </cell>
          <cell r="C385" t="str">
            <v>Computed</v>
          </cell>
          <cell r="D385" t="str">
            <v>1Q04</v>
          </cell>
          <cell r="E385" t="str">
            <v>RU Ironwood</v>
          </cell>
          <cell r="F385" t="str">
            <v>US</v>
          </cell>
          <cell r="G385">
            <v>0</v>
          </cell>
        </row>
        <row r="386">
          <cell r="A386" t="str">
            <v>Total Net Deferred Tax Asset/(Liab)</v>
          </cell>
          <cell r="B386" t="str">
            <v>Rob</v>
          </cell>
          <cell r="C386" t="str">
            <v>Computed</v>
          </cell>
          <cell r="D386" t="str">
            <v>1Q04</v>
          </cell>
          <cell r="E386" t="str">
            <v>RU Ironwood</v>
          </cell>
          <cell r="F386" t="str">
            <v>US</v>
          </cell>
          <cell r="G386">
            <v>0</v>
          </cell>
        </row>
        <row r="387">
          <cell r="A387" t="str">
            <v>Gross Valuation Allowance</v>
          </cell>
          <cell r="B387" t="str">
            <v>Rob</v>
          </cell>
          <cell r="C387" t="str">
            <v>Computed</v>
          </cell>
          <cell r="D387" t="str">
            <v>1Q04</v>
          </cell>
          <cell r="E387" t="str">
            <v>RU Ironwood</v>
          </cell>
          <cell r="F387" t="str">
            <v>US</v>
          </cell>
          <cell r="G387">
            <v>0</v>
          </cell>
        </row>
        <row r="388">
          <cell r="A388" t="str">
            <v>Total Asset/(Liability)</v>
          </cell>
          <cell r="B388" t="str">
            <v>Rob</v>
          </cell>
          <cell r="C388" t="str">
            <v>Computed</v>
          </cell>
          <cell r="D388" t="str">
            <v>1Q04</v>
          </cell>
          <cell r="E388" t="str">
            <v>RU Ironwood</v>
          </cell>
          <cell r="F388" t="str">
            <v>US</v>
          </cell>
          <cell r="G388">
            <v>0</v>
          </cell>
        </row>
        <row r="389">
          <cell r="A389" t="str">
            <v>Total tax expense (benefit)</v>
          </cell>
          <cell r="B389" t="str">
            <v>Rob</v>
          </cell>
          <cell r="C389" t="str">
            <v>Computed</v>
          </cell>
          <cell r="D389" t="str">
            <v>1Q04</v>
          </cell>
          <cell r="E389" t="str">
            <v>RU Ironwood</v>
          </cell>
          <cell r="F389" t="str">
            <v>US</v>
          </cell>
          <cell r="G389">
            <v>-299836.40000000002</v>
          </cell>
        </row>
        <row r="390">
          <cell r="A390" t="str">
            <v>EOY Accrued Tax Rec/(Pay)</v>
          </cell>
          <cell r="B390" t="str">
            <v>Rob</v>
          </cell>
          <cell r="C390" t="str">
            <v>Computed</v>
          </cell>
          <cell r="D390" t="str">
            <v>4Q03</v>
          </cell>
          <cell r="E390" t="str">
            <v>RU Ironwood</v>
          </cell>
          <cell r="F390" t="str">
            <v>US</v>
          </cell>
          <cell r="G390">
            <v>0</v>
          </cell>
        </row>
        <row r="391">
          <cell r="A391" t="str">
            <v>Total Deferred Tax Asset - Current</v>
          </cell>
          <cell r="B391" t="str">
            <v>Rob</v>
          </cell>
          <cell r="C391" t="str">
            <v>Computed</v>
          </cell>
          <cell r="D391" t="str">
            <v>4Q03</v>
          </cell>
          <cell r="E391" t="str">
            <v>RU Ironwood</v>
          </cell>
          <cell r="F391" t="str">
            <v>US</v>
          </cell>
          <cell r="G391">
            <v>0</v>
          </cell>
        </row>
        <row r="392">
          <cell r="A392" t="str">
            <v>Total Deferred Tax Asset - NC</v>
          </cell>
          <cell r="B392" t="str">
            <v>Rob</v>
          </cell>
          <cell r="C392" t="str">
            <v>Computed</v>
          </cell>
          <cell r="D392" t="str">
            <v>4Q03</v>
          </cell>
          <cell r="E392" t="str">
            <v>RU Ironwood</v>
          </cell>
          <cell r="F392" t="str">
            <v>US</v>
          </cell>
          <cell r="G392">
            <v>0</v>
          </cell>
        </row>
        <row r="393">
          <cell r="A393" t="str">
            <v>Total Deferred Tax Liab - NC</v>
          </cell>
          <cell r="B393" t="str">
            <v>Rob</v>
          </cell>
          <cell r="C393" t="str">
            <v>Computed</v>
          </cell>
          <cell r="D393" t="str">
            <v>4Q03</v>
          </cell>
          <cell r="E393" t="str">
            <v>RU Ironwood</v>
          </cell>
          <cell r="F393" t="str">
            <v>US</v>
          </cell>
          <cell r="G393">
            <v>0</v>
          </cell>
        </row>
        <row r="394">
          <cell r="A394" t="str">
            <v>Total Net Deferred Tax Asset/(Liab)</v>
          </cell>
          <cell r="B394" t="str">
            <v>Rob</v>
          </cell>
          <cell r="C394" t="str">
            <v>Computed</v>
          </cell>
          <cell r="D394" t="str">
            <v>4Q03</v>
          </cell>
          <cell r="E394" t="str">
            <v>RU Ironwood</v>
          </cell>
          <cell r="F394" t="str">
            <v>US</v>
          </cell>
          <cell r="G394">
            <v>0</v>
          </cell>
        </row>
        <row r="395">
          <cell r="A395" t="str">
            <v>Gross Valuation Allowance</v>
          </cell>
          <cell r="B395" t="str">
            <v>Rob</v>
          </cell>
          <cell r="C395" t="str">
            <v>Computed</v>
          </cell>
          <cell r="D395" t="str">
            <v>4Q03</v>
          </cell>
          <cell r="E395" t="str">
            <v>RU Ironwood</v>
          </cell>
          <cell r="F395" t="str">
            <v>US</v>
          </cell>
          <cell r="G395">
            <v>0</v>
          </cell>
        </row>
        <row r="396">
          <cell r="A396" t="str">
            <v>Total Asset/(Liability)</v>
          </cell>
          <cell r="B396" t="str">
            <v>Rob</v>
          </cell>
          <cell r="C396" t="str">
            <v>Computed</v>
          </cell>
          <cell r="D396" t="str">
            <v>4Q03</v>
          </cell>
          <cell r="E396" t="str">
            <v>RU Ironwood</v>
          </cell>
          <cell r="F396" t="str">
            <v>US</v>
          </cell>
          <cell r="G396">
            <v>0</v>
          </cell>
        </row>
        <row r="397">
          <cell r="A397" t="str">
            <v>EOY Accrued Tax Rec/(Pay)</v>
          </cell>
          <cell r="B397" t="str">
            <v>Rob</v>
          </cell>
          <cell r="C397" t="str">
            <v>Computed</v>
          </cell>
          <cell r="D397" t="str">
            <v>2Q04</v>
          </cell>
          <cell r="E397" t="str">
            <v>BS Kalaeloa</v>
          </cell>
          <cell r="F397" t="str">
            <v>US</v>
          </cell>
          <cell r="G397">
            <v>0</v>
          </cell>
        </row>
        <row r="398">
          <cell r="A398" t="str">
            <v>Total Deferred Tax Asset - Current</v>
          </cell>
          <cell r="B398" t="str">
            <v>Rob</v>
          </cell>
          <cell r="C398" t="str">
            <v>Computed</v>
          </cell>
          <cell r="D398" t="str">
            <v>2Q04</v>
          </cell>
          <cell r="E398" t="str">
            <v>BS Kalaeloa</v>
          </cell>
          <cell r="F398" t="str">
            <v>US</v>
          </cell>
          <cell r="G398">
            <v>0</v>
          </cell>
        </row>
        <row r="399">
          <cell r="A399" t="str">
            <v>Total Deferred Tax Asset - NC</v>
          </cell>
          <cell r="B399" t="str">
            <v>Rob</v>
          </cell>
          <cell r="C399" t="str">
            <v>Computed</v>
          </cell>
          <cell r="D399" t="str">
            <v>2Q04</v>
          </cell>
          <cell r="E399" t="str">
            <v>BS Kalaeloa</v>
          </cell>
          <cell r="F399" t="str">
            <v>US</v>
          </cell>
          <cell r="G399">
            <v>0</v>
          </cell>
        </row>
        <row r="400">
          <cell r="A400" t="str">
            <v>Total Deferred Tax Liab - NC</v>
          </cell>
          <cell r="B400" t="str">
            <v>Rob</v>
          </cell>
          <cell r="C400" t="str">
            <v>Computed</v>
          </cell>
          <cell r="D400" t="str">
            <v>2Q04</v>
          </cell>
          <cell r="E400" t="str">
            <v>BS Kalaeloa</v>
          </cell>
          <cell r="F400" t="str">
            <v>US</v>
          </cell>
          <cell r="G400">
            <v>0</v>
          </cell>
        </row>
        <row r="401">
          <cell r="A401" t="str">
            <v>Total Net Deferred Tax Asset/(Liab)</v>
          </cell>
          <cell r="B401" t="str">
            <v>Rob</v>
          </cell>
          <cell r="C401" t="str">
            <v>Computed</v>
          </cell>
          <cell r="D401" t="str">
            <v>2Q04</v>
          </cell>
          <cell r="E401" t="str">
            <v>BS Kalaeloa</v>
          </cell>
          <cell r="F401" t="str">
            <v>US</v>
          </cell>
          <cell r="G401">
            <v>0</v>
          </cell>
        </row>
        <row r="402">
          <cell r="A402" t="str">
            <v>Gross Valuation Allowance</v>
          </cell>
          <cell r="B402" t="str">
            <v>Rob</v>
          </cell>
          <cell r="C402" t="str">
            <v>Computed</v>
          </cell>
          <cell r="D402" t="str">
            <v>2Q04</v>
          </cell>
          <cell r="E402" t="str">
            <v>BS Kalaeloa</v>
          </cell>
          <cell r="F402" t="str">
            <v>US</v>
          </cell>
          <cell r="G402">
            <v>0</v>
          </cell>
        </row>
        <row r="403">
          <cell r="A403" t="str">
            <v>Total Asset/(Liability)</v>
          </cell>
          <cell r="B403" t="str">
            <v>Rob</v>
          </cell>
          <cell r="C403" t="str">
            <v>Computed</v>
          </cell>
          <cell r="D403" t="str">
            <v>2Q04</v>
          </cell>
          <cell r="E403" t="str">
            <v>BS Kalaeloa</v>
          </cell>
          <cell r="F403" t="str">
            <v>US</v>
          </cell>
          <cell r="G403">
            <v>0</v>
          </cell>
        </row>
        <row r="404">
          <cell r="A404" t="str">
            <v>Total tax expense (benefit)</v>
          </cell>
          <cell r="B404" t="str">
            <v>Rob</v>
          </cell>
          <cell r="C404" t="str">
            <v>Computed</v>
          </cell>
          <cell r="D404" t="str">
            <v>2Q04</v>
          </cell>
          <cell r="E404" t="str">
            <v>BS Kalaeloa</v>
          </cell>
          <cell r="F404" t="str">
            <v>US</v>
          </cell>
          <cell r="G404">
            <v>7817.5999999999995</v>
          </cell>
        </row>
        <row r="405">
          <cell r="A405" t="str">
            <v>EOY Accrued Tax Rec/(Pay)</v>
          </cell>
          <cell r="B405" t="str">
            <v>Rob</v>
          </cell>
          <cell r="C405" t="str">
            <v>Computed</v>
          </cell>
          <cell r="D405" t="str">
            <v>1Q04</v>
          </cell>
          <cell r="E405" t="str">
            <v>BS Kalaeloa</v>
          </cell>
          <cell r="F405" t="str">
            <v>US</v>
          </cell>
          <cell r="G405">
            <v>0</v>
          </cell>
        </row>
        <row r="406">
          <cell r="A406" t="str">
            <v>Total Deferred Tax Asset - Current</v>
          </cell>
          <cell r="B406" t="str">
            <v>Rob</v>
          </cell>
          <cell r="C406" t="str">
            <v>Computed</v>
          </cell>
          <cell r="D406" t="str">
            <v>1Q04</v>
          </cell>
          <cell r="E406" t="str">
            <v>BS Kalaeloa</v>
          </cell>
          <cell r="F406" t="str">
            <v>US</v>
          </cell>
          <cell r="G406">
            <v>0</v>
          </cell>
        </row>
        <row r="407">
          <cell r="A407" t="str">
            <v>Total Deferred Tax Asset - NC</v>
          </cell>
          <cell r="B407" t="str">
            <v>Rob</v>
          </cell>
          <cell r="C407" t="str">
            <v>Computed</v>
          </cell>
          <cell r="D407" t="str">
            <v>1Q04</v>
          </cell>
          <cell r="E407" t="str">
            <v>BS Kalaeloa</v>
          </cell>
          <cell r="F407" t="str">
            <v>US</v>
          </cell>
          <cell r="G407">
            <v>0</v>
          </cell>
        </row>
        <row r="408">
          <cell r="A408" t="str">
            <v>Total Deferred Tax Liab - NC</v>
          </cell>
          <cell r="B408" t="str">
            <v>Rob</v>
          </cell>
          <cell r="C408" t="str">
            <v>Computed</v>
          </cell>
          <cell r="D408" t="str">
            <v>1Q04</v>
          </cell>
          <cell r="E408" t="str">
            <v>BS Kalaeloa</v>
          </cell>
          <cell r="F408" t="str">
            <v>US</v>
          </cell>
          <cell r="G408">
            <v>0</v>
          </cell>
        </row>
        <row r="409">
          <cell r="A409" t="str">
            <v>Total Net Deferred Tax Asset/(Liab)</v>
          </cell>
          <cell r="B409" t="str">
            <v>Rob</v>
          </cell>
          <cell r="C409" t="str">
            <v>Computed</v>
          </cell>
          <cell r="D409" t="str">
            <v>1Q04</v>
          </cell>
          <cell r="E409" t="str">
            <v>BS Kalaeloa</v>
          </cell>
          <cell r="F409" t="str">
            <v>US</v>
          </cell>
          <cell r="G409">
            <v>0</v>
          </cell>
        </row>
        <row r="410">
          <cell r="A410" t="str">
            <v>Gross Valuation Allowance</v>
          </cell>
          <cell r="B410" t="str">
            <v>Rob</v>
          </cell>
          <cell r="C410" t="str">
            <v>Computed</v>
          </cell>
          <cell r="D410" t="str">
            <v>1Q04</v>
          </cell>
          <cell r="E410" t="str">
            <v>BS Kalaeloa</v>
          </cell>
          <cell r="F410" t="str">
            <v>US</v>
          </cell>
          <cell r="G410">
            <v>0</v>
          </cell>
        </row>
        <row r="411">
          <cell r="A411" t="str">
            <v>Total Asset/(Liability)</v>
          </cell>
          <cell r="B411" t="str">
            <v>Rob</v>
          </cell>
          <cell r="C411" t="str">
            <v>Computed</v>
          </cell>
          <cell r="D411" t="str">
            <v>1Q04</v>
          </cell>
          <cell r="E411" t="str">
            <v>BS Kalaeloa</v>
          </cell>
          <cell r="F411" t="str">
            <v>US</v>
          </cell>
          <cell r="G411">
            <v>0</v>
          </cell>
        </row>
        <row r="412">
          <cell r="A412" t="str">
            <v>Total tax expense (benefit)</v>
          </cell>
          <cell r="B412" t="str">
            <v>Rob</v>
          </cell>
          <cell r="C412" t="str">
            <v>Computed</v>
          </cell>
          <cell r="D412" t="str">
            <v>1Q04</v>
          </cell>
          <cell r="E412" t="str">
            <v>BS Kalaeloa</v>
          </cell>
          <cell r="F412" t="str">
            <v>US</v>
          </cell>
          <cell r="G412">
            <v>12332.95</v>
          </cell>
        </row>
        <row r="413">
          <cell r="A413" t="str">
            <v>EOY Accrued Tax Rec/(Pay)</v>
          </cell>
          <cell r="B413" t="str">
            <v>Rob</v>
          </cell>
          <cell r="C413" t="str">
            <v>Computed</v>
          </cell>
          <cell r="D413" t="str">
            <v>4Q03</v>
          </cell>
          <cell r="E413" t="str">
            <v>BS Kalaeloa</v>
          </cell>
          <cell r="F413" t="str">
            <v>US</v>
          </cell>
          <cell r="G413">
            <v>0</v>
          </cell>
        </row>
        <row r="414">
          <cell r="A414" t="str">
            <v>Total Deferred Tax Asset - Current</v>
          </cell>
          <cell r="B414" t="str">
            <v>Rob</v>
          </cell>
          <cell r="C414" t="str">
            <v>Computed</v>
          </cell>
          <cell r="D414" t="str">
            <v>4Q03</v>
          </cell>
          <cell r="E414" t="str">
            <v>BS Kalaeloa</v>
          </cell>
          <cell r="F414" t="str">
            <v>US</v>
          </cell>
          <cell r="G414">
            <v>0</v>
          </cell>
        </row>
        <row r="415">
          <cell r="A415" t="str">
            <v>Total Deferred Tax Asset - NC</v>
          </cell>
          <cell r="B415" t="str">
            <v>Rob</v>
          </cell>
          <cell r="C415" t="str">
            <v>Computed</v>
          </cell>
          <cell r="D415" t="str">
            <v>4Q03</v>
          </cell>
          <cell r="E415" t="str">
            <v>BS Kalaeloa</v>
          </cell>
          <cell r="F415" t="str">
            <v>US</v>
          </cell>
          <cell r="G415">
            <v>0</v>
          </cell>
        </row>
        <row r="416">
          <cell r="A416" t="str">
            <v>Total Deferred Tax Liab - NC</v>
          </cell>
          <cell r="B416" t="str">
            <v>Rob</v>
          </cell>
          <cell r="C416" t="str">
            <v>Computed</v>
          </cell>
          <cell r="D416" t="str">
            <v>4Q03</v>
          </cell>
          <cell r="E416" t="str">
            <v>BS Kalaeloa</v>
          </cell>
          <cell r="F416" t="str">
            <v>US</v>
          </cell>
          <cell r="G416">
            <v>0</v>
          </cell>
        </row>
        <row r="417">
          <cell r="A417" t="str">
            <v>Total Net Deferred Tax Asset/(Liab)</v>
          </cell>
          <cell r="B417" t="str">
            <v>Rob</v>
          </cell>
          <cell r="C417" t="str">
            <v>Computed</v>
          </cell>
          <cell r="D417" t="str">
            <v>4Q03</v>
          </cell>
          <cell r="E417" t="str">
            <v>BS Kalaeloa</v>
          </cell>
          <cell r="F417" t="str">
            <v>US</v>
          </cell>
          <cell r="G417">
            <v>0</v>
          </cell>
        </row>
        <row r="418">
          <cell r="A418" t="str">
            <v>Gross Valuation Allowance</v>
          </cell>
          <cell r="B418" t="str">
            <v>Rob</v>
          </cell>
          <cell r="C418" t="str">
            <v>Computed</v>
          </cell>
          <cell r="D418" t="str">
            <v>4Q03</v>
          </cell>
          <cell r="E418" t="str">
            <v>BS Kalaeloa</v>
          </cell>
          <cell r="F418" t="str">
            <v>US</v>
          </cell>
          <cell r="G418">
            <v>0</v>
          </cell>
        </row>
        <row r="419">
          <cell r="A419" t="str">
            <v>Total Asset/(Liability)</v>
          </cell>
          <cell r="B419" t="str">
            <v>Rob</v>
          </cell>
          <cell r="C419" t="str">
            <v>Computed</v>
          </cell>
          <cell r="D419" t="str">
            <v>4Q03</v>
          </cell>
          <cell r="E419" t="str">
            <v>BS Kalaeloa</v>
          </cell>
          <cell r="F419" t="str">
            <v>US</v>
          </cell>
          <cell r="G419">
            <v>0</v>
          </cell>
        </row>
        <row r="420">
          <cell r="A420" t="str">
            <v>EOY Accrued Tax Rec/(Pay)</v>
          </cell>
          <cell r="B420" t="str">
            <v>Rob</v>
          </cell>
          <cell r="C420" t="str">
            <v>Computed</v>
          </cell>
          <cell r="D420" t="str">
            <v>2Q04</v>
          </cell>
          <cell r="E420" t="str">
            <v>RU King Harbor</v>
          </cell>
          <cell r="F420" t="str">
            <v>US</v>
          </cell>
          <cell r="G420">
            <v>0</v>
          </cell>
        </row>
        <row r="421">
          <cell r="A421" t="str">
            <v>Total Deferred Tax Asset - Current</v>
          </cell>
          <cell r="B421" t="str">
            <v>Rob</v>
          </cell>
          <cell r="C421" t="str">
            <v>Computed</v>
          </cell>
          <cell r="D421" t="str">
            <v>2Q04</v>
          </cell>
          <cell r="E421" t="str">
            <v>RU King Harbor</v>
          </cell>
          <cell r="F421" t="str">
            <v>US</v>
          </cell>
          <cell r="G421">
            <v>0</v>
          </cell>
        </row>
        <row r="422">
          <cell r="A422" t="str">
            <v>Total Deferred Tax Asset - NC</v>
          </cell>
          <cell r="B422" t="str">
            <v>Rob</v>
          </cell>
          <cell r="C422" t="str">
            <v>Computed</v>
          </cell>
          <cell r="D422" t="str">
            <v>2Q04</v>
          </cell>
          <cell r="E422" t="str">
            <v>RU King Harbor</v>
          </cell>
          <cell r="F422" t="str">
            <v>US</v>
          </cell>
          <cell r="G422">
            <v>0</v>
          </cell>
        </row>
        <row r="423">
          <cell r="A423" t="str">
            <v>Total Deferred Tax Liab - NC</v>
          </cell>
          <cell r="B423" t="str">
            <v>Rob</v>
          </cell>
          <cell r="C423" t="str">
            <v>Computed</v>
          </cell>
          <cell r="D423" t="str">
            <v>2Q04</v>
          </cell>
          <cell r="E423" t="str">
            <v>RU King Harbor</v>
          </cell>
          <cell r="F423" t="str">
            <v>US</v>
          </cell>
          <cell r="G423">
            <v>0</v>
          </cell>
        </row>
        <row r="424">
          <cell r="A424" t="str">
            <v>Total Net Deferred Tax Asset/(Liab)</v>
          </cell>
          <cell r="B424" t="str">
            <v>Rob</v>
          </cell>
          <cell r="C424" t="str">
            <v>Computed</v>
          </cell>
          <cell r="D424" t="str">
            <v>2Q04</v>
          </cell>
          <cell r="E424" t="str">
            <v>RU King Harbor</v>
          </cell>
          <cell r="F424" t="str">
            <v>US</v>
          </cell>
          <cell r="G424">
            <v>0</v>
          </cell>
        </row>
        <row r="425">
          <cell r="A425" t="str">
            <v>Gross Valuation Allowance</v>
          </cell>
          <cell r="B425" t="str">
            <v>Rob</v>
          </cell>
          <cell r="C425" t="str">
            <v>Computed</v>
          </cell>
          <cell r="D425" t="str">
            <v>2Q04</v>
          </cell>
          <cell r="E425" t="str">
            <v>RU King Harbor</v>
          </cell>
          <cell r="F425" t="str">
            <v>US</v>
          </cell>
          <cell r="G425">
            <v>0</v>
          </cell>
        </row>
        <row r="426">
          <cell r="A426" t="str">
            <v>Total Asset/(Liability)</v>
          </cell>
          <cell r="B426" t="str">
            <v>Rob</v>
          </cell>
          <cell r="C426" t="str">
            <v>Computed</v>
          </cell>
          <cell r="D426" t="str">
            <v>2Q04</v>
          </cell>
          <cell r="E426" t="str">
            <v>RU King Harbor</v>
          </cell>
          <cell r="F426" t="str">
            <v>US</v>
          </cell>
          <cell r="G426">
            <v>0</v>
          </cell>
        </row>
        <row r="427">
          <cell r="A427" t="str">
            <v>Total tax expense (benefit)</v>
          </cell>
          <cell r="B427" t="str">
            <v>Rob</v>
          </cell>
          <cell r="C427" t="str">
            <v>Computed</v>
          </cell>
          <cell r="D427" t="str">
            <v>2Q04</v>
          </cell>
          <cell r="E427" t="str">
            <v>RU King Harbor</v>
          </cell>
          <cell r="F427" t="str">
            <v>US</v>
          </cell>
          <cell r="G427">
            <v>0</v>
          </cell>
        </row>
        <row r="428">
          <cell r="A428" t="str">
            <v>EOY Accrued Tax Rec/(Pay)</v>
          </cell>
          <cell r="B428" t="str">
            <v>Rob</v>
          </cell>
          <cell r="C428" t="str">
            <v>Computed</v>
          </cell>
          <cell r="D428" t="str">
            <v>1Q04</v>
          </cell>
          <cell r="E428" t="str">
            <v>RU King Harbor</v>
          </cell>
          <cell r="F428" t="str">
            <v>US</v>
          </cell>
        </row>
        <row r="429">
          <cell r="A429" t="str">
            <v>Total Deferred Tax Asset - Current</v>
          </cell>
          <cell r="B429" t="str">
            <v>Rob</v>
          </cell>
          <cell r="C429" t="str">
            <v>Computed</v>
          </cell>
          <cell r="D429" t="str">
            <v>1Q04</v>
          </cell>
          <cell r="E429" t="str">
            <v>RU King Harbor</v>
          </cell>
          <cell r="F429" t="str">
            <v>US</v>
          </cell>
        </row>
        <row r="430">
          <cell r="A430" t="str">
            <v>Total Deferred Tax Asset - NC</v>
          </cell>
          <cell r="B430" t="str">
            <v>Rob</v>
          </cell>
          <cell r="C430" t="str">
            <v>Computed</v>
          </cell>
          <cell r="D430" t="str">
            <v>1Q04</v>
          </cell>
          <cell r="E430" t="str">
            <v>RU King Harbor</v>
          </cell>
          <cell r="F430" t="str">
            <v>US</v>
          </cell>
        </row>
        <row r="431">
          <cell r="A431" t="str">
            <v>Total Deferred Tax Liab - NC</v>
          </cell>
          <cell r="B431" t="str">
            <v>Rob</v>
          </cell>
          <cell r="C431" t="str">
            <v>Computed</v>
          </cell>
          <cell r="D431" t="str">
            <v>1Q04</v>
          </cell>
          <cell r="E431" t="str">
            <v>RU King Harbor</v>
          </cell>
          <cell r="F431" t="str">
            <v>US</v>
          </cell>
        </row>
        <row r="432">
          <cell r="A432" t="str">
            <v>Total Net Deferred Tax Asset/(Liab)</v>
          </cell>
          <cell r="B432" t="str">
            <v>Rob</v>
          </cell>
          <cell r="C432" t="str">
            <v>Computed</v>
          </cell>
          <cell r="D432" t="str">
            <v>1Q04</v>
          </cell>
          <cell r="E432" t="str">
            <v>RU King Harbor</v>
          </cell>
          <cell r="F432" t="str">
            <v>US</v>
          </cell>
        </row>
        <row r="433">
          <cell r="A433" t="str">
            <v>Gross Valuation Allowance</v>
          </cell>
          <cell r="B433" t="str">
            <v>Rob</v>
          </cell>
          <cell r="C433" t="str">
            <v>Computed</v>
          </cell>
          <cell r="D433" t="str">
            <v>1Q04</v>
          </cell>
          <cell r="E433" t="str">
            <v>RU King Harbor</v>
          </cell>
          <cell r="F433" t="str">
            <v>US</v>
          </cell>
        </row>
        <row r="434">
          <cell r="A434" t="str">
            <v>Total Asset/(Liability)</v>
          </cell>
          <cell r="B434" t="str">
            <v>Rob</v>
          </cell>
          <cell r="C434" t="str">
            <v>Computed</v>
          </cell>
          <cell r="D434" t="str">
            <v>1Q04</v>
          </cell>
          <cell r="E434" t="str">
            <v>RU King Harbor</v>
          </cell>
          <cell r="F434" t="str">
            <v>US</v>
          </cell>
        </row>
        <row r="435">
          <cell r="A435" t="str">
            <v>Total tax expense (benefit)</v>
          </cell>
          <cell r="B435" t="str">
            <v>Rob</v>
          </cell>
          <cell r="C435" t="str">
            <v>Computed</v>
          </cell>
          <cell r="D435" t="str">
            <v>1Q04</v>
          </cell>
          <cell r="E435" t="str">
            <v>RU King Harbor</v>
          </cell>
          <cell r="F435" t="str">
            <v>US</v>
          </cell>
        </row>
        <row r="436">
          <cell r="A436" t="str">
            <v>EOY Accrued Tax Rec/(Pay)</v>
          </cell>
          <cell r="B436" t="str">
            <v>Rob</v>
          </cell>
          <cell r="C436" t="str">
            <v>Computed</v>
          </cell>
          <cell r="D436" t="str">
            <v>4Q03</v>
          </cell>
          <cell r="E436" t="str">
            <v>RU King Harbor</v>
          </cell>
          <cell r="F436" t="str">
            <v>US</v>
          </cell>
        </row>
        <row r="437">
          <cell r="A437" t="str">
            <v>Total Deferred Tax Asset - Current</v>
          </cell>
          <cell r="B437" t="str">
            <v>Rob</v>
          </cell>
          <cell r="C437" t="str">
            <v>Computed</v>
          </cell>
          <cell r="D437" t="str">
            <v>4Q03</v>
          </cell>
          <cell r="E437" t="str">
            <v>RU King Harbor</v>
          </cell>
          <cell r="F437" t="str">
            <v>US</v>
          </cell>
        </row>
        <row r="438">
          <cell r="A438" t="str">
            <v>Total Deferred Tax Asset - NC</v>
          </cell>
          <cell r="B438" t="str">
            <v>Rob</v>
          </cell>
          <cell r="C438" t="str">
            <v>Computed</v>
          </cell>
          <cell r="D438" t="str">
            <v>4Q03</v>
          </cell>
          <cell r="E438" t="str">
            <v>RU King Harbor</v>
          </cell>
          <cell r="F438" t="str">
            <v>US</v>
          </cell>
        </row>
        <row r="439">
          <cell r="A439" t="str">
            <v>Total Deferred Tax Liab - NC</v>
          </cell>
          <cell r="B439" t="str">
            <v>Rob</v>
          </cell>
          <cell r="C439" t="str">
            <v>Computed</v>
          </cell>
          <cell r="D439" t="str">
            <v>4Q03</v>
          </cell>
          <cell r="E439" t="str">
            <v>RU King Harbor</v>
          </cell>
          <cell r="F439" t="str">
            <v>US</v>
          </cell>
        </row>
        <row r="440">
          <cell r="A440" t="str">
            <v>Total Net Deferred Tax Asset/(Liab)</v>
          </cell>
          <cell r="B440" t="str">
            <v>Rob</v>
          </cell>
          <cell r="C440" t="str">
            <v>Computed</v>
          </cell>
          <cell r="D440" t="str">
            <v>4Q03</v>
          </cell>
          <cell r="E440" t="str">
            <v>RU King Harbor</v>
          </cell>
          <cell r="F440" t="str">
            <v>US</v>
          </cell>
        </row>
        <row r="441">
          <cell r="A441" t="str">
            <v>Gross Valuation Allowance</v>
          </cell>
          <cell r="B441" t="str">
            <v>Rob</v>
          </cell>
          <cell r="C441" t="str">
            <v>Computed</v>
          </cell>
          <cell r="D441" t="str">
            <v>4Q03</v>
          </cell>
          <cell r="E441" t="str">
            <v>RU King Harbor</v>
          </cell>
          <cell r="F441" t="str">
            <v>US</v>
          </cell>
        </row>
        <row r="442">
          <cell r="A442" t="str">
            <v>Total Asset/(Liability)</v>
          </cell>
          <cell r="B442" t="str">
            <v>Rob</v>
          </cell>
          <cell r="C442" t="str">
            <v>Computed</v>
          </cell>
          <cell r="D442" t="str">
            <v>4Q03</v>
          </cell>
          <cell r="E442" t="str">
            <v>RU King Harbor</v>
          </cell>
          <cell r="F442" t="str">
            <v>US</v>
          </cell>
        </row>
        <row r="443">
          <cell r="A443" t="str">
            <v>EOY Accrued Tax Rec/(Pay)</v>
          </cell>
          <cell r="B443" t="str">
            <v>Rob</v>
          </cell>
          <cell r="C443" t="str">
            <v>Computed</v>
          </cell>
          <cell r="D443" t="str">
            <v>2Q04</v>
          </cell>
          <cell r="E443" t="str">
            <v>RU Lake Worth Generation LLC</v>
          </cell>
          <cell r="F443" t="str">
            <v>US</v>
          </cell>
          <cell r="G443">
            <v>0</v>
          </cell>
        </row>
        <row r="444">
          <cell r="A444" t="str">
            <v>Total Deferred Tax Asset - Current</v>
          </cell>
          <cell r="B444" t="str">
            <v>Rob</v>
          </cell>
          <cell r="C444" t="str">
            <v>Computed</v>
          </cell>
          <cell r="D444" t="str">
            <v>2Q04</v>
          </cell>
          <cell r="E444" t="str">
            <v>RU Lake Worth Generation LLC</v>
          </cell>
          <cell r="F444" t="str">
            <v>US</v>
          </cell>
          <cell r="G444">
            <v>0</v>
          </cell>
        </row>
        <row r="445">
          <cell r="A445" t="str">
            <v>Total Deferred Tax Asset - NC</v>
          </cell>
          <cell r="B445" t="str">
            <v>Rob</v>
          </cell>
          <cell r="C445" t="str">
            <v>Computed</v>
          </cell>
          <cell r="D445" t="str">
            <v>2Q04</v>
          </cell>
          <cell r="E445" t="str">
            <v>RU Lake Worth Generation LLC</v>
          </cell>
          <cell r="F445" t="str">
            <v>US</v>
          </cell>
          <cell r="G445">
            <v>0</v>
          </cell>
        </row>
        <row r="446">
          <cell r="A446" t="str">
            <v>Total Deferred Tax Liab - NC</v>
          </cell>
          <cell r="B446" t="str">
            <v>Rob</v>
          </cell>
          <cell r="C446" t="str">
            <v>Computed</v>
          </cell>
          <cell r="D446" t="str">
            <v>2Q04</v>
          </cell>
          <cell r="E446" t="str">
            <v>RU Lake Worth Generation LLC</v>
          </cell>
          <cell r="F446" t="str">
            <v>US</v>
          </cell>
          <cell r="G446">
            <v>0</v>
          </cell>
        </row>
        <row r="447">
          <cell r="A447" t="str">
            <v>Total Net Deferred Tax Asset/(Liab)</v>
          </cell>
          <cell r="B447" t="str">
            <v>Rob</v>
          </cell>
          <cell r="C447" t="str">
            <v>Computed</v>
          </cell>
          <cell r="D447" t="str">
            <v>2Q04</v>
          </cell>
          <cell r="E447" t="str">
            <v>RU Lake Worth Generation LLC</v>
          </cell>
          <cell r="F447" t="str">
            <v>US</v>
          </cell>
          <cell r="G447">
            <v>0</v>
          </cell>
        </row>
        <row r="448">
          <cell r="A448" t="str">
            <v>Gross Valuation Allowance</v>
          </cell>
          <cell r="B448" t="str">
            <v>Rob</v>
          </cell>
          <cell r="C448" t="str">
            <v>Computed</v>
          </cell>
          <cell r="D448" t="str">
            <v>2Q04</v>
          </cell>
          <cell r="E448" t="str">
            <v>RU Lake Worth Generation LLC</v>
          </cell>
          <cell r="F448" t="str">
            <v>US</v>
          </cell>
          <cell r="G448">
            <v>0</v>
          </cell>
        </row>
        <row r="449">
          <cell r="A449" t="str">
            <v>Total Asset/(Liability)</v>
          </cell>
          <cell r="B449" t="str">
            <v>Rob</v>
          </cell>
          <cell r="C449" t="str">
            <v>Computed</v>
          </cell>
          <cell r="D449" t="str">
            <v>2Q04</v>
          </cell>
          <cell r="E449" t="str">
            <v>RU Lake Worth Generation LLC</v>
          </cell>
          <cell r="F449" t="str">
            <v>US</v>
          </cell>
          <cell r="G449">
            <v>0</v>
          </cell>
        </row>
        <row r="450">
          <cell r="A450" t="str">
            <v>Total tax expense (benefit)</v>
          </cell>
          <cell r="B450" t="str">
            <v>Rob</v>
          </cell>
          <cell r="C450" t="str">
            <v>Computed</v>
          </cell>
          <cell r="D450" t="str">
            <v>2Q04</v>
          </cell>
          <cell r="E450" t="str">
            <v>RU Lake Worth Generation LLC</v>
          </cell>
          <cell r="F450" t="str">
            <v>US</v>
          </cell>
          <cell r="G450">
            <v>0</v>
          </cell>
        </row>
        <row r="451">
          <cell r="A451" t="str">
            <v>EOY Accrued Tax Rec/(Pay)</v>
          </cell>
          <cell r="B451" t="str">
            <v>Rob</v>
          </cell>
          <cell r="C451" t="str">
            <v>Computed</v>
          </cell>
          <cell r="D451" t="str">
            <v>1Q04</v>
          </cell>
          <cell r="E451" t="str">
            <v>RU Lake Worth Generation LLC</v>
          </cell>
          <cell r="F451" t="str">
            <v>US</v>
          </cell>
          <cell r="G451">
            <v>0</v>
          </cell>
        </row>
        <row r="452">
          <cell r="A452" t="str">
            <v>Total Deferred Tax Asset - Current</v>
          </cell>
          <cell r="B452" t="str">
            <v>Rob</v>
          </cell>
          <cell r="C452" t="str">
            <v>Computed</v>
          </cell>
          <cell r="D452" t="str">
            <v>1Q04</v>
          </cell>
          <cell r="E452" t="str">
            <v>RU Lake Worth Generation LLC</v>
          </cell>
          <cell r="F452" t="str">
            <v>US</v>
          </cell>
          <cell r="G452">
            <v>0</v>
          </cell>
        </row>
        <row r="453">
          <cell r="A453" t="str">
            <v>Total Deferred Tax Asset - NC</v>
          </cell>
          <cell r="B453" t="str">
            <v>Rob</v>
          </cell>
          <cell r="C453" t="str">
            <v>Computed</v>
          </cell>
          <cell r="D453" t="str">
            <v>1Q04</v>
          </cell>
          <cell r="E453" t="str">
            <v>RU Lake Worth Generation LLC</v>
          </cell>
          <cell r="F453" t="str">
            <v>US</v>
          </cell>
          <cell r="G453">
            <v>0</v>
          </cell>
        </row>
        <row r="454">
          <cell r="A454" t="str">
            <v>Total Deferred Tax Liab - NC</v>
          </cell>
          <cell r="B454" t="str">
            <v>Rob</v>
          </cell>
          <cell r="C454" t="str">
            <v>Computed</v>
          </cell>
          <cell r="D454" t="str">
            <v>1Q04</v>
          </cell>
          <cell r="E454" t="str">
            <v>RU Lake Worth Generation LLC</v>
          </cell>
          <cell r="F454" t="str">
            <v>US</v>
          </cell>
          <cell r="G454">
            <v>0</v>
          </cell>
        </row>
        <row r="455">
          <cell r="A455" t="str">
            <v>Total Net Deferred Tax Asset/(Liab)</v>
          </cell>
          <cell r="B455" t="str">
            <v>Rob</v>
          </cell>
          <cell r="C455" t="str">
            <v>Computed</v>
          </cell>
          <cell r="D455" t="str">
            <v>1Q04</v>
          </cell>
          <cell r="E455" t="str">
            <v>RU Lake Worth Generation LLC</v>
          </cell>
          <cell r="F455" t="str">
            <v>US</v>
          </cell>
          <cell r="G455">
            <v>0</v>
          </cell>
        </row>
        <row r="456">
          <cell r="A456" t="str">
            <v>Gross Valuation Allowance</v>
          </cell>
          <cell r="B456" t="str">
            <v>Rob</v>
          </cell>
          <cell r="C456" t="str">
            <v>Computed</v>
          </cell>
          <cell r="D456" t="str">
            <v>1Q04</v>
          </cell>
          <cell r="E456" t="str">
            <v>RU Lake Worth Generation LLC</v>
          </cell>
          <cell r="F456" t="str">
            <v>US</v>
          </cell>
          <cell r="G456">
            <v>0</v>
          </cell>
        </row>
        <row r="457">
          <cell r="A457" t="str">
            <v>Total Asset/(Liability)</v>
          </cell>
          <cell r="B457" t="str">
            <v>Rob</v>
          </cell>
          <cell r="C457" t="str">
            <v>Computed</v>
          </cell>
          <cell r="D457" t="str">
            <v>1Q04</v>
          </cell>
          <cell r="E457" t="str">
            <v>RU Lake Worth Generation LLC</v>
          </cell>
          <cell r="F457" t="str">
            <v>US</v>
          </cell>
          <cell r="G457">
            <v>0</v>
          </cell>
        </row>
        <row r="458">
          <cell r="A458" t="str">
            <v>Total tax expense (benefit)</v>
          </cell>
          <cell r="B458" t="str">
            <v>Rob</v>
          </cell>
          <cell r="C458" t="str">
            <v>Computed</v>
          </cell>
          <cell r="D458" t="str">
            <v>1Q04</v>
          </cell>
          <cell r="E458" t="str">
            <v>RU Lake Worth Generation LLC</v>
          </cell>
          <cell r="F458" t="str">
            <v>US</v>
          </cell>
          <cell r="G458">
            <v>1.7500000000000002E-2</v>
          </cell>
        </row>
        <row r="459">
          <cell r="A459" t="str">
            <v>EOY Accrued Tax Rec/(Pay)</v>
          </cell>
          <cell r="B459" t="str">
            <v>Rob</v>
          </cell>
          <cell r="C459" t="str">
            <v>Computed</v>
          </cell>
          <cell r="D459" t="str">
            <v>4Q03</v>
          </cell>
          <cell r="E459" t="str">
            <v>RU Lake Worth Generation LLC</v>
          </cell>
          <cell r="F459" t="str">
            <v>US</v>
          </cell>
          <cell r="G459">
            <v>0</v>
          </cell>
        </row>
        <row r="460">
          <cell r="A460" t="str">
            <v>Total Deferred Tax Asset - Current</v>
          </cell>
          <cell r="B460" t="str">
            <v>Rob</v>
          </cell>
          <cell r="C460" t="str">
            <v>Computed</v>
          </cell>
          <cell r="D460" t="str">
            <v>4Q03</v>
          </cell>
          <cell r="E460" t="str">
            <v>RU Lake Worth Generation LLC</v>
          </cell>
          <cell r="F460" t="str">
            <v>US</v>
          </cell>
          <cell r="G460">
            <v>0</v>
          </cell>
        </row>
        <row r="461">
          <cell r="A461" t="str">
            <v>Total Deferred Tax Asset - NC</v>
          </cell>
          <cell r="B461" t="str">
            <v>Rob</v>
          </cell>
          <cell r="C461" t="str">
            <v>Computed</v>
          </cell>
          <cell r="D461" t="str">
            <v>4Q03</v>
          </cell>
          <cell r="E461" t="str">
            <v>RU Lake Worth Generation LLC</v>
          </cell>
          <cell r="F461" t="str">
            <v>US</v>
          </cell>
          <cell r="G461">
            <v>0</v>
          </cell>
        </row>
        <row r="462">
          <cell r="A462" t="str">
            <v>Total Deferred Tax Liab - NC</v>
          </cell>
          <cell r="B462" t="str">
            <v>Rob</v>
          </cell>
          <cell r="C462" t="str">
            <v>Computed</v>
          </cell>
          <cell r="D462" t="str">
            <v>4Q03</v>
          </cell>
          <cell r="E462" t="str">
            <v>RU Lake Worth Generation LLC</v>
          </cell>
          <cell r="F462" t="str">
            <v>US</v>
          </cell>
          <cell r="G462">
            <v>0</v>
          </cell>
        </row>
        <row r="463">
          <cell r="A463" t="str">
            <v>Total Net Deferred Tax Asset/(Liab)</v>
          </cell>
          <cell r="B463" t="str">
            <v>Rob</v>
          </cell>
          <cell r="C463" t="str">
            <v>Computed</v>
          </cell>
          <cell r="D463" t="str">
            <v>4Q03</v>
          </cell>
          <cell r="E463" t="str">
            <v>RU Lake Worth Generation LLC</v>
          </cell>
          <cell r="F463" t="str">
            <v>US</v>
          </cell>
          <cell r="G463">
            <v>0</v>
          </cell>
        </row>
        <row r="464">
          <cell r="A464" t="str">
            <v>Gross Valuation Allowance</v>
          </cell>
          <cell r="B464" t="str">
            <v>Rob</v>
          </cell>
          <cell r="C464" t="str">
            <v>Computed</v>
          </cell>
          <cell r="D464" t="str">
            <v>4Q03</v>
          </cell>
          <cell r="E464" t="str">
            <v>RU Lake Worth Generation LLC</v>
          </cell>
          <cell r="F464" t="str">
            <v>US</v>
          </cell>
          <cell r="G464">
            <v>0</v>
          </cell>
        </row>
        <row r="465">
          <cell r="A465" t="str">
            <v>Total Asset/(Liability)</v>
          </cell>
          <cell r="B465" t="str">
            <v>Rob</v>
          </cell>
          <cell r="C465" t="str">
            <v>Computed</v>
          </cell>
          <cell r="D465" t="str">
            <v>4Q03</v>
          </cell>
          <cell r="E465" t="str">
            <v>RU Lake Worth Generation LLC</v>
          </cell>
          <cell r="F465" t="str">
            <v>US</v>
          </cell>
          <cell r="G465">
            <v>0</v>
          </cell>
        </row>
        <row r="466">
          <cell r="A466" t="str">
            <v>EOY Accrued Tax Rec/(Pay)</v>
          </cell>
          <cell r="B466" t="str">
            <v>Rob</v>
          </cell>
          <cell r="C466" t="str">
            <v>Computed</v>
          </cell>
          <cell r="D466" t="str">
            <v>2Q04</v>
          </cell>
          <cell r="E466" t="str">
            <v>RU Medina Valley</v>
          </cell>
          <cell r="F466" t="str">
            <v>US</v>
          </cell>
          <cell r="G466">
            <v>0</v>
          </cell>
        </row>
        <row r="467">
          <cell r="A467" t="str">
            <v>Total Deferred Tax Asset - Current</v>
          </cell>
          <cell r="B467" t="str">
            <v>Rob</v>
          </cell>
          <cell r="C467" t="str">
            <v>Computed</v>
          </cell>
          <cell r="D467" t="str">
            <v>2Q04</v>
          </cell>
          <cell r="E467" t="str">
            <v>RU Medina Valley</v>
          </cell>
          <cell r="F467" t="str">
            <v>US</v>
          </cell>
          <cell r="G467">
            <v>0</v>
          </cell>
        </row>
        <row r="468">
          <cell r="A468" t="str">
            <v>Total Deferred Tax Asset - NC</v>
          </cell>
          <cell r="B468" t="str">
            <v>Rob</v>
          </cell>
          <cell r="C468" t="str">
            <v>Computed</v>
          </cell>
          <cell r="D468" t="str">
            <v>2Q04</v>
          </cell>
          <cell r="E468" t="str">
            <v>RU Medina Valley</v>
          </cell>
          <cell r="F468" t="str">
            <v>US</v>
          </cell>
          <cell r="G468">
            <v>0</v>
          </cell>
        </row>
        <row r="469">
          <cell r="A469" t="str">
            <v>Total Deferred Tax Liab - NC</v>
          </cell>
          <cell r="B469" t="str">
            <v>Rob</v>
          </cell>
          <cell r="C469" t="str">
            <v>Computed</v>
          </cell>
          <cell r="D469" t="str">
            <v>2Q04</v>
          </cell>
          <cell r="E469" t="str">
            <v>RU Medina Valley</v>
          </cell>
          <cell r="F469" t="str">
            <v>US</v>
          </cell>
          <cell r="G469">
            <v>0</v>
          </cell>
        </row>
        <row r="470">
          <cell r="A470" t="str">
            <v>Total Net Deferred Tax Asset/(Liab)</v>
          </cell>
          <cell r="B470" t="str">
            <v>Rob</v>
          </cell>
          <cell r="C470" t="str">
            <v>Computed</v>
          </cell>
          <cell r="D470" t="str">
            <v>2Q04</v>
          </cell>
          <cell r="E470" t="str">
            <v>RU Medina Valley</v>
          </cell>
          <cell r="F470" t="str">
            <v>US</v>
          </cell>
          <cell r="G470">
            <v>0</v>
          </cell>
        </row>
        <row r="471">
          <cell r="A471" t="str">
            <v>Gross Valuation Allowance</v>
          </cell>
          <cell r="B471" t="str">
            <v>Rob</v>
          </cell>
          <cell r="C471" t="str">
            <v>Computed</v>
          </cell>
          <cell r="D471" t="str">
            <v>2Q04</v>
          </cell>
          <cell r="E471" t="str">
            <v>RU Medina Valley</v>
          </cell>
          <cell r="F471" t="str">
            <v>US</v>
          </cell>
          <cell r="G471">
            <v>0</v>
          </cell>
        </row>
        <row r="472">
          <cell r="A472" t="str">
            <v>Total Asset/(Liability)</v>
          </cell>
          <cell r="B472" t="str">
            <v>Rob</v>
          </cell>
          <cell r="C472" t="str">
            <v>Computed</v>
          </cell>
          <cell r="D472" t="str">
            <v>2Q04</v>
          </cell>
          <cell r="E472" t="str">
            <v>RU Medina Valley</v>
          </cell>
          <cell r="F472" t="str">
            <v>US</v>
          </cell>
          <cell r="G472">
            <v>0</v>
          </cell>
        </row>
        <row r="473">
          <cell r="A473" t="str">
            <v>Total tax expense (benefit)</v>
          </cell>
          <cell r="B473" t="str">
            <v>Rob</v>
          </cell>
          <cell r="C473" t="str">
            <v>Computed</v>
          </cell>
          <cell r="D473" t="str">
            <v>2Q04</v>
          </cell>
          <cell r="E473" t="str">
            <v>RU Medina Valley</v>
          </cell>
          <cell r="F473" t="str">
            <v>US</v>
          </cell>
          <cell r="G473">
            <v>0</v>
          </cell>
        </row>
        <row r="474">
          <cell r="A474" t="str">
            <v>EOY Accrued Tax Rec/(Pay)</v>
          </cell>
          <cell r="B474" t="str">
            <v>Rob</v>
          </cell>
          <cell r="C474" t="str">
            <v>Computed</v>
          </cell>
          <cell r="D474" t="str">
            <v>1Q04</v>
          </cell>
          <cell r="E474" t="str">
            <v>RU Medina Valley</v>
          </cell>
          <cell r="F474" t="str">
            <v>US</v>
          </cell>
        </row>
        <row r="475">
          <cell r="A475" t="str">
            <v>Total Deferred Tax Asset - Current</v>
          </cell>
          <cell r="B475" t="str">
            <v>Rob</v>
          </cell>
          <cell r="C475" t="str">
            <v>Computed</v>
          </cell>
          <cell r="D475" t="str">
            <v>1Q04</v>
          </cell>
          <cell r="E475" t="str">
            <v>RU Medina Valley</v>
          </cell>
          <cell r="F475" t="str">
            <v>US</v>
          </cell>
        </row>
        <row r="476">
          <cell r="A476" t="str">
            <v>Total Deferred Tax Asset - NC</v>
          </cell>
          <cell r="B476" t="str">
            <v>Rob</v>
          </cell>
          <cell r="C476" t="str">
            <v>Computed</v>
          </cell>
          <cell r="D476" t="str">
            <v>1Q04</v>
          </cell>
          <cell r="E476" t="str">
            <v>RU Medina Valley</v>
          </cell>
          <cell r="F476" t="str">
            <v>US</v>
          </cell>
        </row>
        <row r="477">
          <cell r="A477" t="str">
            <v>Total Deferred Tax Liab - NC</v>
          </cell>
          <cell r="B477" t="str">
            <v>Rob</v>
          </cell>
          <cell r="C477" t="str">
            <v>Computed</v>
          </cell>
          <cell r="D477" t="str">
            <v>1Q04</v>
          </cell>
          <cell r="E477" t="str">
            <v>RU Medina Valley</v>
          </cell>
          <cell r="F477" t="str">
            <v>US</v>
          </cell>
        </row>
        <row r="478">
          <cell r="A478" t="str">
            <v>Total Net Deferred Tax Asset/(Liab)</v>
          </cell>
          <cell r="B478" t="str">
            <v>Rob</v>
          </cell>
          <cell r="C478" t="str">
            <v>Computed</v>
          </cell>
          <cell r="D478" t="str">
            <v>1Q04</v>
          </cell>
          <cell r="E478" t="str">
            <v>RU Medina Valley</v>
          </cell>
          <cell r="F478" t="str">
            <v>US</v>
          </cell>
        </row>
        <row r="479">
          <cell r="A479" t="str">
            <v>Gross Valuation Allowance</v>
          </cell>
          <cell r="B479" t="str">
            <v>Rob</v>
          </cell>
          <cell r="C479" t="str">
            <v>Computed</v>
          </cell>
          <cell r="D479" t="str">
            <v>1Q04</v>
          </cell>
          <cell r="E479" t="str">
            <v>RU Medina Valley</v>
          </cell>
          <cell r="F479" t="str">
            <v>US</v>
          </cell>
        </row>
        <row r="480">
          <cell r="A480" t="str">
            <v>Total Asset/(Liability)</v>
          </cell>
          <cell r="B480" t="str">
            <v>Rob</v>
          </cell>
          <cell r="C480" t="str">
            <v>Computed</v>
          </cell>
          <cell r="D480" t="str">
            <v>1Q04</v>
          </cell>
          <cell r="E480" t="str">
            <v>RU Medina Valley</v>
          </cell>
          <cell r="F480" t="str">
            <v>US</v>
          </cell>
        </row>
        <row r="481">
          <cell r="A481" t="str">
            <v>Total tax expense (benefit)</v>
          </cell>
          <cell r="B481" t="str">
            <v>Rob</v>
          </cell>
          <cell r="C481" t="str">
            <v>Computed</v>
          </cell>
          <cell r="D481" t="str">
            <v>1Q04</v>
          </cell>
          <cell r="E481" t="str">
            <v>RU Medina Valley</v>
          </cell>
          <cell r="F481" t="str">
            <v>US</v>
          </cell>
        </row>
        <row r="482">
          <cell r="A482" t="str">
            <v>EOY Accrued Tax Rec/(Pay)</v>
          </cell>
          <cell r="B482" t="str">
            <v>Rob</v>
          </cell>
          <cell r="C482" t="str">
            <v>Computed</v>
          </cell>
          <cell r="D482" t="str">
            <v>4Q03</v>
          </cell>
          <cell r="E482" t="str">
            <v>RU Medina Valley</v>
          </cell>
          <cell r="F482" t="str">
            <v>US</v>
          </cell>
        </row>
        <row r="483">
          <cell r="A483" t="str">
            <v>Total Deferred Tax Asset - Current</v>
          </cell>
          <cell r="B483" t="str">
            <v>Rob</v>
          </cell>
          <cell r="C483" t="str">
            <v>Computed</v>
          </cell>
          <cell r="D483" t="str">
            <v>4Q03</v>
          </cell>
          <cell r="E483" t="str">
            <v>RU Medina Valley</v>
          </cell>
          <cell r="F483" t="str">
            <v>US</v>
          </cell>
        </row>
        <row r="484">
          <cell r="A484" t="str">
            <v>Total Deferred Tax Asset - NC</v>
          </cell>
          <cell r="B484" t="str">
            <v>Rob</v>
          </cell>
          <cell r="C484" t="str">
            <v>Computed</v>
          </cell>
          <cell r="D484" t="str">
            <v>4Q03</v>
          </cell>
          <cell r="E484" t="str">
            <v>RU Medina Valley</v>
          </cell>
          <cell r="F484" t="str">
            <v>US</v>
          </cell>
        </row>
        <row r="485">
          <cell r="A485" t="str">
            <v>Total Deferred Tax Liab - NC</v>
          </cell>
          <cell r="B485" t="str">
            <v>Rob</v>
          </cell>
          <cell r="C485" t="str">
            <v>Computed</v>
          </cell>
          <cell r="D485" t="str">
            <v>4Q03</v>
          </cell>
          <cell r="E485" t="str">
            <v>RU Medina Valley</v>
          </cell>
          <cell r="F485" t="str">
            <v>US</v>
          </cell>
        </row>
        <row r="486">
          <cell r="A486" t="str">
            <v>Total Net Deferred Tax Asset/(Liab)</v>
          </cell>
          <cell r="B486" t="str">
            <v>Rob</v>
          </cell>
          <cell r="C486" t="str">
            <v>Computed</v>
          </cell>
          <cell r="D486" t="str">
            <v>4Q03</v>
          </cell>
          <cell r="E486" t="str">
            <v>RU Medina Valley</v>
          </cell>
          <cell r="F486" t="str">
            <v>US</v>
          </cell>
        </row>
        <row r="487">
          <cell r="A487" t="str">
            <v>Gross Valuation Allowance</v>
          </cell>
          <cell r="B487" t="str">
            <v>Rob</v>
          </cell>
          <cell r="C487" t="str">
            <v>Computed</v>
          </cell>
          <cell r="D487" t="str">
            <v>4Q03</v>
          </cell>
          <cell r="E487" t="str">
            <v>RU Medina Valley</v>
          </cell>
          <cell r="F487" t="str">
            <v>US</v>
          </cell>
        </row>
        <row r="488">
          <cell r="A488" t="str">
            <v>Total Asset/(Liability)</v>
          </cell>
          <cell r="B488" t="str">
            <v>Rob</v>
          </cell>
          <cell r="C488" t="str">
            <v>Computed</v>
          </cell>
          <cell r="D488" t="str">
            <v>4Q03</v>
          </cell>
          <cell r="E488" t="str">
            <v>RU Medina Valley</v>
          </cell>
          <cell r="F488" t="str">
            <v>US</v>
          </cell>
        </row>
        <row r="489">
          <cell r="A489" t="str">
            <v>EOY Accrued Tax Rec/(Pay)</v>
          </cell>
          <cell r="B489" t="str">
            <v>Rob</v>
          </cell>
          <cell r="C489" t="str">
            <v>Computed</v>
          </cell>
          <cell r="D489" t="str">
            <v>2Q04</v>
          </cell>
          <cell r="E489" t="str">
            <v>BS Mendota</v>
          </cell>
          <cell r="F489" t="str">
            <v>US</v>
          </cell>
          <cell r="G489">
            <v>0</v>
          </cell>
        </row>
        <row r="490">
          <cell r="A490" t="str">
            <v>Total Deferred Tax Asset - Current</v>
          </cell>
          <cell r="B490" t="str">
            <v>Rob</v>
          </cell>
          <cell r="C490" t="str">
            <v>Computed</v>
          </cell>
          <cell r="D490" t="str">
            <v>2Q04</v>
          </cell>
          <cell r="E490" t="str">
            <v>BS Mendota</v>
          </cell>
          <cell r="F490" t="str">
            <v>US</v>
          </cell>
          <cell r="G490">
            <v>0</v>
          </cell>
        </row>
        <row r="491">
          <cell r="A491" t="str">
            <v>Total Deferred Tax Asset - NC</v>
          </cell>
          <cell r="B491" t="str">
            <v>Rob</v>
          </cell>
          <cell r="C491" t="str">
            <v>Computed</v>
          </cell>
          <cell r="D491" t="str">
            <v>2Q04</v>
          </cell>
          <cell r="E491" t="str">
            <v>BS Mendota</v>
          </cell>
          <cell r="F491" t="str">
            <v>US</v>
          </cell>
          <cell r="G491">
            <v>0</v>
          </cell>
        </row>
        <row r="492">
          <cell r="A492" t="str">
            <v>Total Deferred Tax Liab - NC</v>
          </cell>
          <cell r="B492" t="str">
            <v>Rob</v>
          </cell>
          <cell r="C492" t="str">
            <v>Computed</v>
          </cell>
          <cell r="D492" t="str">
            <v>2Q04</v>
          </cell>
          <cell r="E492" t="str">
            <v>BS Mendota</v>
          </cell>
          <cell r="F492" t="str">
            <v>US</v>
          </cell>
          <cell r="G492">
            <v>0</v>
          </cell>
        </row>
        <row r="493">
          <cell r="A493" t="str">
            <v>Total Net Deferred Tax Asset/(Liab)</v>
          </cell>
          <cell r="B493" t="str">
            <v>Rob</v>
          </cell>
          <cell r="C493" t="str">
            <v>Computed</v>
          </cell>
          <cell r="D493" t="str">
            <v>2Q04</v>
          </cell>
          <cell r="E493" t="str">
            <v>BS Mendota</v>
          </cell>
          <cell r="F493" t="str">
            <v>US</v>
          </cell>
          <cell r="G493">
            <v>0</v>
          </cell>
        </row>
        <row r="494">
          <cell r="A494" t="str">
            <v>Gross Valuation Allowance</v>
          </cell>
          <cell r="B494" t="str">
            <v>Rob</v>
          </cell>
          <cell r="C494" t="str">
            <v>Computed</v>
          </cell>
          <cell r="D494" t="str">
            <v>2Q04</v>
          </cell>
          <cell r="E494" t="str">
            <v>BS Mendota</v>
          </cell>
          <cell r="F494" t="str">
            <v>US</v>
          </cell>
          <cell r="G494">
            <v>0</v>
          </cell>
        </row>
        <row r="495">
          <cell r="A495" t="str">
            <v>Total Asset/(Liability)</v>
          </cell>
          <cell r="B495" t="str">
            <v>Rob</v>
          </cell>
          <cell r="C495" t="str">
            <v>Computed</v>
          </cell>
          <cell r="D495" t="str">
            <v>2Q04</v>
          </cell>
          <cell r="E495" t="str">
            <v>BS Mendota</v>
          </cell>
          <cell r="F495" t="str">
            <v>US</v>
          </cell>
          <cell r="G495">
            <v>0</v>
          </cell>
        </row>
        <row r="496">
          <cell r="A496" t="str">
            <v>Total tax expense (benefit)</v>
          </cell>
          <cell r="B496" t="str">
            <v>Rob</v>
          </cell>
          <cell r="C496" t="str">
            <v>Computed</v>
          </cell>
          <cell r="D496" t="str">
            <v>2Q04</v>
          </cell>
          <cell r="E496" t="str">
            <v>BS Mendota</v>
          </cell>
          <cell r="F496" t="str">
            <v>US</v>
          </cell>
          <cell r="G496">
            <v>-169511.0025</v>
          </cell>
        </row>
        <row r="497">
          <cell r="A497" t="str">
            <v>EOY Accrued Tax Rec/(Pay)</v>
          </cell>
          <cell r="B497" t="str">
            <v>Rob</v>
          </cell>
          <cell r="C497" t="str">
            <v>Computed</v>
          </cell>
          <cell r="D497" t="str">
            <v>1Q04</v>
          </cell>
          <cell r="E497" t="str">
            <v>BS Mendota</v>
          </cell>
          <cell r="F497" t="str">
            <v>US</v>
          </cell>
          <cell r="G497">
            <v>0</v>
          </cell>
        </row>
        <row r="498">
          <cell r="A498" t="str">
            <v>Total Deferred Tax Asset - Current</v>
          </cell>
          <cell r="B498" t="str">
            <v>Rob</v>
          </cell>
          <cell r="C498" t="str">
            <v>Computed</v>
          </cell>
          <cell r="D498" t="str">
            <v>1Q04</v>
          </cell>
          <cell r="E498" t="str">
            <v>BS Mendota</v>
          </cell>
          <cell r="F498" t="str">
            <v>US</v>
          </cell>
          <cell r="G498">
            <v>0</v>
          </cell>
        </row>
        <row r="499">
          <cell r="A499" t="str">
            <v>Total Deferred Tax Asset - NC</v>
          </cell>
          <cell r="B499" t="str">
            <v>Rob</v>
          </cell>
          <cell r="C499" t="str">
            <v>Computed</v>
          </cell>
          <cell r="D499" t="str">
            <v>1Q04</v>
          </cell>
          <cell r="E499" t="str">
            <v>BS Mendota</v>
          </cell>
          <cell r="F499" t="str">
            <v>US</v>
          </cell>
          <cell r="G499">
            <v>0</v>
          </cell>
        </row>
        <row r="500">
          <cell r="A500" t="str">
            <v>Total Deferred Tax Liab - NC</v>
          </cell>
          <cell r="B500" t="str">
            <v>Rob</v>
          </cell>
          <cell r="C500" t="str">
            <v>Computed</v>
          </cell>
          <cell r="D500" t="str">
            <v>1Q04</v>
          </cell>
          <cell r="E500" t="str">
            <v>BS Mendota</v>
          </cell>
          <cell r="F500" t="str">
            <v>US</v>
          </cell>
          <cell r="G500">
            <v>0</v>
          </cell>
        </row>
        <row r="501">
          <cell r="A501" t="str">
            <v>Total Net Deferred Tax Asset/(Liab)</v>
          </cell>
          <cell r="B501" t="str">
            <v>Rob</v>
          </cell>
          <cell r="C501" t="str">
            <v>Computed</v>
          </cell>
          <cell r="D501" t="str">
            <v>1Q04</v>
          </cell>
          <cell r="E501" t="str">
            <v>BS Mendota</v>
          </cell>
          <cell r="F501" t="str">
            <v>US</v>
          </cell>
          <cell r="G501">
            <v>0</v>
          </cell>
        </row>
        <row r="502">
          <cell r="A502" t="str">
            <v>Gross Valuation Allowance</v>
          </cell>
          <cell r="B502" t="str">
            <v>Rob</v>
          </cell>
          <cell r="C502" t="str">
            <v>Computed</v>
          </cell>
          <cell r="D502" t="str">
            <v>1Q04</v>
          </cell>
          <cell r="E502" t="str">
            <v>BS Mendota</v>
          </cell>
          <cell r="F502" t="str">
            <v>US</v>
          </cell>
          <cell r="G502">
            <v>0</v>
          </cell>
        </row>
        <row r="503">
          <cell r="A503" t="str">
            <v>Total Asset/(Liability)</v>
          </cell>
          <cell r="B503" t="str">
            <v>Rob</v>
          </cell>
          <cell r="C503" t="str">
            <v>Computed</v>
          </cell>
          <cell r="D503" t="str">
            <v>1Q04</v>
          </cell>
          <cell r="E503" t="str">
            <v>BS Mendota</v>
          </cell>
          <cell r="F503" t="str">
            <v>US</v>
          </cell>
          <cell r="G503">
            <v>0</v>
          </cell>
        </row>
        <row r="504">
          <cell r="A504" t="str">
            <v>Total tax expense (benefit)</v>
          </cell>
          <cell r="B504" t="str">
            <v>Rob</v>
          </cell>
          <cell r="C504" t="str">
            <v>Computed</v>
          </cell>
          <cell r="D504" t="str">
            <v>1Q04</v>
          </cell>
          <cell r="E504" t="str">
            <v>BS Mendota</v>
          </cell>
          <cell r="F504" t="str">
            <v>US</v>
          </cell>
          <cell r="G504">
            <v>-421016.96350000001</v>
          </cell>
        </row>
        <row r="505">
          <cell r="A505" t="str">
            <v>EOY Accrued Tax Rec/(Pay)</v>
          </cell>
          <cell r="B505" t="str">
            <v>Rob</v>
          </cell>
          <cell r="C505" t="str">
            <v>Computed</v>
          </cell>
          <cell r="D505" t="str">
            <v>4Q03</v>
          </cell>
          <cell r="E505" t="str">
            <v>BS Mendota</v>
          </cell>
          <cell r="F505" t="str">
            <v>US</v>
          </cell>
          <cell r="G505">
            <v>0</v>
          </cell>
        </row>
        <row r="506">
          <cell r="A506" t="str">
            <v>Total Deferred Tax Asset - Current</v>
          </cell>
          <cell r="B506" t="str">
            <v>Rob</v>
          </cell>
          <cell r="C506" t="str">
            <v>Computed</v>
          </cell>
          <cell r="D506" t="str">
            <v>4Q03</v>
          </cell>
          <cell r="E506" t="str">
            <v>BS Mendota</v>
          </cell>
          <cell r="F506" t="str">
            <v>US</v>
          </cell>
          <cell r="G506">
            <v>0</v>
          </cell>
        </row>
        <row r="507">
          <cell r="A507" t="str">
            <v>Total Deferred Tax Asset - NC</v>
          </cell>
          <cell r="B507" t="str">
            <v>Rob</v>
          </cell>
          <cell r="C507" t="str">
            <v>Computed</v>
          </cell>
          <cell r="D507" t="str">
            <v>4Q03</v>
          </cell>
          <cell r="E507" t="str">
            <v>BS Mendota</v>
          </cell>
          <cell r="F507" t="str">
            <v>US</v>
          </cell>
          <cell r="G507">
            <v>0</v>
          </cell>
        </row>
        <row r="508">
          <cell r="A508" t="str">
            <v>Total Deferred Tax Liab - NC</v>
          </cell>
          <cell r="B508" t="str">
            <v>Rob</v>
          </cell>
          <cell r="C508" t="str">
            <v>Computed</v>
          </cell>
          <cell r="D508" t="str">
            <v>4Q03</v>
          </cell>
          <cell r="E508" t="str">
            <v>BS Mendota</v>
          </cell>
          <cell r="F508" t="str">
            <v>US</v>
          </cell>
          <cell r="G508">
            <v>0</v>
          </cell>
        </row>
        <row r="509">
          <cell r="A509" t="str">
            <v>Total Net Deferred Tax Asset/(Liab)</v>
          </cell>
          <cell r="B509" t="str">
            <v>Rob</v>
          </cell>
          <cell r="C509" t="str">
            <v>Computed</v>
          </cell>
          <cell r="D509" t="str">
            <v>4Q03</v>
          </cell>
          <cell r="E509" t="str">
            <v>BS Mendota</v>
          </cell>
          <cell r="F509" t="str">
            <v>US</v>
          </cell>
          <cell r="G509">
            <v>0</v>
          </cell>
        </row>
        <row r="510">
          <cell r="A510" t="str">
            <v>Gross Valuation Allowance</v>
          </cell>
          <cell r="B510" t="str">
            <v>Rob</v>
          </cell>
          <cell r="C510" t="str">
            <v>Computed</v>
          </cell>
          <cell r="D510" t="str">
            <v>4Q03</v>
          </cell>
          <cell r="E510" t="str">
            <v>BS Mendota</v>
          </cell>
          <cell r="F510" t="str">
            <v>US</v>
          </cell>
          <cell r="G510">
            <v>0</v>
          </cell>
        </row>
        <row r="511">
          <cell r="A511" t="str">
            <v>Total Asset/(Liability)</v>
          </cell>
          <cell r="B511" t="str">
            <v>Rob</v>
          </cell>
          <cell r="C511" t="str">
            <v>Computed</v>
          </cell>
          <cell r="D511" t="str">
            <v>4Q03</v>
          </cell>
          <cell r="E511" t="str">
            <v>BS Mendota</v>
          </cell>
          <cell r="F511" t="str">
            <v>US</v>
          </cell>
          <cell r="G511">
            <v>0</v>
          </cell>
        </row>
        <row r="512">
          <cell r="A512" t="str">
            <v>EOY Accrued Tax Rec/(Pay)</v>
          </cell>
          <cell r="B512" t="str">
            <v>Rob</v>
          </cell>
          <cell r="C512" t="str">
            <v>Computed</v>
          </cell>
          <cell r="D512" t="str">
            <v>2Q04</v>
          </cell>
          <cell r="E512" t="str">
            <v>RU Mountain View</v>
          </cell>
          <cell r="F512" t="str">
            <v>US</v>
          </cell>
          <cell r="G512">
            <v>0</v>
          </cell>
        </row>
        <row r="513">
          <cell r="A513" t="str">
            <v>Total Deferred Tax Asset - Current</v>
          </cell>
          <cell r="B513" t="str">
            <v>Rob</v>
          </cell>
          <cell r="C513" t="str">
            <v>Computed</v>
          </cell>
          <cell r="D513" t="str">
            <v>2Q04</v>
          </cell>
          <cell r="E513" t="str">
            <v>RU Mountain View</v>
          </cell>
          <cell r="F513" t="str">
            <v>US</v>
          </cell>
          <cell r="G513">
            <v>0</v>
          </cell>
        </row>
        <row r="514">
          <cell r="A514" t="str">
            <v>Total Deferred Tax Asset - NC</v>
          </cell>
          <cell r="B514" t="str">
            <v>Rob</v>
          </cell>
          <cell r="C514" t="str">
            <v>Computed</v>
          </cell>
          <cell r="D514" t="str">
            <v>2Q04</v>
          </cell>
          <cell r="E514" t="str">
            <v>RU Mountain View</v>
          </cell>
          <cell r="F514" t="str">
            <v>US</v>
          </cell>
          <cell r="G514">
            <v>0</v>
          </cell>
        </row>
        <row r="515">
          <cell r="A515" t="str">
            <v>Total Deferred Tax Liab - NC</v>
          </cell>
          <cell r="B515" t="str">
            <v>Rob</v>
          </cell>
          <cell r="C515" t="str">
            <v>Computed</v>
          </cell>
          <cell r="D515" t="str">
            <v>2Q04</v>
          </cell>
          <cell r="E515" t="str">
            <v>RU Mountain View</v>
          </cell>
          <cell r="F515" t="str">
            <v>US</v>
          </cell>
          <cell r="G515">
            <v>0</v>
          </cell>
        </row>
        <row r="516">
          <cell r="A516" t="str">
            <v>Total Net Deferred Tax Asset/(Liab)</v>
          </cell>
          <cell r="B516" t="str">
            <v>Rob</v>
          </cell>
          <cell r="C516" t="str">
            <v>Computed</v>
          </cell>
          <cell r="D516" t="str">
            <v>2Q04</v>
          </cell>
          <cell r="E516" t="str">
            <v>RU Mountain View</v>
          </cell>
          <cell r="F516" t="str">
            <v>US</v>
          </cell>
          <cell r="G516">
            <v>0</v>
          </cell>
        </row>
        <row r="517">
          <cell r="A517" t="str">
            <v>Gross Valuation Allowance</v>
          </cell>
          <cell r="B517" t="str">
            <v>Rob</v>
          </cell>
          <cell r="C517" t="str">
            <v>Computed</v>
          </cell>
          <cell r="D517" t="str">
            <v>2Q04</v>
          </cell>
          <cell r="E517" t="str">
            <v>RU Mountain View</v>
          </cell>
          <cell r="F517" t="str">
            <v>US</v>
          </cell>
          <cell r="G517">
            <v>0</v>
          </cell>
        </row>
        <row r="518">
          <cell r="A518" t="str">
            <v>Total Asset/(Liability)</v>
          </cell>
          <cell r="B518" t="str">
            <v>Rob</v>
          </cell>
          <cell r="C518" t="str">
            <v>Computed</v>
          </cell>
          <cell r="D518" t="str">
            <v>2Q04</v>
          </cell>
          <cell r="E518" t="str">
            <v>RU Mountain View</v>
          </cell>
          <cell r="F518" t="str">
            <v>US</v>
          </cell>
          <cell r="G518">
            <v>0</v>
          </cell>
        </row>
        <row r="519">
          <cell r="A519" t="str">
            <v>Total tax expense (benefit)</v>
          </cell>
          <cell r="B519" t="str">
            <v>Rob</v>
          </cell>
          <cell r="C519" t="str">
            <v>Computed</v>
          </cell>
          <cell r="D519" t="str">
            <v>2Q04</v>
          </cell>
          <cell r="E519" t="str">
            <v>RU Mountain View</v>
          </cell>
          <cell r="F519" t="str">
            <v>US</v>
          </cell>
          <cell r="G519">
            <v>7000000</v>
          </cell>
        </row>
        <row r="520">
          <cell r="A520" t="str">
            <v>EOY Accrued Tax Rec/(Pay)</v>
          </cell>
          <cell r="B520" t="str">
            <v>Rob</v>
          </cell>
          <cell r="C520" t="str">
            <v>Computed</v>
          </cell>
          <cell r="D520" t="str">
            <v>1Q04</v>
          </cell>
          <cell r="E520" t="str">
            <v>RU Mountain View</v>
          </cell>
          <cell r="F520" t="str">
            <v>US</v>
          </cell>
          <cell r="G520">
            <v>0</v>
          </cell>
        </row>
        <row r="521">
          <cell r="A521" t="str">
            <v>Total Deferred Tax Asset - Current</v>
          </cell>
          <cell r="B521" t="str">
            <v>Rob</v>
          </cell>
          <cell r="C521" t="str">
            <v>Computed</v>
          </cell>
          <cell r="D521" t="str">
            <v>1Q04</v>
          </cell>
          <cell r="E521" t="str">
            <v>RU Mountain View</v>
          </cell>
          <cell r="F521" t="str">
            <v>US</v>
          </cell>
          <cell r="G521">
            <v>0</v>
          </cell>
        </row>
        <row r="522">
          <cell r="A522" t="str">
            <v>Total Deferred Tax Asset - NC</v>
          </cell>
          <cell r="B522" t="str">
            <v>Rob</v>
          </cell>
          <cell r="C522" t="str">
            <v>Computed</v>
          </cell>
          <cell r="D522" t="str">
            <v>1Q04</v>
          </cell>
          <cell r="E522" t="str">
            <v>RU Mountain View</v>
          </cell>
          <cell r="F522" t="str">
            <v>US</v>
          </cell>
          <cell r="G522">
            <v>0</v>
          </cell>
        </row>
        <row r="523">
          <cell r="A523" t="str">
            <v>Total Deferred Tax Liab - NC</v>
          </cell>
          <cell r="B523" t="str">
            <v>Rob</v>
          </cell>
          <cell r="C523" t="str">
            <v>Computed</v>
          </cell>
          <cell r="D523" t="str">
            <v>1Q04</v>
          </cell>
          <cell r="E523" t="str">
            <v>RU Mountain View</v>
          </cell>
          <cell r="F523" t="str">
            <v>US</v>
          </cell>
          <cell r="G523">
            <v>0</v>
          </cell>
        </row>
        <row r="524">
          <cell r="A524" t="str">
            <v>Total Net Deferred Tax Asset/(Liab)</v>
          </cell>
          <cell r="B524" t="str">
            <v>Rob</v>
          </cell>
          <cell r="C524" t="str">
            <v>Computed</v>
          </cell>
          <cell r="D524" t="str">
            <v>1Q04</v>
          </cell>
          <cell r="E524" t="str">
            <v>RU Mountain View</v>
          </cell>
          <cell r="F524" t="str">
            <v>US</v>
          </cell>
          <cell r="G524">
            <v>0</v>
          </cell>
        </row>
        <row r="525">
          <cell r="A525" t="str">
            <v>Gross Valuation Allowance</v>
          </cell>
          <cell r="B525" t="str">
            <v>Rob</v>
          </cell>
          <cell r="C525" t="str">
            <v>Computed</v>
          </cell>
          <cell r="D525" t="str">
            <v>1Q04</v>
          </cell>
          <cell r="E525" t="str">
            <v>RU Mountain View</v>
          </cell>
          <cell r="F525" t="str">
            <v>US</v>
          </cell>
          <cell r="G525">
            <v>0</v>
          </cell>
        </row>
        <row r="526">
          <cell r="A526" t="str">
            <v>Total Asset/(Liability)</v>
          </cell>
          <cell r="B526" t="str">
            <v>Rob</v>
          </cell>
          <cell r="C526" t="str">
            <v>Computed</v>
          </cell>
          <cell r="D526" t="str">
            <v>1Q04</v>
          </cell>
          <cell r="E526" t="str">
            <v>RU Mountain View</v>
          </cell>
          <cell r="F526" t="str">
            <v>US</v>
          </cell>
          <cell r="G526">
            <v>0</v>
          </cell>
        </row>
        <row r="527">
          <cell r="A527" t="str">
            <v>Total tax expense (benefit)</v>
          </cell>
          <cell r="B527" t="str">
            <v>Rob</v>
          </cell>
          <cell r="C527" t="str">
            <v>Computed</v>
          </cell>
          <cell r="D527" t="str">
            <v>1Q04</v>
          </cell>
          <cell r="E527" t="str">
            <v>RU Mountain View</v>
          </cell>
          <cell r="F527" t="str">
            <v>US</v>
          </cell>
          <cell r="G527">
            <v>7000000</v>
          </cell>
        </row>
        <row r="528">
          <cell r="A528" t="str">
            <v>EOY Accrued Tax Rec/(Pay)</v>
          </cell>
          <cell r="B528" t="str">
            <v>Rob</v>
          </cell>
          <cell r="C528" t="str">
            <v>Computed</v>
          </cell>
          <cell r="D528" t="str">
            <v>4Q03</v>
          </cell>
          <cell r="E528" t="str">
            <v>RU Mountain View</v>
          </cell>
          <cell r="F528" t="str">
            <v>US</v>
          </cell>
          <cell r="G528">
            <v>0</v>
          </cell>
        </row>
        <row r="529">
          <cell r="A529" t="str">
            <v>Total Deferred Tax Asset - Current</v>
          </cell>
          <cell r="B529" t="str">
            <v>Rob</v>
          </cell>
          <cell r="C529" t="str">
            <v>Computed</v>
          </cell>
          <cell r="D529" t="str">
            <v>4Q03</v>
          </cell>
          <cell r="E529" t="str">
            <v>RU Mountain View</v>
          </cell>
          <cell r="F529" t="str">
            <v>US</v>
          </cell>
          <cell r="G529">
            <v>0</v>
          </cell>
        </row>
        <row r="530">
          <cell r="A530" t="str">
            <v>Total Deferred Tax Asset - NC</v>
          </cell>
          <cell r="B530" t="str">
            <v>Rob</v>
          </cell>
          <cell r="C530" t="str">
            <v>Computed</v>
          </cell>
          <cell r="D530" t="str">
            <v>4Q03</v>
          </cell>
          <cell r="E530" t="str">
            <v>RU Mountain View</v>
          </cell>
          <cell r="F530" t="str">
            <v>US</v>
          </cell>
          <cell r="G530">
            <v>0</v>
          </cell>
        </row>
        <row r="531">
          <cell r="A531" t="str">
            <v>Total Deferred Tax Liab - NC</v>
          </cell>
          <cell r="B531" t="str">
            <v>Rob</v>
          </cell>
          <cell r="C531" t="str">
            <v>Computed</v>
          </cell>
          <cell r="D531" t="str">
            <v>4Q03</v>
          </cell>
          <cell r="E531" t="str">
            <v>RU Mountain View</v>
          </cell>
          <cell r="F531" t="str">
            <v>US</v>
          </cell>
          <cell r="G531">
            <v>0</v>
          </cell>
        </row>
        <row r="532">
          <cell r="A532" t="str">
            <v>Total Net Deferred Tax Asset/(Liab)</v>
          </cell>
          <cell r="B532" t="str">
            <v>Rob</v>
          </cell>
          <cell r="C532" t="str">
            <v>Computed</v>
          </cell>
          <cell r="D532" t="str">
            <v>4Q03</v>
          </cell>
          <cell r="E532" t="str">
            <v>RU Mountain View</v>
          </cell>
          <cell r="F532" t="str">
            <v>US</v>
          </cell>
          <cell r="G532">
            <v>0</v>
          </cell>
        </row>
        <row r="533">
          <cell r="A533" t="str">
            <v>Gross Valuation Allowance</v>
          </cell>
          <cell r="B533" t="str">
            <v>Rob</v>
          </cell>
          <cell r="C533" t="str">
            <v>Computed</v>
          </cell>
          <cell r="D533" t="str">
            <v>4Q03</v>
          </cell>
          <cell r="E533" t="str">
            <v>RU Mountain View</v>
          </cell>
          <cell r="F533" t="str">
            <v>US</v>
          </cell>
          <cell r="G533">
            <v>0</v>
          </cell>
        </row>
        <row r="534">
          <cell r="A534" t="str">
            <v>Total Asset/(Liability)</v>
          </cell>
          <cell r="B534" t="str">
            <v>Rob</v>
          </cell>
          <cell r="C534" t="str">
            <v>Computed</v>
          </cell>
          <cell r="D534" t="str">
            <v>4Q03</v>
          </cell>
          <cell r="E534" t="str">
            <v>RU Mountain View</v>
          </cell>
          <cell r="F534" t="str">
            <v>US</v>
          </cell>
          <cell r="G534">
            <v>0</v>
          </cell>
        </row>
        <row r="535">
          <cell r="A535" t="str">
            <v>EOY Accrued Tax Rec/(Pay)</v>
          </cell>
          <cell r="B535" t="str">
            <v>Rob</v>
          </cell>
          <cell r="C535" t="str">
            <v>Computed</v>
          </cell>
          <cell r="D535" t="str">
            <v>2Q04</v>
          </cell>
          <cell r="E535" t="str">
            <v>RU New Energy</v>
          </cell>
          <cell r="F535" t="str">
            <v>US</v>
          </cell>
          <cell r="G535">
            <v>0</v>
          </cell>
        </row>
        <row r="536">
          <cell r="A536" t="str">
            <v>Total Deferred Tax Asset - Current</v>
          </cell>
          <cell r="B536" t="str">
            <v>Rob</v>
          </cell>
          <cell r="C536" t="str">
            <v>Computed</v>
          </cell>
          <cell r="D536" t="str">
            <v>2Q04</v>
          </cell>
          <cell r="E536" t="str">
            <v>RU New Energy</v>
          </cell>
          <cell r="F536" t="str">
            <v>US</v>
          </cell>
          <cell r="G536">
            <v>0</v>
          </cell>
        </row>
        <row r="537">
          <cell r="A537" t="str">
            <v>Total Deferred Tax Asset - NC</v>
          </cell>
          <cell r="B537" t="str">
            <v>Rob</v>
          </cell>
          <cell r="C537" t="str">
            <v>Computed</v>
          </cell>
          <cell r="D537" t="str">
            <v>2Q04</v>
          </cell>
          <cell r="E537" t="str">
            <v>RU New Energy</v>
          </cell>
          <cell r="F537" t="str">
            <v>US</v>
          </cell>
          <cell r="G537">
            <v>0</v>
          </cell>
        </row>
        <row r="538">
          <cell r="A538" t="str">
            <v>Total Deferred Tax Liab - NC</v>
          </cell>
          <cell r="B538" t="str">
            <v>Rob</v>
          </cell>
          <cell r="C538" t="str">
            <v>Computed</v>
          </cell>
          <cell r="D538" t="str">
            <v>2Q04</v>
          </cell>
          <cell r="E538" t="str">
            <v>RU New Energy</v>
          </cell>
          <cell r="F538" t="str">
            <v>US</v>
          </cell>
          <cell r="G538">
            <v>0</v>
          </cell>
        </row>
        <row r="539">
          <cell r="A539" t="str">
            <v>Total Net Deferred Tax Asset/(Liab)</v>
          </cell>
          <cell r="B539" t="str">
            <v>Rob</v>
          </cell>
          <cell r="C539" t="str">
            <v>Computed</v>
          </cell>
          <cell r="D539" t="str">
            <v>2Q04</v>
          </cell>
          <cell r="E539" t="str">
            <v>RU New Energy</v>
          </cell>
          <cell r="F539" t="str">
            <v>US</v>
          </cell>
          <cell r="G539">
            <v>0</v>
          </cell>
        </row>
        <row r="540">
          <cell r="A540" t="str">
            <v>Gross Valuation Allowance</v>
          </cell>
          <cell r="B540" t="str">
            <v>Rob</v>
          </cell>
          <cell r="C540" t="str">
            <v>Computed</v>
          </cell>
          <cell r="D540" t="str">
            <v>2Q04</v>
          </cell>
          <cell r="E540" t="str">
            <v>RU New Energy</v>
          </cell>
          <cell r="F540" t="str">
            <v>US</v>
          </cell>
          <cell r="G540">
            <v>0</v>
          </cell>
        </row>
        <row r="541">
          <cell r="A541" t="str">
            <v>Total Asset/(Liability)</v>
          </cell>
          <cell r="B541" t="str">
            <v>Rob</v>
          </cell>
          <cell r="C541" t="str">
            <v>Computed</v>
          </cell>
          <cell r="D541" t="str">
            <v>2Q04</v>
          </cell>
          <cell r="E541" t="str">
            <v>RU New Energy</v>
          </cell>
          <cell r="F541" t="str">
            <v>US</v>
          </cell>
          <cell r="G541">
            <v>0</v>
          </cell>
        </row>
        <row r="542">
          <cell r="A542" t="str">
            <v>Total tax expense (benefit)</v>
          </cell>
          <cell r="B542" t="str">
            <v>Rob</v>
          </cell>
          <cell r="C542" t="str">
            <v>Computed</v>
          </cell>
          <cell r="D542" t="str">
            <v>2Q04</v>
          </cell>
          <cell r="E542" t="str">
            <v>RU New Energy</v>
          </cell>
          <cell r="F542" t="str">
            <v>US</v>
          </cell>
          <cell r="G542">
            <v>156047.5</v>
          </cell>
        </row>
        <row r="543">
          <cell r="A543" t="str">
            <v>EOY Accrued Tax Rec/(Pay)</v>
          </cell>
          <cell r="B543" t="str">
            <v>Rob</v>
          </cell>
          <cell r="C543" t="str">
            <v>Computed</v>
          </cell>
          <cell r="D543" t="str">
            <v>1Q04</v>
          </cell>
          <cell r="E543" t="str">
            <v>RU New Energy</v>
          </cell>
          <cell r="F543" t="str">
            <v>US</v>
          </cell>
        </row>
        <row r="544">
          <cell r="A544" t="str">
            <v>Total Deferred Tax Asset - Current</v>
          </cell>
          <cell r="B544" t="str">
            <v>Rob</v>
          </cell>
          <cell r="C544" t="str">
            <v>Computed</v>
          </cell>
          <cell r="D544" t="str">
            <v>1Q04</v>
          </cell>
          <cell r="E544" t="str">
            <v>RU New Energy</v>
          </cell>
          <cell r="F544" t="str">
            <v>US</v>
          </cell>
        </row>
        <row r="545">
          <cell r="A545" t="str">
            <v>Total Deferred Tax Asset - NC</v>
          </cell>
          <cell r="B545" t="str">
            <v>Rob</v>
          </cell>
          <cell r="C545" t="str">
            <v>Computed</v>
          </cell>
          <cell r="D545" t="str">
            <v>1Q04</v>
          </cell>
          <cell r="E545" t="str">
            <v>RU New Energy</v>
          </cell>
          <cell r="F545" t="str">
            <v>US</v>
          </cell>
        </row>
        <row r="546">
          <cell r="A546" t="str">
            <v>Total Deferred Tax Liab - NC</v>
          </cell>
          <cell r="B546" t="str">
            <v>Rob</v>
          </cell>
          <cell r="C546" t="str">
            <v>Computed</v>
          </cell>
          <cell r="D546" t="str">
            <v>1Q04</v>
          </cell>
          <cell r="E546" t="str">
            <v>RU New Energy</v>
          </cell>
          <cell r="F546" t="str">
            <v>US</v>
          </cell>
        </row>
        <row r="547">
          <cell r="A547" t="str">
            <v>Total Net Deferred Tax Asset/(Liab)</v>
          </cell>
          <cell r="B547" t="str">
            <v>Rob</v>
          </cell>
          <cell r="C547" t="str">
            <v>Computed</v>
          </cell>
          <cell r="D547" t="str">
            <v>1Q04</v>
          </cell>
          <cell r="E547" t="str">
            <v>RU New Energy</v>
          </cell>
          <cell r="F547" t="str">
            <v>US</v>
          </cell>
        </row>
        <row r="548">
          <cell r="A548" t="str">
            <v>Gross Valuation Allowance</v>
          </cell>
          <cell r="B548" t="str">
            <v>Rob</v>
          </cell>
          <cell r="C548" t="str">
            <v>Computed</v>
          </cell>
          <cell r="D548" t="str">
            <v>1Q04</v>
          </cell>
          <cell r="E548" t="str">
            <v>RU New Energy</v>
          </cell>
          <cell r="F548" t="str">
            <v>US</v>
          </cell>
        </row>
        <row r="549">
          <cell r="A549" t="str">
            <v>Total Asset/(Liability)</v>
          </cell>
          <cell r="B549" t="str">
            <v>Rob</v>
          </cell>
          <cell r="C549" t="str">
            <v>Computed</v>
          </cell>
          <cell r="D549" t="str">
            <v>1Q04</v>
          </cell>
          <cell r="E549" t="str">
            <v>RU New Energy</v>
          </cell>
          <cell r="F549" t="str">
            <v>US</v>
          </cell>
        </row>
        <row r="550">
          <cell r="A550" t="str">
            <v>Total tax expense (benefit)</v>
          </cell>
          <cell r="B550" t="str">
            <v>Rob</v>
          </cell>
          <cell r="C550" t="str">
            <v>Computed</v>
          </cell>
          <cell r="D550" t="str">
            <v>1Q04</v>
          </cell>
          <cell r="E550" t="str">
            <v>RU New Energy</v>
          </cell>
          <cell r="F550" t="str">
            <v>US</v>
          </cell>
        </row>
        <row r="551">
          <cell r="A551" t="str">
            <v>EOY Accrued Tax Rec/(Pay)</v>
          </cell>
          <cell r="B551" t="str">
            <v>Rob</v>
          </cell>
          <cell r="C551" t="str">
            <v>Computed</v>
          </cell>
          <cell r="D551" t="str">
            <v>4Q03</v>
          </cell>
          <cell r="E551" t="str">
            <v>RU New Energy</v>
          </cell>
          <cell r="F551" t="str">
            <v>US</v>
          </cell>
        </row>
        <row r="552">
          <cell r="A552" t="str">
            <v>Total Deferred Tax Asset - Current</v>
          </cell>
          <cell r="B552" t="str">
            <v>Rob</v>
          </cell>
          <cell r="C552" t="str">
            <v>Computed</v>
          </cell>
          <cell r="D552" t="str">
            <v>4Q03</v>
          </cell>
          <cell r="E552" t="str">
            <v>RU New Energy</v>
          </cell>
          <cell r="F552" t="str">
            <v>US</v>
          </cell>
        </row>
        <row r="553">
          <cell r="A553" t="str">
            <v>Total Deferred Tax Asset - NC</v>
          </cell>
          <cell r="B553" t="str">
            <v>Rob</v>
          </cell>
          <cell r="C553" t="str">
            <v>Computed</v>
          </cell>
          <cell r="D553" t="str">
            <v>4Q03</v>
          </cell>
          <cell r="E553" t="str">
            <v>RU New Energy</v>
          </cell>
          <cell r="F553" t="str">
            <v>US</v>
          </cell>
        </row>
        <row r="554">
          <cell r="A554" t="str">
            <v>Total Deferred Tax Liab - NC</v>
          </cell>
          <cell r="B554" t="str">
            <v>Rob</v>
          </cell>
          <cell r="C554" t="str">
            <v>Computed</v>
          </cell>
          <cell r="D554" t="str">
            <v>4Q03</v>
          </cell>
          <cell r="E554" t="str">
            <v>RU New Energy</v>
          </cell>
          <cell r="F554" t="str">
            <v>US</v>
          </cell>
        </row>
        <row r="555">
          <cell r="A555" t="str">
            <v>Total Net Deferred Tax Asset/(Liab)</v>
          </cell>
          <cell r="B555" t="str">
            <v>Rob</v>
          </cell>
          <cell r="C555" t="str">
            <v>Computed</v>
          </cell>
          <cell r="D555" t="str">
            <v>4Q03</v>
          </cell>
          <cell r="E555" t="str">
            <v>RU New Energy</v>
          </cell>
          <cell r="F555" t="str">
            <v>US</v>
          </cell>
        </row>
        <row r="556">
          <cell r="A556" t="str">
            <v>Gross Valuation Allowance</v>
          </cell>
          <cell r="B556" t="str">
            <v>Rob</v>
          </cell>
          <cell r="C556" t="str">
            <v>Computed</v>
          </cell>
          <cell r="D556" t="str">
            <v>4Q03</v>
          </cell>
          <cell r="E556" t="str">
            <v>RU New Energy</v>
          </cell>
          <cell r="F556" t="str">
            <v>US</v>
          </cell>
        </row>
        <row r="557">
          <cell r="A557" t="str">
            <v>Total Asset/(Liability)</v>
          </cell>
          <cell r="B557" t="str">
            <v>Rob</v>
          </cell>
          <cell r="C557" t="str">
            <v>Computed</v>
          </cell>
          <cell r="D557" t="str">
            <v>4Q03</v>
          </cell>
          <cell r="E557" t="str">
            <v>RU New Energy</v>
          </cell>
          <cell r="F557" t="str">
            <v>US</v>
          </cell>
        </row>
        <row r="558">
          <cell r="A558" t="str">
            <v>EOY Accrued Tax Rec/(Pay)</v>
          </cell>
          <cell r="B558" t="str">
            <v>Rob</v>
          </cell>
          <cell r="C558" t="str">
            <v>Computed</v>
          </cell>
          <cell r="D558" t="str">
            <v>2Q04</v>
          </cell>
          <cell r="E558" t="str">
            <v>RU New York</v>
          </cell>
          <cell r="F558" t="str">
            <v>US</v>
          </cell>
          <cell r="G558">
            <v>0</v>
          </cell>
        </row>
        <row r="559">
          <cell r="A559" t="str">
            <v>Total Deferred Tax Asset - Current</v>
          </cell>
          <cell r="B559" t="str">
            <v>Rob</v>
          </cell>
          <cell r="C559" t="str">
            <v>Computed</v>
          </cell>
          <cell r="D559" t="str">
            <v>2Q04</v>
          </cell>
          <cell r="E559" t="str">
            <v>RU New York</v>
          </cell>
          <cell r="F559" t="str">
            <v>US</v>
          </cell>
          <cell r="G559">
            <v>0</v>
          </cell>
        </row>
        <row r="560">
          <cell r="A560" t="str">
            <v>Total Deferred Tax Asset - NC</v>
          </cell>
          <cell r="B560" t="str">
            <v>Rob</v>
          </cell>
          <cell r="C560" t="str">
            <v>Computed</v>
          </cell>
          <cell r="D560" t="str">
            <v>2Q04</v>
          </cell>
          <cell r="E560" t="str">
            <v>RU New York</v>
          </cell>
          <cell r="F560" t="str">
            <v>US</v>
          </cell>
          <cell r="G560">
            <v>0</v>
          </cell>
        </row>
        <row r="561">
          <cell r="A561" t="str">
            <v>Total Deferred Tax Liab - NC</v>
          </cell>
          <cell r="B561" t="str">
            <v>Rob</v>
          </cell>
          <cell r="C561" t="str">
            <v>Computed</v>
          </cell>
          <cell r="D561" t="str">
            <v>2Q04</v>
          </cell>
          <cell r="E561" t="str">
            <v>RU New York</v>
          </cell>
          <cell r="F561" t="str">
            <v>US</v>
          </cell>
          <cell r="G561">
            <v>0</v>
          </cell>
        </row>
        <row r="562">
          <cell r="A562" t="str">
            <v>Total Net Deferred Tax Asset/(Liab)</v>
          </cell>
          <cell r="B562" t="str">
            <v>Rob</v>
          </cell>
          <cell r="C562" t="str">
            <v>Computed</v>
          </cell>
          <cell r="D562" t="str">
            <v>2Q04</v>
          </cell>
          <cell r="E562" t="str">
            <v>RU New York</v>
          </cell>
          <cell r="F562" t="str">
            <v>US</v>
          </cell>
          <cell r="G562">
            <v>0</v>
          </cell>
        </row>
        <row r="563">
          <cell r="A563" t="str">
            <v>Gross Valuation Allowance</v>
          </cell>
          <cell r="B563" t="str">
            <v>Rob</v>
          </cell>
          <cell r="C563" t="str">
            <v>Computed</v>
          </cell>
          <cell r="D563" t="str">
            <v>2Q04</v>
          </cell>
          <cell r="E563" t="str">
            <v>RU New York</v>
          </cell>
          <cell r="F563" t="str">
            <v>US</v>
          </cell>
          <cell r="G563">
            <v>0</v>
          </cell>
        </row>
        <row r="564">
          <cell r="A564" t="str">
            <v>Total Asset/(Liability)</v>
          </cell>
          <cell r="B564" t="str">
            <v>Rob</v>
          </cell>
          <cell r="C564" t="str">
            <v>Computed</v>
          </cell>
          <cell r="D564" t="str">
            <v>2Q04</v>
          </cell>
          <cell r="E564" t="str">
            <v>RU New York</v>
          </cell>
          <cell r="F564" t="str">
            <v>US</v>
          </cell>
          <cell r="G564">
            <v>0</v>
          </cell>
        </row>
        <row r="565">
          <cell r="A565" t="str">
            <v>Total tax expense (benefit)</v>
          </cell>
          <cell r="B565" t="str">
            <v>Rob</v>
          </cell>
          <cell r="C565" t="str">
            <v>Computed</v>
          </cell>
          <cell r="D565" t="str">
            <v>2Q04</v>
          </cell>
          <cell r="E565" t="str">
            <v>RU New York</v>
          </cell>
          <cell r="F565" t="str">
            <v>US</v>
          </cell>
          <cell r="G565">
            <v>13857642.053499999</v>
          </cell>
        </row>
        <row r="566">
          <cell r="A566" t="str">
            <v>EOY Accrued Tax Rec/(Pay)</v>
          </cell>
          <cell r="B566" t="str">
            <v>Rob</v>
          </cell>
          <cell r="C566" t="str">
            <v>Computed</v>
          </cell>
          <cell r="D566" t="str">
            <v>1Q04</v>
          </cell>
          <cell r="E566" t="str">
            <v>RU New York</v>
          </cell>
          <cell r="F566" t="str">
            <v>US</v>
          </cell>
          <cell r="G566">
            <v>0</v>
          </cell>
        </row>
        <row r="567">
          <cell r="A567" t="str">
            <v>Total Deferred Tax Asset - Current</v>
          </cell>
          <cell r="B567" t="str">
            <v>Rob</v>
          </cell>
          <cell r="C567" t="str">
            <v>Computed</v>
          </cell>
          <cell r="D567" t="str">
            <v>1Q04</v>
          </cell>
          <cell r="E567" t="str">
            <v>RU New York</v>
          </cell>
          <cell r="F567" t="str">
            <v>US</v>
          </cell>
          <cell r="G567">
            <v>0</v>
          </cell>
        </row>
        <row r="568">
          <cell r="A568" t="str">
            <v>Total Deferred Tax Asset - NC</v>
          </cell>
          <cell r="B568" t="str">
            <v>Rob</v>
          </cell>
          <cell r="C568" t="str">
            <v>Computed</v>
          </cell>
          <cell r="D568" t="str">
            <v>1Q04</v>
          </cell>
          <cell r="E568" t="str">
            <v>RU New York</v>
          </cell>
          <cell r="F568" t="str">
            <v>US</v>
          </cell>
          <cell r="G568">
            <v>0</v>
          </cell>
        </row>
        <row r="569">
          <cell r="A569" t="str">
            <v>Total Deferred Tax Liab - NC</v>
          </cell>
          <cell r="B569" t="str">
            <v>Rob</v>
          </cell>
          <cell r="C569" t="str">
            <v>Computed</v>
          </cell>
          <cell r="D569" t="str">
            <v>1Q04</v>
          </cell>
          <cell r="E569" t="str">
            <v>RU New York</v>
          </cell>
          <cell r="F569" t="str">
            <v>US</v>
          </cell>
          <cell r="G569">
            <v>0</v>
          </cell>
        </row>
        <row r="570">
          <cell r="A570" t="str">
            <v>Total Net Deferred Tax Asset/(Liab)</v>
          </cell>
          <cell r="B570" t="str">
            <v>Rob</v>
          </cell>
          <cell r="C570" t="str">
            <v>Computed</v>
          </cell>
          <cell r="D570" t="str">
            <v>1Q04</v>
          </cell>
          <cell r="E570" t="str">
            <v>RU New York</v>
          </cell>
          <cell r="F570" t="str">
            <v>US</v>
          </cell>
          <cell r="G570">
            <v>0</v>
          </cell>
        </row>
        <row r="571">
          <cell r="A571" t="str">
            <v>Gross Valuation Allowance</v>
          </cell>
          <cell r="B571" t="str">
            <v>Rob</v>
          </cell>
          <cell r="C571" t="str">
            <v>Computed</v>
          </cell>
          <cell r="D571" t="str">
            <v>1Q04</v>
          </cell>
          <cell r="E571" t="str">
            <v>RU New York</v>
          </cell>
          <cell r="F571" t="str">
            <v>US</v>
          </cell>
          <cell r="G571">
            <v>0</v>
          </cell>
        </row>
        <row r="572">
          <cell r="A572" t="str">
            <v>Total Asset/(Liability)</v>
          </cell>
          <cell r="B572" t="str">
            <v>Rob</v>
          </cell>
          <cell r="C572" t="str">
            <v>Computed</v>
          </cell>
          <cell r="D572" t="str">
            <v>1Q04</v>
          </cell>
          <cell r="E572" t="str">
            <v>RU New York</v>
          </cell>
          <cell r="F572" t="str">
            <v>US</v>
          </cell>
          <cell r="G572">
            <v>0</v>
          </cell>
        </row>
        <row r="573">
          <cell r="A573" t="str">
            <v>Total tax expense (benefit)</v>
          </cell>
          <cell r="B573" t="str">
            <v>Rob</v>
          </cell>
          <cell r="C573" t="str">
            <v>Computed</v>
          </cell>
          <cell r="D573" t="str">
            <v>1Q04</v>
          </cell>
          <cell r="E573" t="str">
            <v>RU New York</v>
          </cell>
          <cell r="F573" t="str">
            <v>US</v>
          </cell>
          <cell r="G573">
            <v>8218159.9499999993</v>
          </cell>
        </row>
        <row r="574">
          <cell r="A574" t="str">
            <v>EOY Accrued Tax Rec/(Pay)</v>
          </cell>
          <cell r="B574" t="str">
            <v>Rob</v>
          </cell>
          <cell r="C574" t="str">
            <v>Computed</v>
          </cell>
          <cell r="D574" t="str">
            <v>4Q03</v>
          </cell>
          <cell r="E574" t="str">
            <v>RU New York</v>
          </cell>
          <cell r="F574" t="str">
            <v>US</v>
          </cell>
          <cell r="G574">
            <v>0</v>
          </cell>
        </row>
        <row r="575">
          <cell r="A575" t="str">
            <v>Total Deferred Tax Asset - Current</v>
          </cell>
          <cell r="B575" t="str">
            <v>Rob</v>
          </cell>
          <cell r="C575" t="str">
            <v>Computed</v>
          </cell>
          <cell r="D575" t="str">
            <v>4Q03</v>
          </cell>
          <cell r="E575" t="str">
            <v>RU New York</v>
          </cell>
          <cell r="F575" t="str">
            <v>US</v>
          </cell>
          <cell r="G575">
            <v>0</v>
          </cell>
        </row>
        <row r="576">
          <cell r="A576" t="str">
            <v>Total Deferred Tax Asset - NC</v>
          </cell>
          <cell r="B576" t="str">
            <v>Rob</v>
          </cell>
          <cell r="C576" t="str">
            <v>Computed</v>
          </cell>
          <cell r="D576" t="str">
            <v>4Q03</v>
          </cell>
          <cell r="E576" t="str">
            <v>RU New York</v>
          </cell>
          <cell r="F576" t="str">
            <v>US</v>
          </cell>
          <cell r="G576">
            <v>0</v>
          </cell>
        </row>
        <row r="577">
          <cell r="A577" t="str">
            <v>Total Deferred Tax Liab - NC</v>
          </cell>
          <cell r="B577" t="str">
            <v>Rob</v>
          </cell>
          <cell r="C577" t="str">
            <v>Computed</v>
          </cell>
          <cell r="D577" t="str">
            <v>4Q03</v>
          </cell>
          <cell r="E577" t="str">
            <v>RU New York</v>
          </cell>
          <cell r="F577" t="str">
            <v>US</v>
          </cell>
          <cell r="G577">
            <v>0</v>
          </cell>
        </row>
        <row r="578">
          <cell r="A578" t="str">
            <v>Total Net Deferred Tax Asset/(Liab)</v>
          </cell>
          <cell r="B578" t="str">
            <v>Rob</v>
          </cell>
          <cell r="C578" t="str">
            <v>Computed</v>
          </cell>
          <cell r="D578" t="str">
            <v>4Q03</v>
          </cell>
          <cell r="E578" t="str">
            <v>RU New York</v>
          </cell>
          <cell r="F578" t="str">
            <v>US</v>
          </cell>
          <cell r="G578">
            <v>0</v>
          </cell>
        </row>
        <row r="579">
          <cell r="A579" t="str">
            <v>Gross Valuation Allowance</v>
          </cell>
          <cell r="B579" t="str">
            <v>Rob</v>
          </cell>
          <cell r="C579" t="str">
            <v>Computed</v>
          </cell>
          <cell r="D579" t="str">
            <v>4Q03</v>
          </cell>
          <cell r="E579" t="str">
            <v>RU New York</v>
          </cell>
          <cell r="F579" t="str">
            <v>US</v>
          </cell>
          <cell r="G579">
            <v>0</v>
          </cell>
        </row>
        <row r="580">
          <cell r="A580" t="str">
            <v>Total Asset/(Liability)</v>
          </cell>
          <cell r="B580" t="str">
            <v>Rob</v>
          </cell>
          <cell r="C580" t="str">
            <v>Computed</v>
          </cell>
          <cell r="D580" t="str">
            <v>4Q03</v>
          </cell>
          <cell r="E580" t="str">
            <v>RU New York</v>
          </cell>
          <cell r="F580" t="str">
            <v>US</v>
          </cell>
          <cell r="G580">
            <v>0</v>
          </cell>
        </row>
        <row r="581">
          <cell r="A581" t="str">
            <v>EOY Accrued Tax Rec/(Pay)</v>
          </cell>
          <cell r="B581" t="str">
            <v>Rob</v>
          </cell>
          <cell r="C581" t="str">
            <v>Computed</v>
          </cell>
          <cell r="D581" t="str">
            <v>2Q04</v>
          </cell>
          <cell r="E581" t="str">
            <v>RU Odyssey LLC</v>
          </cell>
          <cell r="F581" t="str">
            <v>US</v>
          </cell>
          <cell r="G581">
            <v>0</v>
          </cell>
        </row>
        <row r="582">
          <cell r="A582" t="str">
            <v>Total Deferred Tax Asset - Current</v>
          </cell>
          <cell r="B582" t="str">
            <v>Rob</v>
          </cell>
          <cell r="C582" t="str">
            <v>Computed</v>
          </cell>
          <cell r="D582" t="str">
            <v>2Q04</v>
          </cell>
          <cell r="E582" t="str">
            <v>RU Odyssey LLC</v>
          </cell>
          <cell r="F582" t="str">
            <v>US</v>
          </cell>
          <cell r="G582">
            <v>0</v>
          </cell>
        </row>
        <row r="583">
          <cell r="A583" t="str">
            <v>Total Deferred Tax Asset - NC</v>
          </cell>
          <cell r="B583" t="str">
            <v>Rob</v>
          </cell>
          <cell r="C583" t="str">
            <v>Computed</v>
          </cell>
          <cell r="D583" t="str">
            <v>2Q04</v>
          </cell>
          <cell r="E583" t="str">
            <v>RU Odyssey LLC</v>
          </cell>
          <cell r="F583" t="str">
            <v>US</v>
          </cell>
          <cell r="G583">
            <v>0</v>
          </cell>
        </row>
        <row r="584">
          <cell r="A584" t="str">
            <v>Total Deferred Tax Liab - NC</v>
          </cell>
          <cell r="B584" t="str">
            <v>Rob</v>
          </cell>
          <cell r="C584" t="str">
            <v>Computed</v>
          </cell>
          <cell r="D584" t="str">
            <v>2Q04</v>
          </cell>
          <cell r="E584" t="str">
            <v>RU Odyssey LLC</v>
          </cell>
          <cell r="F584" t="str">
            <v>US</v>
          </cell>
          <cell r="G584">
            <v>0</v>
          </cell>
        </row>
        <row r="585">
          <cell r="A585" t="str">
            <v>Total Net Deferred Tax Asset/(Liab)</v>
          </cell>
          <cell r="B585" t="str">
            <v>Rob</v>
          </cell>
          <cell r="C585" t="str">
            <v>Computed</v>
          </cell>
          <cell r="D585" t="str">
            <v>2Q04</v>
          </cell>
          <cell r="E585" t="str">
            <v>RU Odyssey LLC</v>
          </cell>
          <cell r="F585" t="str">
            <v>US</v>
          </cell>
          <cell r="G585">
            <v>0</v>
          </cell>
        </row>
        <row r="586">
          <cell r="A586" t="str">
            <v>Gross Valuation Allowance</v>
          </cell>
          <cell r="B586" t="str">
            <v>Rob</v>
          </cell>
          <cell r="C586" t="str">
            <v>Computed</v>
          </cell>
          <cell r="D586" t="str">
            <v>2Q04</v>
          </cell>
          <cell r="E586" t="str">
            <v>RU Odyssey LLC</v>
          </cell>
          <cell r="F586" t="str">
            <v>US</v>
          </cell>
          <cell r="G586">
            <v>0</v>
          </cell>
        </row>
        <row r="587">
          <cell r="A587" t="str">
            <v>Total Asset/(Liability)</v>
          </cell>
          <cell r="B587" t="str">
            <v>Rob</v>
          </cell>
          <cell r="C587" t="str">
            <v>Computed</v>
          </cell>
          <cell r="D587" t="str">
            <v>2Q04</v>
          </cell>
          <cell r="E587" t="str">
            <v>RU Odyssey LLC</v>
          </cell>
          <cell r="F587" t="str">
            <v>US</v>
          </cell>
          <cell r="G587">
            <v>0</v>
          </cell>
        </row>
        <row r="588">
          <cell r="A588" t="str">
            <v>Total tax expense (benefit)</v>
          </cell>
          <cell r="B588" t="str">
            <v>Rob</v>
          </cell>
          <cell r="C588" t="str">
            <v>Computed</v>
          </cell>
          <cell r="D588" t="str">
            <v>2Q04</v>
          </cell>
          <cell r="E588" t="str">
            <v>RU Odyssey LLC</v>
          </cell>
          <cell r="F588" t="str">
            <v>US</v>
          </cell>
          <cell r="G588">
            <v>-778384.95</v>
          </cell>
        </row>
        <row r="589">
          <cell r="A589" t="str">
            <v>EOY Accrued Tax Rec/(Pay)</v>
          </cell>
          <cell r="B589" t="str">
            <v>Rob</v>
          </cell>
          <cell r="C589" t="str">
            <v>Computed</v>
          </cell>
          <cell r="D589" t="str">
            <v>1Q04</v>
          </cell>
          <cell r="E589" t="str">
            <v>RU Odyssey LLC</v>
          </cell>
          <cell r="F589" t="str">
            <v>US</v>
          </cell>
          <cell r="G589">
            <v>0</v>
          </cell>
        </row>
        <row r="590">
          <cell r="A590" t="str">
            <v>Total Deferred Tax Asset - Current</v>
          </cell>
          <cell r="B590" t="str">
            <v>Rob</v>
          </cell>
          <cell r="C590" t="str">
            <v>Computed</v>
          </cell>
          <cell r="D590" t="str">
            <v>1Q04</v>
          </cell>
          <cell r="E590" t="str">
            <v>RU Odyssey LLC</v>
          </cell>
          <cell r="F590" t="str">
            <v>US</v>
          </cell>
          <cell r="G590">
            <v>0</v>
          </cell>
        </row>
        <row r="591">
          <cell r="A591" t="str">
            <v>Total Deferred Tax Asset - NC</v>
          </cell>
          <cell r="B591" t="str">
            <v>Rob</v>
          </cell>
          <cell r="C591" t="str">
            <v>Computed</v>
          </cell>
          <cell r="D591" t="str">
            <v>1Q04</v>
          </cell>
          <cell r="E591" t="str">
            <v>RU Odyssey LLC</v>
          </cell>
          <cell r="F591" t="str">
            <v>US</v>
          </cell>
          <cell r="G591">
            <v>0</v>
          </cell>
        </row>
        <row r="592">
          <cell r="A592" t="str">
            <v>Total Deferred Tax Liab - NC</v>
          </cell>
          <cell r="B592" t="str">
            <v>Rob</v>
          </cell>
          <cell r="C592" t="str">
            <v>Computed</v>
          </cell>
          <cell r="D592" t="str">
            <v>1Q04</v>
          </cell>
          <cell r="E592" t="str">
            <v>RU Odyssey LLC</v>
          </cell>
          <cell r="F592" t="str">
            <v>US</v>
          </cell>
          <cell r="G592">
            <v>0</v>
          </cell>
        </row>
        <row r="593">
          <cell r="A593" t="str">
            <v>Total Net Deferred Tax Asset/(Liab)</v>
          </cell>
          <cell r="B593" t="str">
            <v>Rob</v>
          </cell>
          <cell r="C593" t="str">
            <v>Computed</v>
          </cell>
          <cell r="D593" t="str">
            <v>1Q04</v>
          </cell>
          <cell r="E593" t="str">
            <v>RU Odyssey LLC</v>
          </cell>
          <cell r="F593" t="str">
            <v>US</v>
          </cell>
          <cell r="G593">
            <v>0</v>
          </cell>
        </row>
        <row r="594">
          <cell r="A594" t="str">
            <v>Gross Valuation Allowance</v>
          </cell>
          <cell r="B594" t="str">
            <v>Rob</v>
          </cell>
          <cell r="C594" t="str">
            <v>Computed</v>
          </cell>
          <cell r="D594" t="str">
            <v>1Q04</v>
          </cell>
          <cell r="E594" t="str">
            <v>RU Odyssey LLC</v>
          </cell>
          <cell r="F594" t="str">
            <v>US</v>
          </cell>
          <cell r="G594">
            <v>0</v>
          </cell>
        </row>
        <row r="595">
          <cell r="A595" t="str">
            <v>Total Asset/(Liability)</v>
          </cell>
          <cell r="B595" t="str">
            <v>Rob</v>
          </cell>
          <cell r="C595" t="str">
            <v>Computed</v>
          </cell>
          <cell r="D595" t="str">
            <v>1Q04</v>
          </cell>
          <cell r="E595" t="str">
            <v>RU Odyssey LLC</v>
          </cell>
          <cell r="F595" t="str">
            <v>US</v>
          </cell>
          <cell r="G595">
            <v>0</v>
          </cell>
        </row>
        <row r="596">
          <cell r="A596" t="str">
            <v>Total tax expense (benefit)</v>
          </cell>
          <cell r="B596" t="str">
            <v>Rob</v>
          </cell>
          <cell r="C596" t="str">
            <v>Computed</v>
          </cell>
          <cell r="D596" t="str">
            <v>1Q04</v>
          </cell>
          <cell r="E596" t="str">
            <v>RU Odyssey LLC</v>
          </cell>
          <cell r="F596" t="str">
            <v>US</v>
          </cell>
          <cell r="G596">
            <v>-420169.15850000002</v>
          </cell>
        </row>
        <row r="597">
          <cell r="A597" t="str">
            <v>EOY Accrued Tax Rec/(Pay)</v>
          </cell>
          <cell r="B597" t="str">
            <v>Rob</v>
          </cell>
          <cell r="C597" t="str">
            <v>Computed</v>
          </cell>
          <cell r="D597" t="str">
            <v>4Q03</v>
          </cell>
          <cell r="E597" t="str">
            <v>RU Odyssey LLC</v>
          </cell>
          <cell r="F597" t="str">
            <v>US</v>
          </cell>
          <cell r="G597">
            <v>0</v>
          </cell>
        </row>
        <row r="598">
          <cell r="A598" t="str">
            <v>Total Deferred Tax Asset - Current</v>
          </cell>
          <cell r="B598" t="str">
            <v>Rob</v>
          </cell>
          <cell r="C598" t="str">
            <v>Computed</v>
          </cell>
          <cell r="D598" t="str">
            <v>4Q03</v>
          </cell>
          <cell r="E598" t="str">
            <v>RU Odyssey LLC</v>
          </cell>
          <cell r="F598" t="str">
            <v>US</v>
          </cell>
          <cell r="G598">
            <v>0</v>
          </cell>
        </row>
        <row r="599">
          <cell r="A599" t="str">
            <v>Total Deferred Tax Asset - NC</v>
          </cell>
          <cell r="B599" t="str">
            <v>Rob</v>
          </cell>
          <cell r="C599" t="str">
            <v>Computed</v>
          </cell>
          <cell r="D599" t="str">
            <v>4Q03</v>
          </cell>
          <cell r="E599" t="str">
            <v>RU Odyssey LLC</v>
          </cell>
          <cell r="F599" t="str">
            <v>US</v>
          </cell>
          <cell r="G599">
            <v>0</v>
          </cell>
        </row>
        <row r="600">
          <cell r="A600" t="str">
            <v>Total Deferred Tax Liab - NC</v>
          </cell>
          <cell r="B600" t="str">
            <v>Rob</v>
          </cell>
          <cell r="C600" t="str">
            <v>Computed</v>
          </cell>
          <cell r="D600" t="str">
            <v>4Q03</v>
          </cell>
          <cell r="E600" t="str">
            <v>RU Odyssey LLC</v>
          </cell>
          <cell r="F600" t="str">
            <v>US</v>
          </cell>
          <cell r="G600">
            <v>0</v>
          </cell>
        </row>
        <row r="601">
          <cell r="A601" t="str">
            <v>Total Net Deferred Tax Asset/(Liab)</v>
          </cell>
          <cell r="B601" t="str">
            <v>Rob</v>
          </cell>
          <cell r="C601" t="str">
            <v>Computed</v>
          </cell>
          <cell r="D601" t="str">
            <v>4Q03</v>
          </cell>
          <cell r="E601" t="str">
            <v>RU Odyssey LLC</v>
          </cell>
          <cell r="F601" t="str">
            <v>US</v>
          </cell>
          <cell r="G601">
            <v>0</v>
          </cell>
        </row>
        <row r="602">
          <cell r="A602" t="str">
            <v>Gross Valuation Allowance</v>
          </cell>
          <cell r="B602" t="str">
            <v>Rob</v>
          </cell>
          <cell r="C602" t="str">
            <v>Computed</v>
          </cell>
          <cell r="D602" t="str">
            <v>4Q03</v>
          </cell>
          <cell r="E602" t="str">
            <v>RU Odyssey LLC</v>
          </cell>
          <cell r="F602" t="str">
            <v>US</v>
          </cell>
          <cell r="G602">
            <v>0</v>
          </cell>
        </row>
        <row r="603">
          <cell r="A603" t="str">
            <v>Total Asset/(Liability)</v>
          </cell>
          <cell r="B603" t="str">
            <v>Rob</v>
          </cell>
          <cell r="C603" t="str">
            <v>Computed</v>
          </cell>
          <cell r="D603" t="str">
            <v>4Q03</v>
          </cell>
          <cell r="E603" t="str">
            <v>RU Odyssey LLC</v>
          </cell>
          <cell r="F603" t="str">
            <v>US</v>
          </cell>
          <cell r="G603">
            <v>0</v>
          </cell>
        </row>
        <row r="604">
          <cell r="A604" t="str">
            <v>EOY Accrued Tax Rec/(Pay)</v>
          </cell>
          <cell r="B604" t="str">
            <v>Rob</v>
          </cell>
          <cell r="C604" t="str">
            <v>Computed</v>
          </cell>
          <cell r="D604" t="str">
            <v>2Q04</v>
          </cell>
          <cell r="E604" t="str">
            <v>RU Placerita</v>
          </cell>
          <cell r="F604" t="str">
            <v>US</v>
          </cell>
          <cell r="G604">
            <v>0</v>
          </cell>
        </row>
        <row r="605">
          <cell r="A605" t="str">
            <v>Total Deferred Tax Asset - Current</v>
          </cell>
          <cell r="B605" t="str">
            <v>Rob</v>
          </cell>
          <cell r="C605" t="str">
            <v>Computed</v>
          </cell>
          <cell r="D605" t="str">
            <v>2Q04</v>
          </cell>
          <cell r="E605" t="str">
            <v>RU Placerita</v>
          </cell>
          <cell r="F605" t="str">
            <v>US</v>
          </cell>
          <cell r="G605">
            <v>0</v>
          </cell>
        </row>
        <row r="606">
          <cell r="A606" t="str">
            <v>Total Deferred Tax Asset - NC</v>
          </cell>
          <cell r="B606" t="str">
            <v>Rob</v>
          </cell>
          <cell r="C606" t="str">
            <v>Computed</v>
          </cell>
          <cell r="D606" t="str">
            <v>2Q04</v>
          </cell>
          <cell r="E606" t="str">
            <v>RU Placerita</v>
          </cell>
          <cell r="F606" t="str">
            <v>US</v>
          </cell>
          <cell r="G606">
            <v>0</v>
          </cell>
        </row>
        <row r="607">
          <cell r="A607" t="str">
            <v>Total Deferred Tax Liab - NC</v>
          </cell>
          <cell r="B607" t="str">
            <v>Rob</v>
          </cell>
          <cell r="C607" t="str">
            <v>Computed</v>
          </cell>
          <cell r="D607" t="str">
            <v>2Q04</v>
          </cell>
          <cell r="E607" t="str">
            <v>RU Placerita</v>
          </cell>
          <cell r="F607" t="str">
            <v>US</v>
          </cell>
          <cell r="G607">
            <v>0</v>
          </cell>
        </row>
        <row r="608">
          <cell r="A608" t="str">
            <v>Total Net Deferred Tax Asset/(Liab)</v>
          </cell>
          <cell r="B608" t="str">
            <v>Rob</v>
          </cell>
          <cell r="C608" t="str">
            <v>Computed</v>
          </cell>
          <cell r="D608" t="str">
            <v>2Q04</v>
          </cell>
          <cell r="E608" t="str">
            <v>RU Placerita</v>
          </cell>
          <cell r="F608" t="str">
            <v>US</v>
          </cell>
          <cell r="G608">
            <v>0</v>
          </cell>
        </row>
        <row r="609">
          <cell r="A609" t="str">
            <v>Gross Valuation Allowance</v>
          </cell>
          <cell r="B609" t="str">
            <v>Rob</v>
          </cell>
          <cell r="C609" t="str">
            <v>Computed</v>
          </cell>
          <cell r="D609" t="str">
            <v>2Q04</v>
          </cell>
          <cell r="E609" t="str">
            <v>RU Placerita</v>
          </cell>
          <cell r="F609" t="str">
            <v>US</v>
          </cell>
          <cell r="G609">
            <v>0</v>
          </cell>
        </row>
        <row r="610">
          <cell r="A610" t="str">
            <v>Total Asset/(Liability)</v>
          </cell>
          <cell r="B610" t="str">
            <v>Rob</v>
          </cell>
          <cell r="C610" t="str">
            <v>Computed</v>
          </cell>
          <cell r="D610" t="str">
            <v>2Q04</v>
          </cell>
          <cell r="E610" t="str">
            <v>RU Placerita</v>
          </cell>
          <cell r="F610" t="str">
            <v>US</v>
          </cell>
          <cell r="G610">
            <v>0</v>
          </cell>
        </row>
        <row r="611">
          <cell r="A611" t="str">
            <v>Total tax expense (benefit)</v>
          </cell>
          <cell r="B611" t="str">
            <v>Rob</v>
          </cell>
          <cell r="C611" t="str">
            <v>Computed</v>
          </cell>
          <cell r="D611" t="str">
            <v>2Q04</v>
          </cell>
          <cell r="E611" t="str">
            <v>RU Placerita</v>
          </cell>
          <cell r="F611" t="str">
            <v>US</v>
          </cell>
          <cell r="G611">
            <v>-43612.03</v>
          </cell>
        </row>
        <row r="612">
          <cell r="A612" t="str">
            <v>EOY Accrued Tax Rec/(Pay)</v>
          </cell>
          <cell r="B612" t="str">
            <v>Rob</v>
          </cell>
          <cell r="C612" t="str">
            <v>Computed</v>
          </cell>
          <cell r="D612" t="str">
            <v>1Q04</v>
          </cell>
          <cell r="E612" t="str">
            <v>RU Placerita</v>
          </cell>
          <cell r="F612" t="str">
            <v>US</v>
          </cell>
          <cell r="G612">
            <v>0</v>
          </cell>
        </row>
        <row r="613">
          <cell r="A613" t="str">
            <v>Total Deferred Tax Asset - Current</v>
          </cell>
          <cell r="B613" t="str">
            <v>Rob</v>
          </cell>
          <cell r="C613" t="str">
            <v>Computed</v>
          </cell>
          <cell r="D613" t="str">
            <v>1Q04</v>
          </cell>
          <cell r="E613" t="str">
            <v>RU Placerita</v>
          </cell>
          <cell r="F613" t="str">
            <v>US</v>
          </cell>
          <cell r="G613">
            <v>0</v>
          </cell>
        </row>
        <row r="614">
          <cell r="A614" t="str">
            <v>Total Deferred Tax Asset - NC</v>
          </cell>
          <cell r="B614" t="str">
            <v>Rob</v>
          </cell>
          <cell r="C614" t="str">
            <v>Computed</v>
          </cell>
          <cell r="D614" t="str">
            <v>1Q04</v>
          </cell>
          <cell r="E614" t="str">
            <v>RU Placerita</v>
          </cell>
          <cell r="F614" t="str">
            <v>US</v>
          </cell>
          <cell r="G614">
            <v>0</v>
          </cell>
        </row>
        <row r="615">
          <cell r="A615" t="str">
            <v>Total Deferred Tax Liab - NC</v>
          </cell>
          <cell r="B615" t="str">
            <v>Rob</v>
          </cell>
          <cell r="C615" t="str">
            <v>Computed</v>
          </cell>
          <cell r="D615" t="str">
            <v>1Q04</v>
          </cell>
          <cell r="E615" t="str">
            <v>RU Placerita</v>
          </cell>
          <cell r="F615" t="str">
            <v>US</v>
          </cell>
          <cell r="G615">
            <v>0</v>
          </cell>
        </row>
        <row r="616">
          <cell r="A616" t="str">
            <v>Total Net Deferred Tax Asset/(Liab)</v>
          </cell>
          <cell r="B616" t="str">
            <v>Rob</v>
          </cell>
          <cell r="C616" t="str">
            <v>Computed</v>
          </cell>
          <cell r="D616" t="str">
            <v>1Q04</v>
          </cell>
          <cell r="E616" t="str">
            <v>RU Placerita</v>
          </cell>
          <cell r="F616" t="str">
            <v>US</v>
          </cell>
          <cell r="G616">
            <v>0</v>
          </cell>
        </row>
        <row r="617">
          <cell r="A617" t="str">
            <v>Gross Valuation Allowance</v>
          </cell>
          <cell r="B617" t="str">
            <v>Rob</v>
          </cell>
          <cell r="C617" t="str">
            <v>Computed</v>
          </cell>
          <cell r="D617" t="str">
            <v>1Q04</v>
          </cell>
          <cell r="E617" t="str">
            <v>RU Placerita</v>
          </cell>
          <cell r="F617" t="str">
            <v>US</v>
          </cell>
          <cell r="G617">
            <v>0</v>
          </cell>
        </row>
        <row r="618">
          <cell r="A618" t="str">
            <v>Total Asset/(Liability)</v>
          </cell>
          <cell r="B618" t="str">
            <v>Rob</v>
          </cell>
          <cell r="C618" t="str">
            <v>Computed</v>
          </cell>
          <cell r="D618" t="str">
            <v>1Q04</v>
          </cell>
          <cell r="E618" t="str">
            <v>RU Placerita</v>
          </cell>
          <cell r="F618" t="str">
            <v>US</v>
          </cell>
          <cell r="G618">
            <v>0</v>
          </cell>
        </row>
        <row r="619">
          <cell r="A619" t="str">
            <v>Total tax expense (benefit)</v>
          </cell>
          <cell r="B619" t="str">
            <v>Rob</v>
          </cell>
          <cell r="C619" t="str">
            <v>Computed</v>
          </cell>
          <cell r="D619" t="str">
            <v>1Q04</v>
          </cell>
          <cell r="E619" t="str">
            <v>RU Placerita</v>
          </cell>
          <cell r="F619" t="str">
            <v>US</v>
          </cell>
          <cell r="G619">
            <v>-21083.898499999999</v>
          </cell>
        </row>
        <row r="620">
          <cell r="A620" t="str">
            <v>EOY Accrued Tax Rec/(Pay)</v>
          </cell>
          <cell r="B620" t="str">
            <v>Rob</v>
          </cell>
          <cell r="C620" t="str">
            <v>Computed</v>
          </cell>
          <cell r="D620" t="str">
            <v>4Q03</v>
          </cell>
          <cell r="E620" t="str">
            <v>RU Placerita</v>
          </cell>
          <cell r="F620" t="str">
            <v>US</v>
          </cell>
          <cell r="G620">
            <v>0</v>
          </cell>
        </row>
        <row r="621">
          <cell r="A621" t="str">
            <v>Total Deferred Tax Asset - Current</v>
          </cell>
          <cell r="B621" t="str">
            <v>Rob</v>
          </cell>
          <cell r="C621" t="str">
            <v>Computed</v>
          </cell>
          <cell r="D621" t="str">
            <v>4Q03</v>
          </cell>
          <cell r="E621" t="str">
            <v>RU Placerita</v>
          </cell>
          <cell r="F621" t="str">
            <v>US</v>
          </cell>
          <cell r="G621">
            <v>0</v>
          </cell>
        </row>
        <row r="622">
          <cell r="A622" t="str">
            <v>Total Deferred Tax Asset - NC</v>
          </cell>
          <cell r="B622" t="str">
            <v>Rob</v>
          </cell>
          <cell r="C622" t="str">
            <v>Computed</v>
          </cell>
          <cell r="D622" t="str">
            <v>4Q03</v>
          </cell>
          <cell r="E622" t="str">
            <v>RU Placerita</v>
          </cell>
          <cell r="F622" t="str">
            <v>US</v>
          </cell>
          <cell r="G622">
            <v>0</v>
          </cell>
        </row>
        <row r="623">
          <cell r="A623" t="str">
            <v>Total Deferred Tax Liab - NC</v>
          </cell>
          <cell r="B623" t="str">
            <v>Rob</v>
          </cell>
          <cell r="C623" t="str">
            <v>Computed</v>
          </cell>
          <cell r="D623" t="str">
            <v>4Q03</v>
          </cell>
          <cell r="E623" t="str">
            <v>RU Placerita</v>
          </cell>
          <cell r="F623" t="str">
            <v>US</v>
          </cell>
          <cell r="G623">
            <v>0</v>
          </cell>
        </row>
        <row r="624">
          <cell r="A624" t="str">
            <v>Total Net Deferred Tax Asset/(Liab)</v>
          </cell>
          <cell r="B624" t="str">
            <v>Rob</v>
          </cell>
          <cell r="C624" t="str">
            <v>Computed</v>
          </cell>
          <cell r="D624" t="str">
            <v>4Q03</v>
          </cell>
          <cell r="E624" t="str">
            <v>RU Placerita</v>
          </cell>
          <cell r="F624" t="str">
            <v>US</v>
          </cell>
          <cell r="G624">
            <v>0</v>
          </cell>
        </row>
        <row r="625">
          <cell r="A625" t="str">
            <v>Gross Valuation Allowance</v>
          </cell>
          <cell r="B625" t="str">
            <v>Rob</v>
          </cell>
          <cell r="C625" t="str">
            <v>Computed</v>
          </cell>
          <cell r="D625" t="str">
            <v>4Q03</v>
          </cell>
          <cell r="E625" t="str">
            <v>RU Placerita</v>
          </cell>
          <cell r="F625" t="str">
            <v>US</v>
          </cell>
          <cell r="G625">
            <v>0</v>
          </cell>
        </row>
        <row r="626">
          <cell r="A626" t="str">
            <v>Total Asset/(Liability)</v>
          </cell>
          <cell r="B626" t="str">
            <v>Rob</v>
          </cell>
          <cell r="C626" t="str">
            <v>Computed</v>
          </cell>
          <cell r="D626" t="str">
            <v>4Q03</v>
          </cell>
          <cell r="E626" t="str">
            <v>RU Placerita</v>
          </cell>
          <cell r="F626" t="str">
            <v>US</v>
          </cell>
          <cell r="G626">
            <v>0</v>
          </cell>
        </row>
        <row r="627">
          <cell r="A627" t="str">
            <v>EOY Accrued Tax Rec/(Pay)</v>
          </cell>
          <cell r="B627" t="str">
            <v>Rob</v>
          </cell>
          <cell r="C627" t="str">
            <v>Computed</v>
          </cell>
          <cell r="D627" t="str">
            <v>2Q04</v>
          </cell>
          <cell r="E627" t="str">
            <v>RU Power Direct</v>
          </cell>
          <cell r="F627" t="str">
            <v>US</v>
          </cell>
          <cell r="G627">
            <v>0</v>
          </cell>
        </row>
        <row r="628">
          <cell r="A628" t="str">
            <v>Total Deferred Tax Asset - Current</v>
          </cell>
          <cell r="B628" t="str">
            <v>Rob</v>
          </cell>
          <cell r="C628" t="str">
            <v>Computed</v>
          </cell>
          <cell r="D628" t="str">
            <v>2Q04</v>
          </cell>
          <cell r="E628" t="str">
            <v>RU Power Direct</v>
          </cell>
          <cell r="F628" t="str">
            <v>US</v>
          </cell>
          <cell r="G628">
            <v>0</v>
          </cell>
        </row>
        <row r="629">
          <cell r="A629" t="str">
            <v>Total Deferred Tax Asset - NC</v>
          </cell>
          <cell r="B629" t="str">
            <v>Rob</v>
          </cell>
          <cell r="C629" t="str">
            <v>Computed</v>
          </cell>
          <cell r="D629" t="str">
            <v>2Q04</v>
          </cell>
          <cell r="E629" t="str">
            <v>RU Power Direct</v>
          </cell>
          <cell r="F629" t="str">
            <v>US</v>
          </cell>
          <cell r="G629">
            <v>0</v>
          </cell>
        </row>
        <row r="630">
          <cell r="A630" t="str">
            <v>Total Deferred Tax Liab - NC</v>
          </cell>
          <cell r="B630" t="str">
            <v>Rob</v>
          </cell>
          <cell r="C630" t="str">
            <v>Computed</v>
          </cell>
          <cell r="D630" t="str">
            <v>2Q04</v>
          </cell>
          <cell r="E630" t="str">
            <v>RU Power Direct</v>
          </cell>
          <cell r="F630" t="str">
            <v>US</v>
          </cell>
          <cell r="G630">
            <v>0</v>
          </cell>
        </row>
        <row r="631">
          <cell r="A631" t="str">
            <v>Total Net Deferred Tax Asset/(Liab)</v>
          </cell>
          <cell r="B631" t="str">
            <v>Rob</v>
          </cell>
          <cell r="C631" t="str">
            <v>Computed</v>
          </cell>
          <cell r="D631" t="str">
            <v>2Q04</v>
          </cell>
          <cell r="E631" t="str">
            <v>RU Power Direct</v>
          </cell>
          <cell r="F631" t="str">
            <v>US</v>
          </cell>
          <cell r="G631">
            <v>0</v>
          </cell>
        </row>
        <row r="632">
          <cell r="A632" t="str">
            <v>Gross Valuation Allowance</v>
          </cell>
          <cell r="B632" t="str">
            <v>Rob</v>
          </cell>
          <cell r="C632" t="str">
            <v>Computed</v>
          </cell>
          <cell r="D632" t="str">
            <v>2Q04</v>
          </cell>
          <cell r="E632" t="str">
            <v>RU Power Direct</v>
          </cell>
          <cell r="F632" t="str">
            <v>US</v>
          </cell>
          <cell r="G632">
            <v>0</v>
          </cell>
        </row>
        <row r="633">
          <cell r="A633" t="str">
            <v>Total Asset/(Liability)</v>
          </cell>
          <cell r="B633" t="str">
            <v>Rob</v>
          </cell>
          <cell r="C633" t="str">
            <v>Computed</v>
          </cell>
          <cell r="D633" t="str">
            <v>2Q04</v>
          </cell>
          <cell r="E633" t="str">
            <v>RU Power Direct</v>
          </cell>
          <cell r="F633" t="str">
            <v>US</v>
          </cell>
          <cell r="G633">
            <v>0</v>
          </cell>
        </row>
        <row r="634">
          <cell r="A634" t="str">
            <v>Total tax expense (benefit)</v>
          </cell>
          <cell r="B634" t="str">
            <v>Rob</v>
          </cell>
          <cell r="C634" t="str">
            <v>Computed</v>
          </cell>
          <cell r="D634" t="str">
            <v>2Q04</v>
          </cell>
          <cell r="E634" t="str">
            <v>RU Power Direct</v>
          </cell>
          <cell r="F634" t="str">
            <v>US</v>
          </cell>
          <cell r="G634">
            <v>0</v>
          </cell>
        </row>
        <row r="635">
          <cell r="A635" t="str">
            <v>EOY Accrued Tax Rec/(Pay)</v>
          </cell>
          <cell r="B635" t="str">
            <v>Rob</v>
          </cell>
          <cell r="C635" t="str">
            <v>Computed</v>
          </cell>
          <cell r="D635" t="str">
            <v>1Q04</v>
          </cell>
          <cell r="E635" t="str">
            <v>RU Power Direct</v>
          </cell>
          <cell r="F635" t="str">
            <v>US</v>
          </cell>
        </row>
        <row r="636">
          <cell r="A636" t="str">
            <v>Total Deferred Tax Asset - Current</v>
          </cell>
          <cell r="B636" t="str">
            <v>Rob</v>
          </cell>
          <cell r="C636" t="str">
            <v>Computed</v>
          </cell>
          <cell r="D636" t="str">
            <v>1Q04</v>
          </cell>
          <cell r="E636" t="str">
            <v>RU Power Direct</v>
          </cell>
          <cell r="F636" t="str">
            <v>US</v>
          </cell>
        </row>
        <row r="637">
          <cell r="A637" t="str">
            <v>Total Deferred Tax Asset - NC</v>
          </cell>
          <cell r="B637" t="str">
            <v>Rob</v>
          </cell>
          <cell r="C637" t="str">
            <v>Computed</v>
          </cell>
          <cell r="D637" t="str">
            <v>1Q04</v>
          </cell>
          <cell r="E637" t="str">
            <v>RU Power Direct</v>
          </cell>
          <cell r="F637" t="str">
            <v>US</v>
          </cell>
        </row>
        <row r="638">
          <cell r="A638" t="str">
            <v>Total Deferred Tax Liab - NC</v>
          </cell>
          <cell r="B638" t="str">
            <v>Rob</v>
          </cell>
          <cell r="C638" t="str">
            <v>Computed</v>
          </cell>
          <cell r="D638" t="str">
            <v>1Q04</v>
          </cell>
          <cell r="E638" t="str">
            <v>RU Power Direct</v>
          </cell>
          <cell r="F638" t="str">
            <v>US</v>
          </cell>
        </row>
        <row r="639">
          <cell r="A639" t="str">
            <v>Total Net Deferred Tax Asset/(Liab)</v>
          </cell>
          <cell r="B639" t="str">
            <v>Rob</v>
          </cell>
          <cell r="C639" t="str">
            <v>Computed</v>
          </cell>
          <cell r="D639" t="str">
            <v>1Q04</v>
          </cell>
          <cell r="E639" t="str">
            <v>RU Power Direct</v>
          </cell>
          <cell r="F639" t="str">
            <v>US</v>
          </cell>
        </row>
        <row r="640">
          <cell r="A640" t="str">
            <v>Gross Valuation Allowance</v>
          </cell>
          <cell r="B640" t="str">
            <v>Rob</v>
          </cell>
          <cell r="C640" t="str">
            <v>Computed</v>
          </cell>
          <cell r="D640" t="str">
            <v>1Q04</v>
          </cell>
          <cell r="E640" t="str">
            <v>RU Power Direct</v>
          </cell>
          <cell r="F640" t="str">
            <v>US</v>
          </cell>
        </row>
        <row r="641">
          <cell r="A641" t="str">
            <v>Total Asset/(Liability)</v>
          </cell>
          <cell r="B641" t="str">
            <v>Rob</v>
          </cell>
          <cell r="C641" t="str">
            <v>Computed</v>
          </cell>
          <cell r="D641" t="str">
            <v>1Q04</v>
          </cell>
          <cell r="E641" t="str">
            <v>RU Power Direct</v>
          </cell>
          <cell r="F641" t="str">
            <v>US</v>
          </cell>
        </row>
        <row r="642">
          <cell r="A642" t="str">
            <v>Total tax expense (benefit)</v>
          </cell>
          <cell r="B642" t="str">
            <v>Rob</v>
          </cell>
          <cell r="C642" t="str">
            <v>Computed</v>
          </cell>
          <cell r="D642" t="str">
            <v>1Q04</v>
          </cell>
          <cell r="E642" t="str">
            <v>RU Power Direct</v>
          </cell>
          <cell r="F642" t="str">
            <v>US</v>
          </cell>
        </row>
        <row r="643">
          <cell r="A643" t="str">
            <v>EOY Accrued Tax Rec/(Pay)</v>
          </cell>
          <cell r="B643" t="str">
            <v>Rob</v>
          </cell>
          <cell r="C643" t="str">
            <v>Computed</v>
          </cell>
          <cell r="D643" t="str">
            <v>4Q03</v>
          </cell>
          <cell r="E643" t="str">
            <v>RU Power Direct</v>
          </cell>
          <cell r="F643" t="str">
            <v>US</v>
          </cell>
        </row>
        <row r="644">
          <cell r="A644" t="str">
            <v>Total Deferred Tax Asset - Current</v>
          </cell>
          <cell r="B644" t="str">
            <v>Rob</v>
          </cell>
          <cell r="C644" t="str">
            <v>Computed</v>
          </cell>
          <cell r="D644" t="str">
            <v>4Q03</v>
          </cell>
          <cell r="E644" t="str">
            <v>RU Power Direct</v>
          </cell>
          <cell r="F644" t="str">
            <v>US</v>
          </cell>
        </row>
        <row r="645">
          <cell r="A645" t="str">
            <v>Total Deferred Tax Asset - NC</v>
          </cell>
          <cell r="B645" t="str">
            <v>Rob</v>
          </cell>
          <cell r="C645" t="str">
            <v>Computed</v>
          </cell>
          <cell r="D645" t="str">
            <v>4Q03</v>
          </cell>
          <cell r="E645" t="str">
            <v>RU Power Direct</v>
          </cell>
          <cell r="F645" t="str">
            <v>US</v>
          </cell>
        </row>
        <row r="646">
          <cell r="A646" t="str">
            <v>Total Deferred Tax Liab - NC</v>
          </cell>
          <cell r="B646" t="str">
            <v>Rob</v>
          </cell>
          <cell r="C646" t="str">
            <v>Computed</v>
          </cell>
          <cell r="D646" t="str">
            <v>4Q03</v>
          </cell>
          <cell r="E646" t="str">
            <v>RU Power Direct</v>
          </cell>
          <cell r="F646" t="str">
            <v>US</v>
          </cell>
        </row>
        <row r="647">
          <cell r="A647" t="str">
            <v>Total Net Deferred Tax Asset/(Liab)</v>
          </cell>
          <cell r="B647" t="str">
            <v>Rob</v>
          </cell>
          <cell r="C647" t="str">
            <v>Computed</v>
          </cell>
          <cell r="D647" t="str">
            <v>4Q03</v>
          </cell>
          <cell r="E647" t="str">
            <v>RU Power Direct</v>
          </cell>
          <cell r="F647" t="str">
            <v>US</v>
          </cell>
        </row>
        <row r="648">
          <cell r="A648" t="str">
            <v>Gross Valuation Allowance</v>
          </cell>
          <cell r="B648" t="str">
            <v>Rob</v>
          </cell>
          <cell r="C648" t="str">
            <v>Computed</v>
          </cell>
          <cell r="D648" t="str">
            <v>4Q03</v>
          </cell>
          <cell r="E648" t="str">
            <v>RU Power Direct</v>
          </cell>
          <cell r="F648" t="str">
            <v>US</v>
          </cell>
        </row>
        <row r="649">
          <cell r="A649" t="str">
            <v>Total Asset/(Liability)</v>
          </cell>
          <cell r="B649" t="str">
            <v>Rob</v>
          </cell>
          <cell r="C649" t="str">
            <v>Computed</v>
          </cell>
          <cell r="D649" t="str">
            <v>4Q03</v>
          </cell>
          <cell r="E649" t="str">
            <v>RU Power Direct</v>
          </cell>
          <cell r="F649" t="str">
            <v>US</v>
          </cell>
        </row>
        <row r="650">
          <cell r="A650" t="str">
            <v>EOY Accrued Tax Rec/(Pay)</v>
          </cell>
          <cell r="B650" t="str">
            <v>Rob</v>
          </cell>
          <cell r="C650" t="str">
            <v>Computed</v>
          </cell>
          <cell r="D650" t="str">
            <v>2Q04</v>
          </cell>
          <cell r="E650" t="str">
            <v>RU Red Oak</v>
          </cell>
          <cell r="F650" t="str">
            <v>US</v>
          </cell>
          <cell r="G650">
            <v>0</v>
          </cell>
        </row>
        <row r="651">
          <cell r="A651" t="str">
            <v>Total Deferred Tax Asset - Current</v>
          </cell>
          <cell r="B651" t="str">
            <v>Rob</v>
          </cell>
          <cell r="C651" t="str">
            <v>Computed</v>
          </cell>
          <cell r="D651" t="str">
            <v>2Q04</v>
          </cell>
          <cell r="E651" t="str">
            <v>RU Red Oak</v>
          </cell>
          <cell r="F651" t="str">
            <v>US</v>
          </cell>
          <cell r="G651">
            <v>0</v>
          </cell>
        </row>
        <row r="652">
          <cell r="A652" t="str">
            <v>Total Deferred Tax Asset - NC</v>
          </cell>
          <cell r="B652" t="str">
            <v>Rob</v>
          </cell>
          <cell r="C652" t="str">
            <v>Computed</v>
          </cell>
          <cell r="D652" t="str">
            <v>2Q04</v>
          </cell>
          <cell r="E652" t="str">
            <v>RU Red Oak</v>
          </cell>
          <cell r="F652" t="str">
            <v>US</v>
          </cell>
          <cell r="G652">
            <v>0</v>
          </cell>
        </row>
        <row r="653">
          <cell r="A653" t="str">
            <v>Total Deferred Tax Liab - NC</v>
          </cell>
          <cell r="B653" t="str">
            <v>Rob</v>
          </cell>
          <cell r="C653" t="str">
            <v>Computed</v>
          </cell>
          <cell r="D653" t="str">
            <v>2Q04</v>
          </cell>
          <cell r="E653" t="str">
            <v>RU Red Oak</v>
          </cell>
          <cell r="F653" t="str">
            <v>US</v>
          </cell>
          <cell r="G653">
            <v>0</v>
          </cell>
        </row>
        <row r="654">
          <cell r="A654" t="str">
            <v>Total Net Deferred Tax Asset/(Liab)</v>
          </cell>
          <cell r="B654" t="str">
            <v>Rob</v>
          </cell>
          <cell r="C654" t="str">
            <v>Computed</v>
          </cell>
          <cell r="D654" t="str">
            <v>2Q04</v>
          </cell>
          <cell r="E654" t="str">
            <v>RU Red Oak</v>
          </cell>
          <cell r="F654" t="str">
            <v>US</v>
          </cell>
          <cell r="G654">
            <v>0</v>
          </cell>
        </row>
        <row r="655">
          <cell r="A655" t="str">
            <v>Gross Valuation Allowance</v>
          </cell>
          <cell r="B655" t="str">
            <v>Rob</v>
          </cell>
          <cell r="C655" t="str">
            <v>Computed</v>
          </cell>
          <cell r="D655" t="str">
            <v>2Q04</v>
          </cell>
          <cell r="E655" t="str">
            <v>RU Red Oak</v>
          </cell>
          <cell r="F655" t="str">
            <v>US</v>
          </cell>
          <cell r="G655">
            <v>0</v>
          </cell>
        </row>
        <row r="656">
          <cell r="A656" t="str">
            <v>Total Asset/(Liability)</v>
          </cell>
          <cell r="B656" t="str">
            <v>Rob</v>
          </cell>
          <cell r="C656" t="str">
            <v>Computed</v>
          </cell>
          <cell r="D656" t="str">
            <v>2Q04</v>
          </cell>
          <cell r="E656" t="str">
            <v>RU Red Oak</v>
          </cell>
          <cell r="F656" t="str">
            <v>US</v>
          </cell>
          <cell r="G656">
            <v>0</v>
          </cell>
        </row>
        <row r="657">
          <cell r="A657" t="str">
            <v>Total tax expense (benefit)</v>
          </cell>
          <cell r="B657" t="str">
            <v>Rob</v>
          </cell>
          <cell r="C657" t="str">
            <v>Computed</v>
          </cell>
          <cell r="D657" t="str">
            <v>2Q04</v>
          </cell>
          <cell r="E657" t="str">
            <v>RU Red Oak</v>
          </cell>
          <cell r="F657" t="str">
            <v>US</v>
          </cell>
          <cell r="G657">
            <v>-1747375.2999999998</v>
          </cell>
        </row>
        <row r="658">
          <cell r="A658" t="str">
            <v>EOY Accrued Tax Rec/(Pay)</v>
          </cell>
          <cell r="B658" t="str">
            <v>Rob</v>
          </cell>
          <cell r="C658" t="str">
            <v>Computed</v>
          </cell>
          <cell r="D658" t="str">
            <v>1Q04</v>
          </cell>
          <cell r="E658" t="str">
            <v>RU Red Oak</v>
          </cell>
          <cell r="F658" t="str">
            <v>US</v>
          </cell>
          <cell r="G658">
            <v>0</v>
          </cell>
        </row>
        <row r="659">
          <cell r="A659" t="str">
            <v>Total Deferred Tax Asset - Current</v>
          </cell>
          <cell r="B659" t="str">
            <v>Rob</v>
          </cell>
          <cell r="C659" t="str">
            <v>Computed</v>
          </cell>
          <cell r="D659" t="str">
            <v>1Q04</v>
          </cell>
          <cell r="E659" t="str">
            <v>RU Red Oak</v>
          </cell>
          <cell r="F659" t="str">
            <v>US</v>
          </cell>
          <cell r="G659">
            <v>0</v>
          </cell>
        </row>
        <row r="660">
          <cell r="A660" t="str">
            <v>Total Deferred Tax Asset - NC</v>
          </cell>
          <cell r="B660" t="str">
            <v>Rob</v>
          </cell>
          <cell r="C660" t="str">
            <v>Computed</v>
          </cell>
          <cell r="D660" t="str">
            <v>1Q04</v>
          </cell>
          <cell r="E660" t="str">
            <v>RU Red Oak</v>
          </cell>
          <cell r="F660" t="str">
            <v>US</v>
          </cell>
          <cell r="G660">
            <v>0</v>
          </cell>
        </row>
        <row r="661">
          <cell r="A661" t="str">
            <v>Total Deferred Tax Liab - NC</v>
          </cell>
          <cell r="B661" t="str">
            <v>Rob</v>
          </cell>
          <cell r="C661" t="str">
            <v>Computed</v>
          </cell>
          <cell r="D661" t="str">
            <v>1Q04</v>
          </cell>
          <cell r="E661" t="str">
            <v>RU Red Oak</v>
          </cell>
          <cell r="F661" t="str">
            <v>US</v>
          </cell>
          <cell r="G661">
            <v>0</v>
          </cell>
        </row>
        <row r="662">
          <cell r="A662" t="str">
            <v>Total Net Deferred Tax Asset/(Liab)</v>
          </cell>
          <cell r="B662" t="str">
            <v>Rob</v>
          </cell>
          <cell r="C662" t="str">
            <v>Computed</v>
          </cell>
          <cell r="D662" t="str">
            <v>1Q04</v>
          </cell>
          <cell r="E662" t="str">
            <v>RU Red Oak</v>
          </cell>
          <cell r="F662" t="str">
            <v>US</v>
          </cell>
          <cell r="G662">
            <v>0</v>
          </cell>
        </row>
        <row r="663">
          <cell r="A663" t="str">
            <v>Gross Valuation Allowance</v>
          </cell>
          <cell r="B663" t="str">
            <v>Rob</v>
          </cell>
          <cell r="C663" t="str">
            <v>Computed</v>
          </cell>
          <cell r="D663" t="str">
            <v>1Q04</v>
          </cell>
          <cell r="E663" t="str">
            <v>RU Red Oak</v>
          </cell>
          <cell r="F663" t="str">
            <v>US</v>
          </cell>
          <cell r="G663">
            <v>0</v>
          </cell>
        </row>
        <row r="664">
          <cell r="A664" t="str">
            <v>Total Asset/(Liability)</v>
          </cell>
          <cell r="B664" t="str">
            <v>Rob</v>
          </cell>
          <cell r="C664" t="str">
            <v>Computed</v>
          </cell>
          <cell r="D664" t="str">
            <v>1Q04</v>
          </cell>
          <cell r="E664" t="str">
            <v>RU Red Oak</v>
          </cell>
          <cell r="F664" t="str">
            <v>US</v>
          </cell>
          <cell r="G664">
            <v>0</v>
          </cell>
        </row>
        <row r="665">
          <cell r="A665" t="str">
            <v>Total tax expense (benefit)</v>
          </cell>
          <cell r="B665" t="str">
            <v>Rob</v>
          </cell>
          <cell r="C665" t="str">
            <v>Computed</v>
          </cell>
          <cell r="D665" t="str">
            <v>1Q04</v>
          </cell>
          <cell r="E665" t="str">
            <v>RU Red Oak</v>
          </cell>
          <cell r="F665" t="str">
            <v>US</v>
          </cell>
          <cell r="G665">
            <v>-1673891.3584999999</v>
          </cell>
        </row>
        <row r="666">
          <cell r="A666" t="str">
            <v>EOY Accrued Tax Rec/(Pay)</v>
          </cell>
          <cell r="B666" t="str">
            <v>Rob</v>
          </cell>
          <cell r="C666" t="str">
            <v>Computed</v>
          </cell>
          <cell r="D666" t="str">
            <v>4Q03</v>
          </cell>
          <cell r="E666" t="str">
            <v>RU Red Oak</v>
          </cell>
          <cell r="F666" t="str">
            <v>US</v>
          </cell>
          <cell r="G666">
            <v>0</v>
          </cell>
        </row>
        <row r="667">
          <cell r="A667" t="str">
            <v>Total Deferred Tax Asset - Current</v>
          </cell>
          <cell r="B667" t="str">
            <v>Rob</v>
          </cell>
          <cell r="C667" t="str">
            <v>Computed</v>
          </cell>
          <cell r="D667" t="str">
            <v>4Q03</v>
          </cell>
          <cell r="E667" t="str">
            <v>RU Red Oak</v>
          </cell>
          <cell r="F667" t="str">
            <v>US</v>
          </cell>
          <cell r="G667">
            <v>0</v>
          </cell>
        </row>
        <row r="668">
          <cell r="A668" t="str">
            <v>Total Deferred Tax Asset - NC</v>
          </cell>
          <cell r="B668" t="str">
            <v>Rob</v>
          </cell>
          <cell r="C668" t="str">
            <v>Computed</v>
          </cell>
          <cell r="D668" t="str">
            <v>4Q03</v>
          </cell>
          <cell r="E668" t="str">
            <v>RU Red Oak</v>
          </cell>
          <cell r="F668" t="str">
            <v>US</v>
          </cell>
          <cell r="G668">
            <v>0</v>
          </cell>
        </row>
        <row r="669">
          <cell r="A669" t="str">
            <v>Total Deferred Tax Liab - NC</v>
          </cell>
          <cell r="B669" t="str">
            <v>Rob</v>
          </cell>
          <cell r="C669" t="str">
            <v>Computed</v>
          </cell>
          <cell r="D669" t="str">
            <v>4Q03</v>
          </cell>
          <cell r="E669" t="str">
            <v>RU Red Oak</v>
          </cell>
          <cell r="F669" t="str">
            <v>US</v>
          </cell>
          <cell r="G669">
            <v>0</v>
          </cell>
        </row>
        <row r="670">
          <cell r="A670" t="str">
            <v>Total Net Deferred Tax Asset/(Liab)</v>
          </cell>
          <cell r="B670" t="str">
            <v>Rob</v>
          </cell>
          <cell r="C670" t="str">
            <v>Computed</v>
          </cell>
          <cell r="D670" t="str">
            <v>4Q03</v>
          </cell>
          <cell r="E670" t="str">
            <v>RU Red Oak</v>
          </cell>
          <cell r="F670" t="str">
            <v>US</v>
          </cell>
          <cell r="G670">
            <v>0</v>
          </cell>
        </row>
        <row r="671">
          <cell r="A671" t="str">
            <v>Gross Valuation Allowance</v>
          </cell>
          <cell r="B671" t="str">
            <v>Rob</v>
          </cell>
          <cell r="C671" t="str">
            <v>Computed</v>
          </cell>
          <cell r="D671" t="str">
            <v>4Q03</v>
          </cell>
          <cell r="E671" t="str">
            <v>RU Red Oak</v>
          </cell>
          <cell r="F671" t="str">
            <v>US</v>
          </cell>
          <cell r="G671">
            <v>0</v>
          </cell>
        </row>
        <row r="672">
          <cell r="A672" t="str">
            <v>Total Asset/(Liability)</v>
          </cell>
          <cell r="B672" t="str">
            <v>Rob</v>
          </cell>
          <cell r="C672" t="str">
            <v>Computed</v>
          </cell>
          <cell r="D672" t="str">
            <v>4Q03</v>
          </cell>
          <cell r="E672" t="str">
            <v>RU Red Oak</v>
          </cell>
          <cell r="F672" t="str">
            <v>US</v>
          </cell>
          <cell r="G672">
            <v>0</v>
          </cell>
        </row>
        <row r="673">
          <cell r="A673" t="str">
            <v>EOY Accrued Tax Rec/(Pay)</v>
          </cell>
          <cell r="B673" t="str">
            <v>Rob</v>
          </cell>
          <cell r="C673" t="str">
            <v>Computed</v>
          </cell>
          <cell r="D673" t="str">
            <v>2Q04</v>
          </cell>
          <cell r="E673" t="str">
            <v>RU Riverside Canal Pwr</v>
          </cell>
          <cell r="F673" t="str">
            <v>US</v>
          </cell>
          <cell r="G673">
            <v>0</v>
          </cell>
        </row>
        <row r="674">
          <cell r="A674" t="str">
            <v>Total Deferred Tax Asset - Current</v>
          </cell>
          <cell r="B674" t="str">
            <v>Rob</v>
          </cell>
          <cell r="C674" t="str">
            <v>Computed</v>
          </cell>
          <cell r="D674" t="str">
            <v>2Q04</v>
          </cell>
          <cell r="E674" t="str">
            <v>RU Riverside Canal Pwr</v>
          </cell>
          <cell r="F674" t="str">
            <v>US</v>
          </cell>
          <cell r="G674">
            <v>0</v>
          </cell>
        </row>
        <row r="675">
          <cell r="A675" t="str">
            <v>Total Deferred Tax Asset - NC</v>
          </cell>
          <cell r="B675" t="str">
            <v>Rob</v>
          </cell>
          <cell r="C675" t="str">
            <v>Computed</v>
          </cell>
          <cell r="D675" t="str">
            <v>2Q04</v>
          </cell>
          <cell r="E675" t="str">
            <v>RU Riverside Canal Pwr</v>
          </cell>
          <cell r="F675" t="str">
            <v>US</v>
          </cell>
          <cell r="G675">
            <v>0</v>
          </cell>
        </row>
        <row r="676">
          <cell r="A676" t="str">
            <v>Total Deferred Tax Liab - NC</v>
          </cell>
          <cell r="B676" t="str">
            <v>Rob</v>
          </cell>
          <cell r="C676" t="str">
            <v>Computed</v>
          </cell>
          <cell r="D676" t="str">
            <v>2Q04</v>
          </cell>
          <cell r="E676" t="str">
            <v>RU Riverside Canal Pwr</v>
          </cell>
          <cell r="F676" t="str">
            <v>US</v>
          </cell>
          <cell r="G676">
            <v>0</v>
          </cell>
        </row>
        <row r="677">
          <cell r="A677" t="str">
            <v>Total Net Deferred Tax Asset/(Liab)</v>
          </cell>
          <cell r="B677" t="str">
            <v>Rob</v>
          </cell>
          <cell r="C677" t="str">
            <v>Computed</v>
          </cell>
          <cell r="D677" t="str">
            <v>2Q04</v>
          </cell>
          <cell r="E677" t="str">
            <v>RU Riverside Canal Pwr</v>
          </cell>
          <cell r="F677" t="str">
            <v>US</v>
          </cell>
          <cell r="G677">
            <v>0</v>
          </cell>
        </row>
        <row r="678">
          <cell r="A678" t="str">
            <v>Gross Valuation Allowance</v>
          </cell>
          <cell r="B678" t="str">
            <v>Rob</v>
          </cell>
          <cell r="C678" t="str">
            <v>Computed</v>
          </cell>
          <cell r="D678" t="str">
            <v>2Q04</v>
          </cell>
          <cell r="E678" t="str">
            <v>RU Riverside Canal Pwr</v>
          </cell>
          <cell r="F678" t="str">
            <v>US</v>
          </cell>
          <cell r="G678">
            <v>0</v>
          </cell>
        </row>
        <row r="679">
          <cell r="A679" t="str">
            <v>Total Asset/(Liability)</v>
          </cell>
          <cell r="B679" t="str">
            <v>Rob</v>
          </cell>
          <cell r="C679" t="str">
            <v>Computed</v>
          </cell>
          <cell r="D679" t="str">
            <v>2Q04</v>
          </cell>
          <cell r="E679" t="str">
            <v>RU Riverside Canal Pwr</v>
          </cell>
          <cell r="F679" t="str">
            <v>US</v>
          </cell>
          <cell r="G679">
            <v>0</v>
          </cell>
        </row>
        <row r="680">
          <cell r="A680" t="str">
            <v>Total tax expense (benefit)</v>
          </cell>
          <cell r="B680" t="str">
            <v>Rob</v>
          </cell>
          <cell r="C680" t="str">
            <v>Computed</v>
          </cell>
          <cell r="D680" t="str">
            <v>2Q04</v>
          </cell>
          <cell r="E680" t="str">
            <v>RU Riverside Canal Pwr</v>
          </cell>
          <cell r="F680" t="str">
            <v>US</v>
          </cell>
          <cell r="G680">
            <v>0</v>
          </cell>
        </row>
        <row r="681">
          <cell r="A681" t="str">
            <v>EOY Accrued Tax Rec/(Pay)</v>
          </cell>
          <cell r="B681" t="str">
            <v>Rob</v>
          </cell>
          <cell r="C681" t="str">
            <v>Computed</v>
          </cell>
          <cell r="D681" t="str">
            <v>1Q04</v>
          </cell>
          <cell r="E681" t="str">
            <v>RU Riverside Canal Pwr</v>
          </cell>
          <cell r="F681" t="str">
            <v>US</v>
          </cell>
        </row>
        <row r="682">
          <cell r="A682" t="str">
            <v>Total Deferred Tax Asset - Current</v>
          </cell>
          <cell r="B682" t="str">
            <v>Rob</v>
          </cell>
          <cell r="C682" t="str">
            <v>Computed</v>
          </cell>
          <cell r="D682" t="str">
            <v>1Q04</v>
          </cell>
          <cell r="E682" t="str">
            <v>RU Riverside Canal Pwr</v>
          </cell>
          <cell r="F682" t="str">
            <v>US</v>
          </cell>
        </row>
        <row r="683">
          <cell r="A683" t="str">
            <v>Total Deferred Tax Asset - NC</v>
          </cell>
          <cell r="B683" t="str">
            <v>Rob</v>
          </cell>
          <cell r="C683" t="str">
            <v>Computed</v>
          </cell>
          <cell r="D683" t="str">
            <v>1Q04</v>
          </cell>
          <cell r="E683" t="str">
            <v>RU Riverside Canal Pwr</v>
          </cell>
          <cell r="F683" t="str">
            <v>US</v>
          </cell>
        </row>
        <row r="684">
          <cell r="A684" t="str">
            <v>Total Deferred Tax Liab - NC</v>
          </cell>
          <cell r="B684" t="str">
            <v>Rob</v>
          </cell>
          <cell r="C684" t="str">
            <v>Computed</v>
          </cell>
          <cell r="D684" t="str">
            <v>1Q04</v>
          </cell>
          <cell r="E684" t="str">
            <v>RU Riverside Canal Pwr</v>
          </cell>
          <cell r="F684" t="str">
            <v>US</v>
          </cell>
        </row>
        <row r="685">
          <cell r="A685" t="str">
            <v>Total Net Deferred Tax Asset/(Liab)</v>
          </cell>
          <cell r="B685" t="str">
            <v>Rob</v>
          </cell>
          <cell r="C685" t="str">
            <v>Computed</v>
          </cell>
          <cell r="D685" t="str">
            <v>1Q04</v>
          </cell>
          <cell r="E685" t="str">
            <v>RU Riverside Canal Pwr</v>
          </cell>
          <cell r="F685" t="str">
            <v>US</v>
          </cell>
        </row>
        <row r="686">
          <cell r="A686" t="str">
            <v>Gross Valuation Allowance</v>
          </cell>
          <cell r="B686" t="str">
            <v>Rob</v>
          </cell>
          <cell r="C686" t="str">
            <v>Computed</v>
          </cell>
          <cell r="D686" t="str">
            <v>1Q04</v>
          </cell>
          <cell r="E686" t="str">
            <v>RU Riverside Canal Pwr</v>
          </cell>
          <cell r="F686" t="str">
            <v>US</v>
          </cell>
        </row>
        <row r="687">
          <cell r="A687" t="str">
            <v>Total Asset/(Liability)</v>
          </cell>
          <cell r="B687" t="str">
            <v>Rob</v>
          </cell>
          <cell r="C687" t="str">
            <v>Computed</v>
          </cell>
          <cell r="D687" t="str">
            <v>1Q04</v>
          </cell>
          <cell r="E687" t="str">
            <v>RU Riverside Canal Pwr</v>
          </cell>
          <cell r="F687" t="str">
            <v>US</v>
          </cell>
        </row>
        <row r="688">
          <cell r="A688" t="str">
            <v>Total tax expense (benefit)</v>
          </cell>
          <cell r="B688" t="str">
            <v>Rob</v>
          </cell>
          <cell r="C688" t="str">
            <v>Computed</v>
          </cell>
          <cell r="D688" t="str">
            <v>1Q04</v>
          </cell>
          <cell r="E688" t="str">
            <v>RU Riverside Canal Pwr</v>
          </cell>
          <cell r="F688" t="str">
            <v>US</v>
          </cell>
        </row>
        <row r="689">
          <cell r="A689" t="str">
            <v>EOY Accrued Tax Rec/(Pay)</v>
          </cell>
          <cell r="B689" t="str">
            <v>Rob</v>
          </cell>
          <cell r="C689" t="str">
            <v>Computed</v>
          </cell>
          <cell r="D689" t="str">
            <v>4Q03</v>
          </cell>
          <cell r="E689" t="str">
            <v>RU Riverside Canal Pwr</v>
          </cell>
          <cell r="F689" t="str">
            <v>US</v>
          </cell>
        </row>
        <row r="690">
          <cell r="A690" t="str">
            <v>Total Deferred Tax Asset - Current</v>
          </cell>
          <cell r="B690" t="str">
            <v>Rob</v>
          </cell>
          <cell r="C690" t="str">
            <v>Computed</v>
          </cell>
          <cell r="D690" t="str">
            <v>4Q03</v>
          </cell>
          <cell r="E690" t="str">
            <v>RU Riverside Canal Pwr</v>
          </cell>
          <cell r="F690" t="str">
            <v>US</v>
          </cell>
        </row>
        <row r="691">
          <cell r="A691" t="str">
            <v>Total Deferred Tax Asset - NC</v>
          </cell>
          <cell r="B691" t="str">
            <v>Rob</v>
          </cell>
          <cell r="C691" t="str">
            <v>Computed</v>
          </cell>
          <cell r="D691" t="str">
            <v>4Q03</v>
          </cell>
          <cell r="E691" t="str">
            <v>RU Riverside Canal Pwr</v>
          </cell>
          <cell r="F691" t="str">
            <v>US</v>
          </cell>
        </row>
        <row r="692">
          <cell r="A692" t="str">
            <v>Total Deferred Tax Liab - NC</v>
          </cell>
          <cell r="B692" t="str">
            <v>Rob</v>
          </cell>
          <cell r="C692" t="str">
            <v>Computed</v>
          </cell>
          <cell r="D692" t="str">
            <v>4Q03</v>
          </cell>
          <cell r="E692" t="str">
            <v>RU Riverside Canal Pwr</v>
          </cell>
          <cell r="F692" t="str">
            <v>US</v>
          </cell>
        </row>
        <row r="693">
          <cell r="A693" t="str">
            <v>Total Net Deferred Tax Asset/(Liab)</v>
          </cell>
          <cell r="B693" t="str">
            <v>Rob</v>
          </cell>
          <cell r="C693" t="str">
            <v>Computed</v>
          </cell>
          <cell r="D693" t="str">
            <v>4Q03</v>
          </cell>
          <cell r="E693" t="str">
            <v>RU Riverside Canal Pwr</v>
          </cell>
          <cell r="F693" t="str">
            <v>US</v>
          </cell>
        </row>
        <row r="694">
          <cell r="A694" t="str">
            <v>Gross Valuation Allowance</v>
          </cell>
          <cell r="B694" t="str">
            <v>Rob</v>
          </cell>
          <cell r="C694" t="str">
            <v>Computed</v>
          </cell>
          <cell r="D694" t="str">
            <v>4Q03</v>
          </cell>
          <cell r="E694" t="str">
            <v>RU Riverside Canal Pwr</v>
          </cell>
          <cell r="F694" t="str">
            <v>US</v>
          </cell>
        </row>
        <row r="695">
          <cell r="A695" t="str">
            <v>Total Asset/(Liability)</v>
          </cell>
          <cell r="B695" t="str">
            <v>Rob</v>
          </cell>
          <cell r="C695" t="str">
            <v>Computed</v>
          </cell>
          <cell r="D695" t="str">
            <v>4Q03</v>
          </cell>
          <cell r="E695" t="str">
            <v>RU Riverside Canal Pwr</v>
          </cell>
          <cell r="F695" t="str">
            <v>US</v>
          </cell>
        </row>
        <row r="696">
          <cell r="A696" t="str">
            <v>EOY Accrued Tax Rec/(Pay)</v>
          </cell>
          <cell r="B696" t="str">
            <v>Rob</v>
          </cell>
          <cell r="C696" t="str">
            <v>Computed</v>
          </cell>
          <cell r="D696" t="str">
            <v>2Q04</v>
          </cell>
          <cell r="E696" t="str">
            <v>BS Shady Point</v>
          </cell>
          <cell r="F696" t="str">
            <v>US</v>
          </cell>
          <cell r="G696">
            <v>0</v>
          </cell>
        </row>
        <row r="697">
          <cell r="A697" t="str">
            <v>Total Deferred Tax Asset - Current</v>
          </cell>
          <cell r="B697" t="str">
            <v>Rob</v>
          </cell>
          <cell r="C697" t="str">
            <v>Computed</v>
          </cell>
          <cell r="D697" t="str">
            <v>2Q04</v>
          </cell>
          <cell r="E697" t="str">
            <v>BS Shady Point</v>
          </cell>
          <cell r="F697" t="str">
            <v>US</v>
          </cell>
          <cell r="G697">
            <v>0</v>
          </cell>
        </row>
        <row r="698">
          <cell r="A698" t="str">
            <v>Total Deferred Tax Asset - NC</v>
          </cell>
          <cell r="B698" t="str">
            <v>Rob</v>
          </cell>
          <cell r="C698" t="str">
            <v>Computed</v>
          </cell>
          <cell r="D698" t="str">
            <v>2Q04</v>
          </cell>
          <cell r="E698" t="str">
            <v>BS Shady Point</v>
          </cell>
          <cell r="F698" t="str">
            <v>US</v>
          </cell>
          <cell r="G698">
            <v>0</v>
          </cell>
        </row>
        <row r="699">
          <cell r="A699" t="str">
            <v>Total Deferred Tax Liab - NC</v>
          </cell>
          <cell r="B699" t="str">
            <v>Rob</v>
          </cell>
          <cell r="C699" t="str">
            <v>Computed</v>
          </cell>
          <cell r="D699" t="str">
            <v>2Q04</v>
          </cell>
          <cell r="E699" t="str">
            <v>BS Shady Point</v>
          </cell>
          <cell r="F699" t="str">
            <v>US</v>
          </cell>
          <cell r="G699">
            <v>0</v>
          </cell>
        </row>
        <row r="700">
          <cell r="A700" t="str">
            <v>Total Net Deferred Tax Asset/(Liab)</v>
          </cell>
          <cell r="B700" t="str">
            <v>Rob</v>
          </cell>
          <cell r="C700" t="str">
            <v>Computed</v>
          </cell>
          <cell r="D700" t="str">
            <v>2Q04</v>
          </cell>
          <cell r="E700" t="str">
            <v>BS Shady Point</v>
          </cell>
          <cell r="F700" t="str">
            <v>US</v>
          </cell>
          <cell r="G700">
            <v>0</v>
          </cell>
        </row>
        <row r="701">
          <cell r="A701" t="str">
            <v>Gross Valuation Allowance</v>
          </cell>
          <cell r="B701" t="str">
            <v>Rob</v>
          </cell>
          <cell r="C701" t="str">
            <v>Computed</v>
          </cell>
          <cell r="D701" t="str">
            <v>2Q04</v>
          </cell>
          <cell r="E701" t="str">
            <v>BS Shady Point</v>
          </cell>
          <cell r="F701" t="str">
            <v>US</v>
          </cell>
          <cell r="G701">
            <v>0</v>
          </cell>
        </row>
        <row r="702">
          <cell r="A702" t="str">
            <v>Total Asset/(Liability)</v>
          </cell>
          <cell r="B702" t="str">
            <v>Rob</v>
          </cell>
          <cell r="C702" t="str">
            <v>Computed</v>
          </cell>
          <cell r="D702" t="str">
            <v>2Q04</v>
          </cell>
          <cell r="E702" t="str">
            <v>BS Shady Point</v>
          </cell>
          <cell r="F702" t="str">
            <v>US</v>
          </cell>
          <cell r="G702">
            <v>0</v>
          </cell>
        </row>
        <row r="703">
          <cell r="A703" t="str">
            <v>Total tax expense (benefit)</v>
          </cell>
          <cell r="B703" t="str">
            <v>Rob</v>
          </cell>
          <cell r="C703" t="str">
            <v>Computed</v>
          </cell>
          <cell r="D703" t="str">
            <v>2Q04</v>
          </cell>
          <cell r="E703" t="str">
            <v>BS Shady Point</v>
          </cell>
          <cell r="F703" t="str">
            <v>US</v>
          </cell>
          <cell r="G703">
            <v>11938533.887</v>
          </cell>
        </row>
        <row r="704">
          <cell r="A704" t="str">
            <v>EOY Accrued Tax Rec/(Pay)</v>
          </cell>
          <cell r="B704" t="str">
            <v>Rob</v>
          </cell>
          <cell r="C704" t="str">
            <v>Computed</v>
          </cell>
          <cell r="D704" t="str">
            <v>1Q04</v>
          </cell>
          <cell r="E704" t="str">
            <v>BS Shady Point</v>
          </cell>
          <cell r="F704" t="str">
            <v>US</v>
          </cell>
          <cell r="G704">
            <v>0</v>
          </cell>
        </row>
        <row r="705">
          <cell r="A705" t="str">
            <v>Total Deferred Tax Asset - Current</v>
          </cell>
          <cell r="B705" t="str">
            <v>Rob</v>
          </cell>
          <cell r="C705" t="str">
            <v>Computed</v>
          </cell>
          <cell r="D705" t="str">
            <v>1Q04</v>
          </cell>
          <cell r="E705" t="str">
            <v>BS Shady Point</v>
          </cell>
          <cell r="F705" t="str">
            <v>US</v>
          </cell>
          <cell r="G705">
            <v>0</v>
          </cell>
        </row>
        <row r="706">
          <cell r="A706" t="str">
            <v>Total Deferred Tax Asset - NC</v>
          </cell>
          <cell r="B706" t="str">
            <v>Rob</v>
          </cell>
          <cell r="C706" t="str">
            <v>Computed</v>
          </cell>
          <cell r="D706" t="str">
            <v>1Q04</v>
          </cell>
          <cell r="E706" t="str">
            <v>BS Shady Point</v>
          </cell>
          <cell r="F706" t="str">
            <v>US</v>
          </cell>
          <cell r="G706">
            <v>0</v>
          </cell>
        </row>
        <row r="707">
          <cell r="A707" t="str">
            <v>Total Deferred Tax Liab - NC</v>
          </cell>
          <cell r="B707" t="str">
            <v>Rob</v>
          </cell>
          <cell r="C707" t="str">
            <v>Computed</v>
          </cell>
          <cell r="D707" t="str">
            <v>1Q04</v>
          </cell>
          <cell r="E707" t="str">
            <v>BS Shady Point</v>
          </cell>
          <cell r="F707" t="str">
            <v>US</v>
          </cell>
          <cell r="G707">
            <v>0</v>
          </cell>
        </row>
        <row r="708">
          <cell r="A708" t="str">
            <v>Total Net Deferred Tax Asset/(Liab)</v>
          </cell>
          <cell r="B708" t="str">
            <v>Rob</v>
          </cell>
          <cell r="C708" t="str">
            <v>Computed</v>
          </cell>
          <cell r="D708" t="str">
            <v>1Q04</v>
          </cell>
          <cell r="E708" t="str">
            <v>BS Shady Point</v>
          </cell>
          <cell r="F708" t="str">
            <v>US</v>
          </cell>
          <cell r="G708">
            <v>0</v>
          </cell>
        </row>
        <row r="709">
          <cell r="A709" t="str">
            <v>Gross Valuation Allowance</v>
          </cell>
          <cell r="B709" t="str">
            <v>Rob</v>
          </cell>
          <cell r="C709" t="str">
            <v>Computed</v>
          </cell>
          <cell r="D709" t="str">
            <v>1Q04</v>
          </cell>
          <cell r="E709" t="str">
            <v>BS Shady Point</v>
          </cell>
          <cell r="F709" t="str">
            <v>US</v>
          </cell>
          <cell r="G709">
            <v>0</v>
          </cell>
        </row>
        <row r="710">
          <cell r="A710" t="str">
            <v>Total Asset/(Liability)</v>
          </cell>
          <cell r="B710" t="str">
            <v>Rob</v>
          </cell>
          <cell r="C710" t="str">
            <v>Computed</v>
          </cell>
          <cell r="D710" t="str">
            <v>1Q04</v>
          </cell>
          <cell r="E710" t="str">
            <v>BS Shady Point</v>
          </cell>
          <cell r="F710" t="str">
            <v>US</v>
          </cell>
          <cell r="G710">
            <v>0</v>
          </cell>
        </row>
        <row r="711">
          <cell r="A711" t="str">
            <v>Total tax expense (benefit)</v>
          </cell>
          <cell r="B711" t="str">
            <v>Rob</v>
          </cell>
          <cell r="C711" t="str">
            <v>Computed</v>
          </cell>
          <cell r="D711" t="str">
            <v>1Q04</v>
          </cell>
          <cell r="E711" t="str">
            <v>BS Shady Point</v>
          </cell>
          <cell r="F711" t="str">
            <v>US</v>
          </cell>
          <cell r="G711">
            <v>7320002.1545000002</v>
          </cell>
        </row>
        <row r="712">
          <cell r="A712" t="str">
            <v>EOY Accrued Tax Rec/(Pay)</v>
          </cell>
          <cell r="B712" t="str">
            <v>Rob</v>
          </cell>
          <cell r="C712" t="str">
            <v>Computed</v>
          </cell>
          <cell r="D712" t="str">
            <v>4Q03</v>
          </cell>
          <cell r="E712" t="str">
            <v>BS Shady Point</v>
          </cell>
          <cell r="F712" t="str">
            <v>US</v>
          </cell>
          <cell r="G712">
            <v>0</v>
          </cell>
        </row>
        <row r="713">
          <cell r="A713" t="str">
            <v>Total Deferred Tax Asset - Current</v>
          </cell>
          <cell r="B713" t="str">
            <v>Rob</v>
          </cell>
          <cell r="C713" t="str">
            <v>Computed</v>
          </cell>
          <cell r="D713" t="str">
            <v>4Q03</v>
          </cell>
          <cell r="E713" t="str">
            <v>BS Shady Point</v>
          </cell>
          <cell r="F713" t="str">
            <v>US</v>
          </cell>
          <cell r="G713">
            <v>0</v>
          </cell>
        </row>
        <row r="714">
          <cell r="A714" t="str">
            <v>Total Deferred Tax Asset - NC</v>
          </cell>
          <cell r="B714" t="str">
            <v>Rob</v>
          </cell>
          <cell r="C714" t="str">
            <v>Computed</v>
          </cell>
          <cell r="D714" t="str">
            <v>4Q03</v>
          </cell>
          <cell r="E714" t="str">
            <v>BS Shady Point</v>
          </cell>
          <cell r="F714" t="str">
            <v>US</v>
          </cell>
          <cell r="G714">
            <v>0</v>
          </cell>
        </row>
        <row r="715">
          <cell r="A715" t="str">
            <v>Total Deferred Tax Liab - NC</v>
          </cell>
          <cell r="B715" t="str">
            <v>Rob</v>
          </cell>
          <cell r="C715" t="str">
            <v>Computed</v>
          </cell>
          <cell r="D715" t="str">
            <v>4Q03</v>
          </cell>
          <cell r="E715" t="str">
            <v>BS Shady Point</v>
          </cell>
          <cell r="F715" t="str">
            <v>US</v>
          </cell>
          <cell r="G715">
            <v>0</v>
          </cell>
        </row>
        <row r="716">
          <cell r="A716" t="str">
            <v>Total Net Deferred Tax Asset/(Liab)</v>
          </cell>
          <cell r="B716" t="str">
            <v>Rob</v>
          </cell>
          <cell r="C716" t="str">
            <v>Computed</v>
          </cell>
          <cell r="D716" t="str">
            <v>4Q03</v>
          </cell>
          <cell r="E716" t="str">
            <v>BS Shady Point</v>
          </cell>
          <cell r="F716" t="str">
            <v>US</v>
          </cell>
          <cell r="G716">
            <v>0</v>
          </cell>
        </row>
        <row r="717">
          <cell r="A717" t="str">
            <v>Gross Valuation Allowance</v>
          </cell>
          <cell r="B717" t="str">
            <v>Rob</v>
          </cell>
          <cell r="C717" t="str">
            <v>Computed</v>
          </cell>
          <cell r="D717" t="str">
            <v>4Q03</v>
          </cell>
          <cell r="E717" t="str">
            <v>BS Shady Point</v>
          </cell>
          <cell r="F717" t="str">
            <v>US</v>
          </cell>
          <cell r="G717">
            <v>0</v>
          </cell>
        </row>
        <row r="718">
          <cell r="A718" t="str">
            <v>Total Asset/(Liability)</v>
          </cell>
          <cell r="B718" t="str">
            <v>Rob</v>
          </cell>
          <cell r="C718" t="str">
            <v>Computed</v>
          </cell>
          <cell r="D718" t="str">
            <v>4Q03</v>
          </cell>
          <cell r="E718" t="str">
            <v>BS Shady Point</v>
          </cell>
          <cell r="F718" t="str">
            <v>US</v>
          </cell>
          <cell r="G718">
            <v>0</v>
          </cell>
        </row>
        <row r="719">
          <cell r="A719" t="str">
            <v>EOY Accrued Tax Rec/(Pay)</v>
          </cell>
          <cell r="B719" t="str">
            <v>Rob</v>
          </cell>
          <cell r="C719" t="str">
            <v>Computed</v>
          </cell>
          <cell r="D719" t="str">
            <v>2Q04</v>
          </cell>
          <cell r="E719" t="str">
            <v>RU Southland</v>
          </cell>
          <cell r="F719" t="str">
            <v>US</v>
          </cell>
          <cell r="G719">
            <v>0</v>
          </cell>
        </row>
        <row r="720">
          <cell r="A720" t="str">
            <v>Total Deferred Tax Asset - Current</v>
          </cell>
          <cell r="B720" t="str">
            <v>Rob</v>
          </cell>
          <cell r="C720" t="str">
            <v>Computed</v>
          </cell>
          <cell r="D720" t="str">
            <v>2Q04</v>
          </cell>
          <cell r="E720" t="str">
            <v>RU Southland</v>
          </cell>
          <cell r="F720" t="str">
            <v>US</v>
          </cell>
          <cell r="G720">
            <v>0</v>
          </cell>
        </row>
        <row r="721">
          <cell r="A721" t="str">
            <v>Total Deferred Tax Asset - NC</v>
          </cell>
          <cell r="B721" t="str">
            <v>Rob</v>
          </cell>
          <cell r="C721" t="str">
            <v>Computed</v>
          </cell>
          <cell r="D721" t="str">
            <v>2Q04</v>
          </cell>
          <cell r="E721" t="str">
            <v>RU Southland</v>
          </cell>
          <cell r="F721" t="str">
            <v>US</v>
          </cell>
          <cell r="G721">
            <v>0</v>
          </cell>
        </row>
        <row r="722">
          <cell r="A722" t="str">
            <v>Total Deferred Tax Liab - NC</v>
          </cell>
          <cell r="B722" t="str">
            <v>Rob</v>
          </cell>
          <cell r="C722" t="str">
            <v>Computed</v>
          </cell>
          <cell r="D722" t="str">
            <v>2Q04</v>
          </cell>
          <cell r="E722" t="str">
            <v>RU Southland</v>
          </cell>
          <cell r="F722" t="str">
            <v>US</v>
          </cell>
          <cell r="G722">
            <v>0</v>
          </cell>
        </row>
        <row r="723">
          <cell r="A723" t="str">
            <v>Total Net Deferred Tax Asset/(Liab)</v>
          </cell>
          <cell r="B723" t="str">
            <v>Rob</v>
          </cell>
          <cell r="C723" t="str">
            <v>Computed</v>
          </cell>
          <cell r="D723" t="str">
            <v>2Q04</v>
          </cell>
          <cell r="E723" t="str">
            <v>RU Southland</v>
          </cell>
          <cell r="F723" t="str">
            <v>US</v>
          </cell>
          <cell r="G723">
            <v>0</v>
          </cell>
        </row>
        <row r="724">
          <cell r="A724" t="str">
            <v>Gross Valuation Allowance</v>
          </cell>
          <cell r="B724" t="str">
            <v>Rob</v>
          </cell>
          <cell r="C724" t="str">
            <v>Computed</v>
          </cell>
          <cell r="D724" t="str">
            <v>2Q04</v>
          </cell>
          <cell r="E724" t="str">
            <v>RU Southland</v>
          </cell>
          <cell r="F724" t="str">
            <v>US</v>
          </cell>
          <cell r="G724">
            <v>0</v>
          </cell>
        </row>
        <row r="725">
          <cell r="A725" t="str">
            <v>Total Asset/(Liability)</v>
          </cell>
          <cell r="B725" t="str">
            <v>Rob</v>
          </cell>
          <cell r="C725" t="str">
            <v>Computed</v>
          </cell>
          <cell r="D725" t="str">
            <v>2Q04</v>
          </cell>
          <cell r="E725" t="str">
            <v>RU Southland</v>
          </cell>
          <cell r="F725" t="str">
            <v>US</v>
          </cell>
          <cell r="G725">
            <v>0</v>
          </cell>
        </row>
        <row r="726">
          <cell r="A726" t="str">
            <v>Total tax expense (benefit)</v>
          </cell>
          <cell r="B726" t="str">
            <v>Rob</v>
          </cell>
          <cell r="C726" t="str">
            <v>Computed</v>
          </cell>
          <cell r="D726" t="str">
            <v>2Q04</v>
          </cell>
          <cell r="E726" t="str">
            <v>RU Southland</v>
          </cell>
          <cell r="F726" t="str">
            <v>US</v>
          </cell>
          <cell r="G726">
            <v>3491086.7914999998</v>
          </cell>
        </row>
        <row r="727">
          <cell r="A727" t="str">
            <v>EOY Accrued Tax Rec/(Pay)</v>
          </cell>
          <cell r="B727" t="str">
            <v>Rob</v>
          </cell>
          <cell r="C727" t="str">
            <v>Computed</v>
          </cell>
          <cell r="D727" t="str">
            <v>1Q04</v>
          </cell>
          <cell r="E727" t="str">
            <v>RU Southland</v>
          </cell>
          <cell r="F727" t="str">
            <v>US</v>
          </cell>
          <cell r="G727">
            <v>0</v>
          </cell>
        </row>
        <row r="728">
          <cell r="A728" t="str">
            <v>Total Deferred Tax Asset - Current</v>
          </cell>
          <cell r="B728" t="str">
            <v>Rob</v>
          </cell>
          <cell r="C728" t="str">
            <v>Computed</v>
          </cell>
          <cell r="D728" t="str">
            <v>1Q04</v>
          </cell>
          <cell r="E728" t="str">
            <v>RU Southland</v>
          </cell>
          <cell r="F728" t="str">
            <v>US</v>
          </cell>
          <cell r="G728">
            <v>0</v>
          </cell>
        </row>
        <row r="729">
          <cell r="A729" t="str">
            <v>Total Deferred Tax Asset - NC</v>
          </cell>
          <cell r="B729" t="str">
            <v>Rob</v>
          </cell>
          <cell r="C729" t="str">
            <v>Computed</v>
          </cell>
          <cell r="D729" t="str">
            <v>1Q04</v>
          </cell>
          <cell r="E729" t="str">
            <v>RU Southland</v>
          </cell>
          <cell r="F729" t="str">
            <v>US</v>
          </cell>
          <cell r="G729">
            <v>0</v>
          </cell>
        </row>
        <row r="730">
          <cell r="A730" t="str">
            <v>Total Deferred Tax Liab - NC</v>
          </cell>
          <cell r="B730" t="str">
            <v>Rob</v>
          </cell>
          <cell r="C730" t="str">
            <v>Computed</v>
          </cell>
          <cell r="D730" t="str">
            <v>1Q04</v>
          </cell>
          <cell r="E730" t="str">
            <v>RU Southland</v>
          </cell>
          <cell r="F730" t="str">
            <v>US</v>
          </cell>
          <cell r="G730">
            <v>0</v>
          </cell>
        </row>
        <row r="731">
          <cell r="A731" t="str">
            <v>Total Net Deferred Tax Asset/(Liab)</v>
          </cell>
          <cell r="B731" t="str">
            <v>Rob</v>
          </cell>
          <cell r="C731" t="str">
            <v>Computed</v>
          </cell>
          <cell r="D731" t="str">
            <v>1Q04</v>
          </cell>
          <cell r="E731" t="str">
            <v>RU Southland</v>
          </cell>
          <cell r="F731" t="str">
            <v>US</v>
          </cell>
          <cell r="G731">
            <v>0</v>
          </cell>
        </row>
        <row r="732">
          <cell r="A732" t="str">
            <v>Gross Valuation Allowance</v>
          </cell>
          <cell r="B732" t="str">
            <v>Rob</v>
          </cell>
          <cell r="C732" t="str">
            <v>Computed</v>
          </cell>
          <cell r="D732" t="str">
            <v>1Q04</v>
          </cell>
          <cell r="E732" t="str">
            <v>RU Southland</v>
          </cell>
          <cell r="F732" t="str">
            <v>US</v>
          </cell>
          <cell r="G732">
            <v>0</v>
          </cell>
        </row>
        <row r="733">
          <cell r="A733" t="str">
            <v>Total Asset/(Liability)</v>
          </cell>
          <cell r="B733" t="str">
            <v>Rob</v>
          </cell>
          <cell r="C733" t="str">
            <v>Computed</v>
          </cell>
          <cell r="D733" t="str">
            <v>1Q04</v>
          </cell>
          <cell r="E733" t="str">
            <v>RU Southland</v>
          </cell>
          <cell r="F733" t="str">
            <v>US</v>
          </cell>
          <cell r="G733">
            <v>0</v>
          </cell>
        </row>
        <row r="734">
          <cell r="A734" t="str">
            <v>Total tax expense (benefit)</v>
          </cell>
          <cell r="B734" t="str">
            <v>Rob</v>
          </cell>
          <cell r="C734" t="str">
            <v>Computed</v>
          </cell>
          <cell r="D734" t="str">
            <v>1Q04</v>
          </cell>
          <cell r="E734" t="str">
            <v>RU Southland</v>
          </cell>
          <cell r="F734" t="str">
            <v>US</v>
          </cell>
          <cell r="G734">
            <v>-1824320.1129999999</v>
          </cell>
        </row>
        <row r="735">
          <cell r="A735" t="str">
            <v>EOY Accrued Tax Rec/(Pay)</v>
          </cell>
          <cell r="B735" t="str">
            <v>Rob</v>
          </cell>
          <cell r="C735" t="str">
            <v>Computed</v>
          </cell>
          <cell r="D735" t="str">
            <v>4Q03</v>
          </cell>
          <cell r="E735" t="str">
            <v>RU Southland</v>
          </cell>
          <cell r="F735" t="str">
            <v>US</v>
          </cell>
          <cell r="G735">
            <v>0</v>
          </cell>
        </row>
        <row r="736">
          <cell r="A736" t="str">
            <v>Total Deferred Tax Asset - Current</v>
          </cell>
          <cell r="B736" t="str">
            <v>Rob</v>
          </cell>
          <cell r="C736" t="str">
            <v>Computed</v>
          </cell>
          <cell r="D736" t="str">
            <v>4Q03</v>
          </cell>
          <cell r="E736" t="str">
            <v>RU Southland</v>
          </cell>
          <cell r="F736" t="str">
            <v>US</v>
          </cell>
          <cell r="G736">
            <v>0</v>
          </cell>
        </row>
        <row r="737">
          <cell r="A737" t="str">
            <v>Total Deferred Tax Asset - NC</v>
          </cell>
          <cell r="B737" t="str">
            <v>Rob</v>
          </cell>
          <cell r="C737" t="str">
            <v>Computed</v>
          </cell>
          <cell r="D737" t="str">
            <v>4Q03</v>
          </cell>
          <cell r="E737" t="str">
            <v>RU Southland</v>
          </cell>
          <cell r="F737" t="str">
            <v>US</v>
          </cell>
          <cell r="G737">
            <v>0</v>
          </cell>
        </row>
        <row r="738">
          <cell r="A738" t="str">
            <v>Total Deferred Tax Liab - NC</v>
          </cell>
          <cell r="B738" t="str">
            <v>Rob</v>
          </cell>
          <cell r="C738" t="str">
            <v>Computed</v>
          </cell>
          <cell r="D738" t="str">
            <v>4Q03</v>
          </cell>
          <cell r="E738" t="str">
            <v>RU Southland</v>
          </cell>
          <cell r="F738" t="str">
            <v>US</v>
          </cell>
          <cell r="G738">
            <v>0</v>
          </cell>
        </row>
        <row r="739">
          <cell r="A739" t="str">
            <v>Total Net Deferred Tax Asset/(Liab)</v>
          </cell>
          <cell r="B739" t="str">
            <v>Rob</v>
          </cell>
          <cell r="C739" t="str">
            <v>Computed</v>
          </cell>
          <cell r="D739" t="str">
            <v>4Q03</v>
          </cell>
          <cell r="E739" t="str">
            <v>RU Southland</v>
          </cell>
          <cell r="F739" t="str">
            <v>US</v>
          </cell>
          <cell r="G739">
            <v>0</v>
          </cell>
        </row>
        <row r="740">
          <cell r="A740" t="str">
            <v>Gross Valuation Allowance</v>
          </cell>
          <cell r="B740" t="str">
            <v>Rob</v>
          </cell>
          <cell r="C740" t="str">
            <v>Computed</v>
          </cell>
          <cell r="D740" t="str">
            <v>4Q03</v>
          </cell>
          <cell r="E740" t="str">
            <v>RU Southland</v>
          </cell>
          <cell r="F740" t="str">
            <v>US</v>
          </cell>
          <cell r="G740">
            <v>0</v>
          </cell>
        </row>
        <row r="741">
          <cell r="A741" t="str">
            <v>Total Asset/(Liability)</v>
          </cell>
          <cell r="B741" t="str">
            <v>Rob</v>
          </cell>
          <cell r="C741" t="str">
            <v>Computed</v>
          </cell>
          <cell r="D741" t="str">
            <v>4Q03</v>
          </cell>
          <cell r="E741" t="str">
            <v>RU Southland</v>
          </cell>
          <cell r="F741" t="str">
            <v>US</v>
          </cell>
          <cell r="G741">
            <v>0</v>
          </cell>
        </row>
        <row r="742">
          <cell r="A742" t="str">
            <v>EOY Accrued Tax Rec/(Pay)</v>
          </cell>
          <cell r="B742" t="str">
            <v>Rob</v>
          </cell>
          <cell r="C742" t="str">
            <v>Computed</v>
          </cell>
          <cell r="D742" t="str">
            <v>2Q04</v>
          </cell>
          <cell r="E742" t="str">
            <v>RU Southington LLC</v>
          </cell>
          <cell r="F742" t="str">
            <v>US</v>
          </cell>
          <cell r="G742">
            <v>0</v>
          </cell>
        </row>
        <row r="743">
          <cell r="A743" t="str">
            <v>Total Deferred Tax Asset - Current</v>
          </cell>
          <cell r="B743" t="str">
            <v>Rob</v>
          </cell>
          <cell r="C743" t="str">
            <v>Computed</v>
          </cell>
          <cell r="D743" t="str">
            <v>2Q04</v>
          </cell>
          <cell r="E743" t="str">
            <v>RU Southington LLC</v>
          </cell>
          <cell r="F743" t="str">
            <v>US</v>
          </cell>
          <cell r="G743">
            <v>0</v>
          </cell>
        </row>
        <row r="744">
          <cell r="A744" t="str">
            <v>Total Deferred Tax Asset - NC</v>
          </cell>
          <cell r="B744" t="str">
            <v>Rob</v>
          </cell>
          <cell r="C744" t="str">
            <v>Computed</v>
          </cell>
          <cell r="D744" t="str">
            <v>2Q04</v>
          </cell>
          <cell r="E744" t="str">
            <v>RU Southington LLC</v>
          </cell>
          <cell r="F744" t="str">
            <v>US</v>
          </cell>
          <cell r="G744">
            <v>0</v>
          </cell>
        </row>
        <row r="745">
          <cell r="A745" t="str">
            <v>Total Deferred Tax Liab - NC</v>
          </cell>
          <cell r="B745" t="str">
            <v>Rob</v>
          </cell>
          <cell r="C745" t="str">
            <v>Computed</v>
          </cell>
          <cell r="D745" t="str">
            <v>2Q04</v>
          </cell>
          <cell r="E745" t="str">
            <v>RU Southington LLC</v>
          </cell>
          <cell r="F745" t="str">
            <v>US</v>
          </cell>
          <cell r="G745">
            <v>0</v>
          </cell>
        </row>
        <row r="746">
          <cell r="A746" t="str">
            <v>Total Net Deferred Tax Asset/(Liab)</v>
          </cell>
          <cell r="B746" t="str">
            <v>Rob</v>
          </cell>
          <cell r="C746" t="str">
            <v>Computed</v>
          </cell>
          <cell r="D746" t="str">
            <v>2Q04</v>
          </cell>
          <cell r="E746" t="str">
            <v>RU Southington LLC</v>
          </cell>
          <cell r="F746" t="str">
            <v>US</v>
          </cell>
          <cell r="G746">
            <v>0</v>
          </cell>
        </row>
        <row r="747">
          <cell r="A747" t="str">
            <v>Gross Valuation Allowance</v>
          </cell>
          <cell r="B747" t="str">
            <v>Rob</v>
          </cell>
          <cell r="C747" t="str">
            <v>Computed</v>
          </cell>
          <cell r="D747" t="str">
            <v>2Q04</v>
          </cell>
          <cell r="E747" t="str">
            <v>RU Southington LLC</v>
          </cell>
          <cell r="F747" t="str">
            <v>US</v>
          </cell>
          <cell r="G747">
            <v>0</v>
          </cell>
        </row>
        <row r="748">
          <cell r="A748" t="str">
            <v>Total Asset/(Liability)</v>
          </cell>
          <cell r="B748" t="str">
            <v>Rob</v>
          </cell>
          <cell r="C748" t="str">
            <v>Computed</v>
          </cell>
          <cell r="D748" t="str">
            <v>2Q04</v>
          </cell>
          <cell r="E748" t="str">
            <v>RU Southington LLC</v>
          </cell>
          <cell r="F748" t="str">
            <v>US</v>
          </cell>
          <cell r="G748">
            <v>0</v>
          </cell>
        </row>
        <row r="749">
          <cell r="A749" t="str">
            <v>Total tax expense (benefit)</v>
          </cell>
          <cell r="B749" t="str">
            <v>Rob</v>
          </cell>
          <cell r="C749" t="str">
            <v>Computed</v>
          </cell>
          <cell r="D749" t="str">
            <v>2Q04</v>
          </cell>
          <cell r="E749" t="str">
            <v>RU Southington LLC</v>
          </cell>
          <cell r="F749" t="str">
            <v>US</v>
          </cell>
          <cell r="G749">
            <v>0</v>
          </cell>
        </row>
        <row r="750">
          <cell r="A750" t="str">
            <v>EOY Accrued Tax Rec/(Pay)</v>
          </cell>
          <cell r="B750" t="str">
            <v>Rob</v>
          </cell>
          <cell r="C750" t="str">
            <v>Computed</v>
          </cell>
          <cell r="D750" t="str">
            <v>1Q04</v>
          </cell>
          <cell r="E750" t="str">
            <v>RU Southington LLC</v>
          </cell>
          <cell r="F750" t="str">
            <v>US</v>
          </cell>
        </row>
        <row r="751">
          <cell r="A751" t="str">
            <v>Total Deferred Tax Asset - Current</v>
          </cell>
          <cell r="B751" t="str">
            <v>Rob</v>
          </cell>
          <cell r="C751" t="str">
            <v>Computed</v>
          </cell>
          <cell r="D751" t="str">
            <v>1Q04</v>
          </cell>
          <cell r="E751" t="str">
            <v>RU Southington LLC</v>
          </cell>
          <cell r="F751" t="str">
            <v>US</v>
          </cell>
        </row>
        <row r="752">
          <cell r="A752" t="str">
            <v>Total Deferred Tax Asset - NC</v>
          </cell>
          <cell r="B752" t="str">
            <v>Rob</v>
          </cell>
          <cell r="C752" t="str">
            <v>Computed</v>
          </cell>
          <cell r="D752" t="str">
            <v>1Q04</v>
          </cell>
          <cell r="E752" t="str">
            <v>RU Southington LLC</v>
          </cell>
          <cell r="F752" t="str">
            <v>US</v>
          </cell>
        </row>
        <row r="753">
          <cell r="A753" t="str">
            <v>Total Deferred Tax Liab - NC</v>
          </cell>
          <cell r="B753" t="str">
            <v>Rob</v>
          </cell>
          <cell r="C753" t="str">
            <v>Computed</v>
          </cell>
          <cell r="D753" t="str">
            <v>1Q04</v>
          </cell>
          <cell r="E753" t="str">
            <v>RU Southington LLC</v>
          </cell>
          <cell r="F753" t="str">
            <v>US</v>
          </cell>
        </row>
        <row r="754">
          <cell r="A754" t="str">
            <v>Total Net Deferred Tax Asset/(Liab)</v>
          </cell>
          <cell r="B754" t="str">
            <v>Rob</v>
          </cell>
          <cell r="C754" t="str">
            <v>Computed</v>
          </cell>
          <cell r="D754" t="str">
            <v>1Q04</v>
          </cell>
          <cell r="E754" t="str">
            <v>RU Southington LLC</v>
          </cell>
          <cell r="F754" t="str">
            <v>US</v>
          </cell>
        </row>
        <row r="755">
          <cell r="A755" t="str">
            <v>Gross Valuation Allowance</v>
          </cell>
          <cell r="B755" t="str">
            <v>Rob</v>
          </cell>
          <cell r="C755" t="str">
            <v>Computed</v>
          </cell>
          <cell r="D755" t="str">
            <v>1Q04</v>
          </cell>
          <cell r="E755" t="str">
            <v>RU Southington LLC</v>
          </cell>
          <cell r="F755" t="str">
            <v>US</v>
          </cell>
        </row>
        <row r="756">
          <cell r="A756" t="str">
            <v>Total Asset/(Liability)</v>
          </cell>
          <cell r="B756" t="str">
            <v>Rob</v>
          </cell>
          <cell r="C756" t="str">
            <v>Computed</v>
          </cell>
          <cell r="D756" t="str">
            <v>1Q04</v>
          </cell>
          <cell r="E756" t="str">
            <v>RU Southington LLC</v>
          </cell>
          <cell r="F756" t="str">
            <v>US</v>
          </cell>
        </row>
        <row r="757">
          <cell r="A757" t="str">
            <v>Total tax expense (benefit)</v>
          </cell>
          <cell r="B757" t="str">
            <v>Rob</v>
          </cell>
          <cell r="C757" t="str">
            <v>Computed</v>
          </cell>
          <cell r="D757" t="str">
            <v>1Q04</v>
          </cell>
          <cell r="E757" t="str">
            <v>RU Southington LLC</v>
          </cell>
          <cell r="F757" t="str">
            <v>US</v>
          </cell>
        </row>
        <row r="758">
          <cell r="A758" t="str">
            <v>EOY Accrued Tax Rec/(Pay)</v>
          </cell>
          <cell r="B758" t="str">
            <v>Rob</v>
          </cell>
          <cell r="C758" t="str">
            <v>Computed</v>
          </cell>
          <cell r="D758" t="str">
            <v>4Q03</v>
          </cell>
          <cell r="E758" t="str">
            <v>RU Southington LLC</v>
          </cell>
          <cell r="F758" t="str">
            <v>US</v>
          </cell>
        </row>
        <row r="759">
          <cell r="A759" t="str">
            <v>Total Deferred Tax Asset - Current</v>
          </cell>
          <cell r="B759" t="str">
            <v>Rob</v>
          </cell>
          <cell r="C759" t="str">
            <v>Computed</v>
          </cell>
          <cell r="D759" t="str">
            <v>4Q03</v>
          </cell>
          <cell r="E759" t="str">
            <v>RU Southington LLC</v>
          </cell>
          <cell r="F759" t="str">
            <v>US</v>
          </cell>
        </row>
        <row r="760">
          <cell r="A760" t="str">
            <v>Total Deferred Tax Asset - NC</v>
          </cell>
          <cell r="B760" t="str">
            <v>Rob</v>
          </cell>
          <cell r="C760" t="str">
            <v>Computed</v>
          </cell>
          <cell r="D760" t="str">
            <v>4Q03</v>
          </cell>
          <cell r="E760" t="str">
            <v>RU Southington LLC</v>
          </cell>
          <cell r="F760" t="str">
            <v>US</v>
          </cell>
        </row>
        <row r="761">
          <cell r="A761" t="str">
            <v>Total Deferred Tax Liab - NC</v>
          </cell>
          <cell r="B761" t="str">
            <v>Rob</v>
          </cell>
          <cell r="C761" t="str">
            <v>Computed</v>
          </cell>
          <cell r="D761" t="str">
            <v>4Q03</v>
          </cell>
          <cell r="E761" t="str">
            <v>RU Southington LLC</v>
          </cell>
          <cell r="F761" t="str">
            <v>US</v>
          </cell>
        </row>
        <row r="762">
          <cell r="A762" t="str">
            <v>Total Net Deferred Tax Asset/(Liab)</v>
          </cell>
          <cell r="B762" t="str">
            <v>Rob</v>
          </cell>
          <cell r="C762" t="str">
            <v>Computed</v>
          </cell>
          <cell r="D762" t="str">
            <v>4Q03</v>
          </cell>
          <cell r="E762" t="str">
            <v>RU Southington LLC</v>
          </cell>
          <cell r="F762" t="str">
            <v>US</v>
          </cell>
        </row>
        <row r="763">
          <cell r="A763" t="str">
            <v>Gross Valuation Allowance</v>
          </cell>
          <cell r="B763" t="str">
            <v>Rob</v>
          </cell>
          <cell r="C763" t="str">
            <v>Computed</v>
          </cell>
          <cell r="D763" t="str">
            <v>4Q03</v>
          </cell>
          <cell r="E763" t="str">
            <v>RU Southington LLC</v>
          </cell>
          <cell r="F763" t="str">
            <v>US</v>
          </cell>
        </row>
        <row r="764">
          <cell r="A764" t="str">
            <v>Total Asset/(Liability)</v>
          </cell>
          <cell r="B764" t="str">
            <v>Rob</v>
          </cell>
          <cell r="C764" t="str">
            <v>Computed</v>
          </cell>
          <cell r="D764" t="str">
            <v>4Q03</v>
          </cell>
          <cell r="E764" t="str">
            <v>RU Southington LLC</v>
          </cell>
          <cell r="F764" t="str">
            <v>US</v>
          </cell>
        </row>
        <row r="765">
          <cell r="A765" t="str">
            <v>EOY Accrued Tax Rec/(Pay)</v>
          </cell>
          <cell r="B765" t="str">
            <v>Rob</v>
          </cell>
          <cell r="C765" t="str">
            <v>Computed</v>
          </cell>
          <cell r="D765" t="str">
            <v>2Q04</v>
          </cell>
          <cell r="E765" t="str">
            <v>RU Star Natural Gas Co</v>
          </cell>
          <cell r="F765" t="str">
            <v>US</v>
          </cell>
          <cell r="G765">
            <v>0</v>
          </cell>
        </row>
        <row r="766">
          <cell r="A766" t="str">
            <v>Total Deferred Tax Asset - Current</v>
          </cell>
          <cell r="B766" t="str">
            <v>Rob</v>
          </cell>
          <cell r="C766" t="str">
            <v>Computed</v>
          </cell>
          <cell r="D766" t="str">
            <v>2Q04</v>
          </cell>
          <cell r="E766" t="str">
            <v>RU Star Natural Gas Co</v>
          </cell>
          <cell r="F766" t="str">
            <v>US</v>
          </cell>
          <cell r="G766">
            <v>0</v>
          </cell>
        </row>
        <row r="767">
          <cell r="A767" t="str">
            <v>Total Deferred Tax Asset - NC</v>
          </cell>
          <cell r="B767" t="str">
            <v>Rob</v>
          </cell>
          <cell r="C767" t="str">
            <v>Computed</v>
          </cell>
          <cell r="D767" t="str">
            <v>2Q04</v>
          </cell>
          <cell r="E767" t="str">
            <v>RU Star Natural Gas Co</v>
          </cell>
          <cell r="F767" t="str">
            <v>US</v>
          </cell>
          <cell r="G767">
            <v>0</v>
          </cell>
        </row>
        <row r="768">
          <cell r="A768" t="str">
            <v>Total Deferred Tax Liab - NC</v>
          </cell>
          <cell r="B768" t="str">
            <v>Rob</v>
          </cell>
          <cell r="C768" t="str">
            <v>Computed</v>
          </cell>
          <cell r="D768" t="str">
            <v>2Q04</v>
          </cell>
          <cell r="E768" t="str">
            <v>RU Star Natural Gas Co</v>
          </cell>
          <cell r="F768" t="str">
            <v>US</v>
          </cell>
          <cell r="G768">
            <v>0</v>
          </cell>
        </row>
        <row r="769">
          <cell r="A769" t="str">
            <v>Total Net Deferred Tax Asset/(Liab)</v>
          </cell>
          <cell r="B769" t="str">
            <v>Rob</v>
          </cell>
          <cell r="C769" t="str">
            <v>Computed</v>
          </cell>
          <cell r="D769" t="str">
            <v>2Q04</v>
          </cell>
          <cell r="E769" t="str">
            <v>RU Star Natural Gas Co</v>
          </cell>
          <cell r="F769" t="str">
            <v>US</v>
          </cell>
          <cell r="G769">
            <v>0</v>
          </cell>
        </row>
        <row r="770">
          <cell r="A770" t="str">
            <v>Gross Valuation Allowance</v>
          </cell>
          <cell r="B770" t="str">
            <v>Rob</v>
          </cell>
          <cell r="C770" t="str">
            <v>Computed</v>
          </cell>
          <cell r="D770" t="str">
            <v>2Q04</v>
          </cell>
          <cell r="E770" t="str">
            <v>RU Star Natural Gas Co</v>
          </cell>
          <cell r="F770" t="str">
            <v>US</v>
          </cell>
          <cell r="G770">
            <v>0</v>
          </cell>
        </row>
        <row r="771">
          <cell r="A771" t="str">
            <v>Total Asset/(Liability)</v>
          </cell>
          <cell r="B771" t="str">
            <v>Rob</v>
          </cell>
          <cell r="C771" t="str">
            <v>Computed</v>
          </cell>
          <cell r="D771" t="str">
            <v>2Q04</v>
          </cell>
          <cell r="E771" t="str">
            <v>RU Star Natural Gas Co</v>
          </cell>
          <cell r="F771" t="str">
            <v>US</v>
          </cell>
          <cell r="G771">
            <v>0</v>
          </cell>
        </row>
        <row r="772">
          <cell r="A772" t="str">
            <v>Total tax expense (benefit)</v>
          </cell>
          <cell r="B772" t="str">
            <v>Rob</v>
          </cell>
          <cell r="C772" t="str">
            <v>Computed</v>
          </cell>
          <cell r="D772" t="str">
            <v>2Q04</v>
          </cell>
          <cell r="E772" t="str">
            <v>RU Star Natural Gas Co</v>
          </cell>
          <cell r="F772" t="str">
            <v>US</v>
          </cell>
          <cell r="G772">
            <v>-21</v>
          </cell>
        </row>
        <row r="773">
          <cell r="A773" t="str">
            <v>EOY Accrued Tax Rec/(Pay)</v>
          </cell>
          <cell r="B773" t="str">
            <v>Rob</v>
          </cell>
          <cell r="C773" t="str">
            <v>Computed</v>
          </cell>
          <cell r="D773" t="str">
            <v>1Q04</v>
          </cell>
          <cell r="E773" t="str">
            <v>RU Star Natural Gas Co</v>
          </cell>
          <cell r="F773" t="str">
            <v>US</v>
          </cell>
        </row>
        <row r="774">
          <cell r="A774" t="str">
            <v>Total Deferred Tax Asset - Current</v>
          </cell>
          <cell r="B774" t="str">
            <v>Rob</v>
          </cell>
          <cell r="C774" t="str">
            <v>Computed</v>
          </cell>
          <cell r="D774" t="str">
            <v>1Q04</v>
          </cell>
          <cell r="E774" t="str">
            <v>RU Star Natural Gas Co</v>
          </cell>
          <cell r="F774" t="str">
            <v>US</v>
          </cell>
        </row>
        <row r="775">
          <cell r="A775" t="str">
            <v>Total Deferred Tax Asset - NC</v>
          </cell>
          <cell r="B775" t="str">
            <v>Rob</v>
          </cell>
          <cell r="C775" t="str">
            <v>Computed</v>
          </cell>
          <cell r="D775" t="str">
            <v>1Q04</v>
          </cell>
          <cell r="E775" t="str">
            <v>RU Star Natural Gas Co</v>
          </cell>
          <cell r="F775" t="str">
            <v>US</v>
          </cell>
        </row>
        <row r="776">
          <cell r="A776" t="str">
            <v>Total Deferred Tax Liab - NC</v>
          </cell>
          <cell r="B776" t="str">
            <v>Rob</v>
          </cell>
          <cell r="C776" t="str">
            <v>Computed</v>
          </cell>
          <cell r="D776" t="str">
            <v>1Q04</v>
          </cell>
          <cell r="E776" t="str">
            <v>RU Star Natural Gas Co</v>
          </cell>
          <cell r="F776" t="str">
            <v>US</v>
          </cell>
        </row>
        <row r="777">
          <cell r="A777" t="str">
            <v>Total Net Deferred Tax Asset/(Liab)</v>
          </cell>
          <cell r="B777" t="str">
            <v>Rob</v>
          </cell>
          <cell r="C777" t="str">
            <v>Computed</v>
          </cell>
          <cell r="D777" t="str">
            <v>1Q04</v>
          </cell>
          <cell r="E777" t="str">
            <v>RU Star Natural Gas Co</v>
          </cell>
          <cell r="F777" t="str">
            <v>US</v>
          </cell>
        </row>
        <row r="778">
          <cell r="A778" t="str">
            <v>Gross Valuation Allowance</v>
          </cell>
          <cell r="B778" t="str">
            <v>Rob</v>
          </cell>
          <cell r="C778" t="str">
            <v>Computed</v>
          </cell>
          <cell r="D778" t="str">
            <v>1Q04</v>
          </cell>
          <cell r="E778" t="str">
            <v>RU Star Natural Gas Co</v>
          </cell>
          <cell r="F778" t="str">
            <v>US</v>
          </cell>
        </row>
        <row r="779">
          <cell r="A779" t="str">
            <v>Total Asset/(Liability)</v>
          </cell>
          <cell r="B779" t="str">
            <v>Rob</v>
          </cell>
          <cell r="C779" t="str">
            <v>Computed</v>
          </cell>
          <cell r="D779" t="str">
            <v>1Q04</v>
          </cell>
          <cell r="E779" t="str">
            <v>RU Star Natural Gas Co</v>
          </cell>
          <cell r="F779" t="str">
            <v>US</v>
          </cell>
        </row>
        <row r="780">
          <cell r="A780" t="str">
            <v>Total tax expense (benefit)</v>
          </cell>
          <cell r="B780" t="str">
            <v>Rob</v>
          </cell>
          <cell r="C780" t="str">
            <v>Computed</v>
          </cell>
          <cell r="D780" t="str">
            <v>1Q04</v>
          </cell>
          <cell r="E780" t="str">
            <v>RU Star Natural Gas Co</v>
          </cell>
          <cell r="F780" t="str">
            <v>US</v>
          </cell>
        </row>
        <row r="781">
          <cell r="A781" t="str">
            <v>EOY Accrued Tax Rec/(Pay)</v>
          </cell>
          <cell r="B781" t="str">
            <v>Rob</v>
          </cell>
          <cell r="C781" t="str">
            <v>Computed</v>
          </cell>
          <cell r="D781" t="str">
            <v>4Q03</v>
          </cell>
          <cell r="E781" t="str">
            <v>RU Star Natural Gas Co</v>
          </cell>
          <cell r="F781" t="str">
            <v>US</v>
          </cell>
        </row>
        <row r="782">
          <cell r="A782" t="str">
            <v>Total Deferred Tax Asset - Current</v>
          </cell>
          <cell r="B782" t="str">
            <v>Rob</v>
          </cell>
          <cell r="C782" t="str">
            <v>Computed</v>
          </cell>
          <cell r="D782" t="str">
            <v>4Q03</v>
          </cell>
          <cell r="E782" t="str">
            <v>RU Star Natural Gas Co</v>
          </cell>
          <cell r="F782" t="str">
            <v>US</v>
          </cell>
        </row>
        <row r="783">
          <cell r="A783" t="str">
            <v>Total Deferred Tax Asset - NC</v>
          </cell>
          <cell r="B783" t="str">
            <v>Rob</v>
          </cell>
          <cell r="C783" t="str">
            <v>Computed</v>
          </cell>
          <cell r="D783" t="str">
            <v>4Q03</v>
          </cell>
          <cell r="E783" t="str">
            <v>RU Star Natural Gas Co</v>
          </cell>
          <cell r="F783" t="str">
            <v>US</v>
          </cell>
        </row>
        <row r="784">
          <cell r="A784" t="str">
            <v>Total Deferred Tax Liab - NC</v>
          </cell>
          <cell r="B784" t="str">
            <v>Rob</v>
          </cell>
          <cell r="C784" t="str">
            <v>Computed</v>
          </cell>
          <cell r="D784" t="str">
            <v>4Q03</v>
          </cell>
          <cell r="E784" t="str">
            <v>RU Star Natural Gas Co</v>
          </cell>
          <cell r="F784" t="str">
            <v>US</v>
          </cell>
        </row>
        <row r="785">
          <cell r="A785" t="str">
            <v>Total Net Deferred Tax Asset/(Liab)</v>
          </cell>
          <cell r="B785" t="str">
            <v>Rob</v>
          </cell>
          <cell r="C785" t="str">
            <v>Computed</v>
          </cell>
          <cell r="D785" t="str">
            <v>4Q03</v>
          </cell>
          <cell r="E785" t="str">
            <v>RU Star Natural Gas Co</v>
          </cell>
          <cell r="F785" t="str">
            <v>US</v>
          </cell>
        </row>
        <row r="786">
          <cell r="A786" t="str">
            <v>Gross Valuation Allowance</v>
          </cell>
          <cell r="B786" t="str">
            <v>Rob</v>
          </cell>
          <cell r="C786" t="str">
            <v>Computed</v>
          </cell>
          <cell r="D786" t="str">
            <v>4Q03</v>
          </cell>
          <cell r="E786" t="str">
            <v>RU Star Natural Gas Co</v>
          </cell>
          <cell r="F786" t="str">
            <v>US</v>
          </cell>
        </row>
        <row r="787">
          <cell r="A787" t="str">
            <v>Total Asset/(Liability)</v>
          </cell>
          <cell r="B787" t="str">
            <v>Rob</v>
          </cell>
          <cell r="C787" t="str">
            <v>Computed</v>
          </cell>
          <cell r="D787" t="str">
            <v>4Q03</v>
          </cell>
          <cell r="E787" t="str">
            <v>RU Star Natural Gas Co</v>
          </cell>
          <cell r="F787" t="str">
            <v>US</v>
          </cell>
        </row>
        <row r="788">
          <cell r="A788" t="str">
            <v>EOY Accrued Tax Rec/(Pay)</v>
          </cell>
          <cell r="B788" t="str">
            <v>Rob</v>
          </cell>
          <cell r="C788" t="str">
            <v>Computed</v>
          </cell>
          <cell r="D788" t="str">
            <v>2Q04</v>
          </cell>
          <cell r="E788" t="str">
            <v>RU Thames</v>
          </cell>
          <cell r="F788" t="str">
            <v>US</v>
          </cell>
          <cell r="G788">
            <v>0</v>
          </cell>
        </row>
        <row r="789">
          <cell r="A789" t="str">
            <v>Total Deferred Tax Asset - Current</v>
          </cell>
          <cell r="B789" t="str">
            <v>Rob</v>
          </cell>
          <cell r="C789" t="str">
            <v>Computed</v>
          </cell>
          <cell r="D789" t="str">
            <v>2Q04</v>
          </cell>
          <cell r="E789" t="str">
            <v>RU Thames</v>
          </cell>
          <cell r="F789" t="str">
            <v>US</v>
          </cell>
          <cell r="G789">
            <v>0</v>
          </cell>
        </row>
        <row r="790">
          <cell r="A790" t="str">
            <v>Total Deferred Tax Asset - NC</v>
          </cell>
          <cell r="B790" t="str">
            <v>Rob</v>
          </cell>
          <cell r="C790" t="str">
            <v>Computed</v>
          </cell>
          <cell r="D790" t="str">
            <v>2Q04</v>
          </cell>
          <cell r="E790" t="str">
            <v>RU Thames</v>
          </cell>
          <cell r="F790" t="str">
            <v>US</v>
          </cell>
          <cell r="G790">
            <v>0</v>
          </cell>
        </row>
        <row r="791">
          <cell r="A791" t="str">
            <v>Total Deferred Tax Liab - NC</v>
          </cell>
          <cell r="B791" t="str">
            <v>Rob</v>
          </cell>
          <cell r="C791" t="str">
            <v>Computed</v>
          </cell>
          <cell r="D791" t="str">
            <v>2Q04</v>
          </cell>
          <cell r="E791" t="str">
            <v>RU Thames</v>
          </cell>
          <cell r="F791" t="str">
            <v>US</v>
          </cell>
          <cell r="G791">
            <v>0</v>
          </cell>
        </row>
        <row r="792">
          <cell r="A792" t="str">
            <v>Total Net Deferred Tax Asset/(Liab)</v>
          </cell>
          <cell r="B792" t="str">
            <v>Rob</v>
          </cell>
          <cell r="C792" t="str">
            <v>Computed</v>
          </cell>
          <cell r="D792" t="str">
            <v>2Q04</v>
          </cell>
          <cell r="E792" t="str">
            <v>RU Thames</v>
          </cell>
          <cell r="F792" t="str">
            <v>US</v>
          </cell>
          <cell r="G792">
            <v>0</v>
          </cell>
        </row>
        <row r="793">
          <cell r="A793" t="str">
            <v>Gross Valuation Allowance</v>
          </cell>
          <cell r="B793" t="str">
            <v>Rob</v>
          </cell>
          <cell r="C793" t="str">
            <v>Computed</v>
          </cell>
          <cell r="D793" t="str">
            <v>2Q04</v>
          </cell>
          <cell r="E793" t="str">
            <v>RU Thames</v>
          </cell>
          <cell r="F793" t="str">
            <v>US</v>
          </cell>
          <cell r="G793">
            <v>0</v>
          </cell>
        </row>
        <row r="794">
          <cell r="A794" t="str">
            <v>Total Asset/(Liability)</v>
          </cell>
          <cell r="B794" t="str">
            <v>Rob</v>
          </cell>
          <cell r="C794" t="str">
            <v>Computed</v>
          </cell>
          <cell r="D794" t="str">
            <v>2Q04</v>
          </cell>
          <cell r="E794" t="str">
            <v>RU Thames</v>
          </cell>
          <cell r="F794" t="str">
            <v>US</v>
          </cell>
          <cell r="G794">
            <v>0</v>
          </cell>
        </row>
        <row r="795">
          <cell r="A795" t="str">
            <v>Total tax expense (benefit)</v>
          </cell>
          <cell r="B795" t="str">
            <v>Rob</v>
          </cell>
          <cell r="C795" t="str">
            <v>Computed</v>
          </cell>
          <cell r="D795" t="str">
            <v>2Q04</v>
          </cell>
          <cell r="E795" t="str">
            <v>RU Thames</v>
          </cell>
          <cell r="F795" t="str">
            <v>US</v>
          </cell>
          <cell r="G795">
            <v>4894161.8774999995</v>
          </cell>
        </row>
        <row r="796">
          <cell r="A796" t="str">
            <v>EOY Accrued Tax Rec/(Pay)</v>
          </cell>
          <cell r="B796" t="str">
            <v>Rob</v>
          </cell>
          <cell r="C796" t="str">
            <v>Computed</v>
          </cell>
          <cell r="D796" t="str">
            <v>1Q04</v>
          </cell>
          <cell r="E796" t="str">
            <v>RU Thames</v>
          </cell>
          <cell r="F796" t="str">
            <v>US</v>
          </cell>
          <cell r="G796">
            <v>0</v>
          </cell>
        </row>
        <row r="797">
          <cell r="A797" t="str">
            <v>Total Deferred Tax Asset - Current</v>
          </cell>
          <cell r="B797" t="str">
            <v>Rob</v>
          </cell>
          <cell r="C797" t="str">
            <v>Computed</v>
          </cell>
          <cell r="D797" t="str">
            <v>1Q04</v>
          </cell>
          <cell r="E797" t="str">
            <v>RU Thames</v>
          </cell>
          <cell r="F797" t="str">
            <v>US</v>
          </cell>
          <cell r="G797">
            <v>0</v>
          </cell>
        </row>
        <row r="798">
          <cell r="A798" t="str">
            <v>Total Deferred Tax Asset - NC</v>
          </cell>
          <cell r="B798" t="str">
            <v>Rob</v>
          </cell>
          <cell r="C798" t="str">
            <v>Computed</v>
          </cell>
          <cell r="D798" t="str">
            <v>1Q04</v>
          </cell>
          <cell r="E798" t="str">
            <v>RU Thames</v>
          </cell>
          <cell r="F798" t="str">
            <v>US</v>
          </cell>
          <cell r="G798">
            <v>0</v>
          </cell>
        </row>
        <row r="799">
          <cell r="A799" t="str">
            <v>Total Deferred Tax Liab - NC</v>
          </cell>
          <cell r="B799" t="str">
            <v>Rob</v>
          </cell>
          <cell r="C799" t="str">
            <v>Computed</v>
          </cell>
          <cell r="D799" t="str">
            <v>1Q04</v>
          </cell>
          <cell r="E799" t="str">
            <v>RU Thames</v>
          </cell>
          <cell r="F799" t="str">
            <v>US</v>
          </cell>
          <cell r="G799">
            <v>0</v>
          </cell>
        </row>
        <row r="800">
          <cell r="A800" t="str">
            <v>Total Net Deferred Tax Asset/(Liab)</v>
          </cell>
          <cell r="B800" t="str">
            <v>Rob</v>
          </cell>
          <cell r="C800" t="str">
            <v>Computed</v>
          </cell>
          <cell r="D800" t="str">
            <v>1Q04</v>
          </cell>
          <cell r="E800" t="str">
            <v>RU Thames</v>
          </cell>
          <cell r="F800" t="str">
            <v>US</v>
          </cell>
          <cell r="G800">
            <v>0</v>
          </cell>
        </row>
        <row r="801">
          <cell r="A801" t="str">
            <v>Gross Valuation Allowance</v>
          </cell>
          <cell r="B801" t="str">
            <v>Rob</v>
          </cell>
          <cell r="C801" t="str">
            <v>Computed</v>
          </cell>
          <cell r="D801" t="str">
            <v>1Q04</v>
          </cell>
          <cell r="E801" t="str">
            <v>RU Thames</v>
          </cell>
          <cell r="F801" t="str">
            <v>US</v>
          </cell>
          <cell r="G801">
            <v>0</v>
          </cell>
        </row>
        <row r="802">
          <cell r="A802" t="str">
            <v>Total Asset/(Liability)</v>
          </cell>
          <cell r="B802" t="str">
            <v>Rob</v>
          </cell>
          <cell r="C802" t="str">
            <v>Computed</v>
          </cell>
          <cell r="D802" t="str">
            <v>1Q04</v>
          </cell>
          <cell r="E802" t="str">
            <v>RU Thames</v>
          </cell>
          <cell r="F802" t="str">
            <v>US</v>
          </cell>
          <cell r="G802">
            <v>0</v>
          </cell>
        </row>
        <row r="803">
          <cell r="A803" t="str">
            <v>Total tax expense (benefit)</v>
          </cell>
          <cell r="B803" t="str">
            <v>Rob</v>
          </cell>
          <cell r="C803" t="str">
            <v>Computed</v>
          </cell>
          <cell r="D803" t="str">
            <v>1Q04</v>
          </cell>
          <cell r="E803" t="str">
            <v>RU Thames</v>
          </cell>
          <cell r="F803" t="str">
            <v>US</v>
          </cell>
          <cell r="G803">
            <v>2549060.0869999998</v>
          </cell>
        </row>
        <row r="804">
          <cell r="A804" t="str">
            <v>EOY Accrued Tax Rec/(Pay)</v>
          </cell>
          <cell r="B804" t="str">
            <v>Rob</v>
          </cell>
          <cell r="C804" t="str">
            <v>Computed</v>
          </cell>
          <cell r="D804" t="str">
            <v>4Q03</v>
          </cell>
          <cell r="E804" t="str">
            <v>RU Thames</v>
          </cell>
          <cell r="F804" t="str">
            <v>US</v>
          </cell>
          <cell r="G804">
            <v>0</v>
          </cell>
        </row>
        <row r="805">
          <cell r="A805" t="str">
            <v>Total Deferred Tax Asset - Current</v>
          </cell>
          <cell r="B805" t="str">
            <v>Rob</v>
          </cell>
          <cell r="C805" t="str">
            <v>Computed</v>
          </cell>
          <cell r="D805" t="str">
            <v>4Q03</v>
          </cell>
          <cell r="E805" t="str">
            <v>RU Thames</v>
          </cell>
          <cell r="F805" t="str">
            <v>US</v>
          </cell>
          <cell r="G805">
            <v>0</v>
          </cell>
        </row>
        <row r="806">
          <cell r="A806" t="str">
            <v>Total Deferred Tax Asset - NC</v>
          </cell>
          <cell r="B806" t="str">
            <v>Rob</v>
          </cell>
          <cell r="C806" t="str">
            <v>Computed</v>
          </cell>
          <cell r="D806" t="str">
            <v>4Q03</v>
          </cell>
          <cell r="E806" t="str">
            <v>RU Thames</v>
          </cell>
          <cell r="F806" t="str">
            <v>US</v>
          </cell>
          <cell r="G806">
            <v>0</v>
          </cell>
        </row>
        <row r="807">
          <cell r="A807" t="str">
            <v>Total Deferred Tax Liab - NC</v>
          </cell>
          <cell r="B807" t="str">
            <v>Rob</v>
          </cell>
          <cell r="C807" t="str">
            <v>Computed</v>
          </cell>
          <cell r="D807" t="str">
            <v>4Q03</v>
          </cell>
          <cell r="E807" t="str">
            <v>RU Thames</v>
          </cell>
          <cell r="F807" t="str">
            <v>US</v>
          </cell>
          <cell r="G807">
            <v>0</v>
          </cell>
        </row>
        <row r="808">
          <cell r="A808" t="str">
            <v>Total Net Deferred Tax Asset/(Liab)</v>
          </cell>
          <cell r="B808" t="str">
            <v>Rob</v>
          </cell>
          <cell r="C808" t="str">
            <v>Computed</v>
          </cell>
          <cell r="D808" t="str">
            <v>4Q03</v>
          </cell>
          <cell r="E808" t="str">
            <v>RU Thames</v>
          </cell>
          <cell r="F808" t="str">
            <v>US</v>
          </cell>
          <cell r="G808">
            <v>0</v>
          </cell>
        </row>
        <row r="809">
          <cell r="A809" t="str">
            <v>Gross Valuation Allowance</v>
          </cell>
          <cell r="B809" t="str">
            <v>Rob</v>
          </cell>
          <cell r="C809" t="str">
            <v>Computed</v>
          </cell>
          <cell r="D809" t="str">
            <v>4Q03</v>
          </cell>
          <cell r="E809" t="str">
            <v>RU Thames</v>
          </cell>
          <cell r="F809" t="str">
            <v>US</v>
          </cell>
          <cell r="G809">
            <v>0</v>
          </cell>
        </row>
        <row r="810">
          <cell r="A810" t="str">
            <v>Total Asset/(Liability)</v>
          </cell>
          <cell r="B810" t="str">
            <v>Rob</v>
          </cell>
          <cell r="C810" t="str">
            <v>Computed</v>
          </cell>
          <cell r="D810" t="str">
            <v>4Q03</v>
          </cell>
          <cell r="E810" t="str">
            <v>RU Thames</v>
          </cell>
          <cell r="F810" t="str">
            <v>US</v>
          </cell>
          <cell r="G810">
            <v>0</v>
          </cell>
        </row>
        <row r="811">
          <cell r="A811" t="str">
            <v>EOY Accrued Tax Rec/(Pay)</v>
          </cell>
          <cell r="B811" t="str">
            <v>Rob</v>
          </cell>
          <cell r="C811" t="str">
            <v>Computed</v>
          </cell>
          <cell r="D811" t="str">
            <v>2Q04</v>
          </cell>
          <cell r="E811" t="str">
            <v>RU Totem Power LLC</v>
          </cell>
          <cell r="F811" t="str">
            <v>US</v>
          </cell>
          <cell r="G811">
            <v>0</v>
          </cell>
        </row>
        <row r="812">
          <cell r="A812" t="str">
            <v>Total Deferred Tax Asset - Current</v>
          </cell>
          <cell r="B812" t="str">
            <v>Rob</v>
          </cell>
          <cell r="C812" t="str">
            <v>Computed</v>
          </cell>
          <cell r="D812" t="str">
            <v>2Q04</v>
          </cell>
          <cell r="E812" t="str">
            <v>RU Totem Power LLC</v>
          </cell>
          <cell r="F812" t="str">
            <v>US</v>
          </cell>
          <cell r="G812">
            <v>0</v>
          </cell>
        </row>
        <row r="813">
          <cell r="A813" t="str">
            <v>Total Deferred Tax Asset - NC</v>
          </cell>
          <cell r="B813" t="str">
            <v>Rob</v>
          </cell>
          <cell r="C813" t="str">
            <v>Computed</v>
          </cell>
          <cell r="D813" t="str">
            <v>2Q04</v>
          </cell>
          <cell r="E813" t="str">
            <v>RU Totem Power LLC</v>
          </cell>
          <cell r="F813" t="str">
            <v>US</v>
          </cell>
          <cell r="G813">
            <v>0</v>
          </cell>
        </row>
        <row r="814">
          <cell r="A814" t="str">
            <v>Total Deferred Tax Liab - NC</v>
          </cell>
          <cell r="B814" t="str">
            <v>Rob</v>
          </cell>
          <cell r="C814" t="str">
            <v>Computed</v>
          </cell>
          <cell r="D814" t="str">
            <v>2Q04</v>
          </cell>
          <cell r="E814" t="str">
            <v>RU Totem Power LLC</v>
          </cell>
          <cell r="F814" t="str">
            <v>US</v>
          </cell>
          <cell r="G814">
            <v>0</v>
          </cell>
        </row>
        <row r="815">
          <cell r="A815" t="str">
            <v>Total Net Deferred Tax Asset/(Liab)</v>
          </cell>
          <cell r="B815" t="str">
            <v>Rob</v>
          </cell>
          <cell r="C815" t="str">
            <v>Computed</v>
          </cell>
          <cell r="D815" t="str">
            <v>2Q04</v>
          </cell>
          <cell r="E815" t="str">
            <v>RU Totem Power LLC</v>
          </cell>
          <cell r="F815" t="str">
            <v>US</v>
          </cell>
          <cell r="G815">
            <v>0</v>
          </cell>
        </row>
        <row r="816">
          <cell r="A816" t="str">
            <v>Gross Valuation Allowance</v>
          </cell>
          <cell r="B816" t="str">
            <v>Rob</v>
          </cell>
          <cell r="C816" t="str">
            <v>Computed</v>
          </cell>
          <cell r="D816" t="str">
            <v>2Q04</v>
          </cell>
          <cell r="E816" t="str">
            <v>RU Totem Power LLC</v>
          </cell>
          <cell r="F816" t="str">
            <v>US</v>
          </cell>
          <cell r="G816">
            <v>0</v>
          </cell>
        </row>
        <row r="817">
          <cell r="A817" t="str">
            <v>Total Asset/(Liability)</v>
          </cell>
          <cell r="B817" t="str">
            <v>Rob</v>
          </cell>
          <cell r="C817" t="str">
            <v>Computed</v>
          </cell>
          <cell r="D817" t="str">
            <v>2Q04</v>
          </cell>
          <cell r="E817" t="str">
            <v>RU Totem Power LLC</v>
          </cell>
          <cell r="F817" t="str">
            <v>US</v>
          </cell>
          <cell r="G817">
            <v>0</v>
          </cell>
        </row>
        <row r="818">
          <cell r="A818" t="str">
            <v>Total tax expense (benefit)</v>
          </cell>
          <cell r="B818" t="str">
            <v>Rob</v>
          </cell>
          <cell r="C818" t="str">
            <v>Computed</v>
          </cell>
          <cell r="D818" t="str">
            <v>2Q04</v>
          </cell>
          <cell r="E818" t="str">
            <v>RU Totem Power LLC</v>
          </cell>
          <cell r="F818" t="str">
            <v>US</v>
          </cell>
          <cell r="G818">
            <v>0</v>
          </cell>
        </row>
        <row r="819">
          <cell r="A819" t="str">
            <v>EOY Accrued Tax Rec/(Pay)</v>
          </cell>
          <cell r="B819" t="str">
            <v>Rob</v>
          </cell>
          <cell r="C819" t="str">
            <v>Computed</v>
          </cell>
          <cell r="D819" t="str">
            <v>1Q04</v>
          </cell>
          <cell r="E819" t="str">
            <v>RU Totem Power LLC</v>
          </cell>
          <cell r="F819" t="str">
            <v>US</v>
          </cell>
        </row>
        <row r="820">
          <cell r="A820" t="str">
            <v>Total Deferred Tax Asset - Current</v>
          </cell>
          <cell r="B820" t="str">
            <v>Rob</v>
          </cell>
          <cell r="C820" t="str">
            <v>Computed</v>
          </cell>
          <cell r="D820" t="str">
            <v>1Q04</v>
          </cell>
          <cell r="E820" t="str">
            <v>RU Totem Power LLC</v>
          </cell>
          <cell r="F820" t="str">
            <v>US</v>
          </cell>
        </row>
        <row r="821">
          <cell r="A821" t="str">
            <v>Total Deferred Tax Asset - NC</v>
          </cell>
          <cell r="B821" t="str">
            <v>Rob</v>
          </cell>
          <cell r="C821" t="str">
            <v>Computed</v>
          </cell>
          <cell r="D821" t="str">
            <v>1Q04</v>
          </cell>
          <cell r="E821" t="str">
            <v>RU Totem Power LLC</v>
          </cell>
          <cell r="F821" t="str">
            <v>US</v>
          </cell>
        </row>
        <row r="822">
          <cell r="A822" t="str">
            <v>Total Deferred Tax Liab - NC</v>
          </cell>
          <cell r="B822" t="str">
            <v>Rob</v>
          </cell>
          <cell r="C822" t="str">
            <v>Computed</v>
          </cell>
          <cell r="D822" t="str">
            <v>1Q04</v>
          </cell>
          <cell r="E822" t="str">
            <v>RU Totem Power LLC</v>
          </cell>
          <cell r="F822" t="str">
            <v>US</v>
          </cell>
        </row>
        <row r="823">
          <cell r="A823" t="str">
            <v>Total Net Deferred Tax Asset/(Liab)</v>
          </cell>
          <cell r="B823" t="str">
            <v>Rob</v>
          </cell>
          <cell r="C823" t="str">
            <v>Computed</v>
          </cell>
          <cell r="D823" t="str">
            <v>1Q04</v>
          </cell>
          <cell r="E823" t="str">
            <v>RU Totem Power LLC</v>
          </cell>
          <cell r="F823" t="str">
            <v>US</v>
          </cell>
        </row>
        <row r="824">
          <cell r="A824" t="str">
            <v>Gross Valuation Allowance</v>
          </cell>
          <cell r="B824" t="str">
            <v>Rob</v>
          </cell>
          <cell r="C824" t="str">
            <v>Computed</v>
          </cell>
          <cell r="D824" t="str">
            <v>1Q04</v>
          </cell>
          <cell r="E824" t="str">
            <v>RU Totem Power LLC</v>
          </cell>
          <cell r="F824" t="str">
            <v>US</v>
          </cell>
        </row>
        <row r="825">
          <cell r="A825" t="str">
            <v>Total Asset/(Liability)</v>
          </cell>
          <cell r="B825" t="str">
            <v>Rob</v>
          </cell>
          <cell r="C825" t="str">
            <v>Computed</v>
          </cell>
          <cell r="D825" t="str">
            <v>1Q04</v>
          </cell>
          <cell r="E825" t="str">
            <v>RU Totem Power LLC</v>
          </cell>
          <cell r="F825" t="str">
            <v>US</v>
          </cell>
        </row>
        <row r="826">
          <cell r="A826" t="str">
            <v>Total tax expense (benefit)</v>
          </cell>
          <cell r="B826" t="str">
            <v>Rob</v>
          </cell>
          <cell r="C826" t="str">
            <v>Computed</v>
          </cell>
          <cell r="D826" t="str">
            <v>1Q04</v>
          </cell>
          <cell r="E826" t="str">
            <v>RU Totem Power LLC</v>
          </cell>
          <cell r="F826" t="str">
            <v>US</v>
          </cell>
        </row>
        <row r="827">
          <cell r="A827" t="str">
            <v>EOY Accrued Tax Rec/(Pay)</v>
          </cell>
          <cell r="B827" t="str">
            <v>Rob</v>
          </cell>
          <cell r="C827" t="str">
            <v>Computed</v>
          </cell>
          <cell r="D827" t="str">
            <v>4Q03</v>
          </cell>
          <cell r="E827" t="str">
            <v>RU Totem Power LLC</v>
          </cell>
          <cell r="F827" t="str">
            <v>US</v>
          </cell>
        </row>
        <row r="828">
          <cell r="A828" t="str">
            <v>Total Deferred Tax Asset - Current</v>
          </cell>
          <cell r="B828" t="str">
            <v>Rob</v>
          </cell>
          <cell r="C828" t="str">
            <v>Computed</v>
          </cell>
          <cell r="D828" t="str">
            <v>4Q03</v>
          </cell>
          <cell r="E828" t="str">
            <v>RU Totem Power LLC</v>
          </cell>
          <cell r="F828" t="str">
            <v>US</v>
          </cell>
        </row>
        <row r="829">
          <cell r="A829" t="str">
            <v>Total Deferred Tax Asset - NC</v>
          </cell>
          <cell r="B829" t="str">
            <v>Rob</v>
          </cell>
          <cell r="C829" t="str">
            <v>Computed</v>
          </cell>
          <cell r="D829" t="str">
            <v>4Q03</v>
          </cell>
          <cell r="E829" t="str">
            <v>RU Totem Power LLC</v>
          </cell>
          <cell r="F829" t="str">
            <v>US</v>
          </cell>
        </row>
        <row r="830">
          <cell r="A830" t="str">
            <v>Total Deferred Tax Liab - NC</v>
          </cell>
          <cell r="B830" t="str">
            <v>Rob</v>
          </cell>
          <cell r="C830" t="str">
            <v>Computed</v>
          </cell>
          <cell r="D830" t="str">
            <v>4Q03</v>
          </cell>
          <cell r="E830" t="str">
            <v>RU Totem Power LLC</v>
          </cell>
          <cell r="F830" t="str">
            <v>US</v>
          </cell>
        </row>
        <row r="831">
          <cell r="A831" t="str">
            <v>Total Net Deferred Tax Asset/(Liab)</v>
          </cell>
          <cell r="B831" t="str">
            <v>Rob</v>
          </cell>
          <cell r="C831" t="str">
            <v>Computed</v>
          </cell>
          <cell r="D831" t="str">
            <v>4Q03</v>
          </cell>
          <cell r="E831" t="str">
            <v>RU Totem Power LLC</v>
          </cell>
          <cell r="F831" t="str">
            <v>US</v>
          </cell>
        </row>
        <row r="832">
          <cell r="A832" t="str">
            <v>Gross Valuation Allowance</v>
          </cell>
          <cell r="B832" t="str">
            <v>Rob</v>
          </cell>
          <cell r="C832" t="str">
            <v>Computed</v>
          </cell>
          <cell r="D832" t="str">
            <v>4Q03</v>
          </cell>
          <cell r="E832" t="str">
            <v>RU Totem Power LLC</v>
          </cell>
          <cell r="F832" t="str">
            <v>US</v>
          </cell>
        </row>
        <row r="833">
          <cell r="A833" t="str">
            <v>Total Asset/(Liability)</v>
          </cell>
          <cell r="B833" t="str">
            <v>Rob</v>
          </cell>
          <cell r="C833" t="str">
            <v>Computed</v>
          </cell>
          <cell r="D833" t="str">
            <v>4Q03</v>
          </cell>
          <cell r="E833" t="str">
            <v>RU Totem Power LLC</v>
          </cell>
          <cell r="F833" t="str">
            <v>US</v>
          </cell>
        </row>
        <row r="834">
          <cell r="A834" t="str">
            <v>EOY Accrued Tax Rec/(Pay)</v>
          </cell>
          <cell r="B834" t="str">
            <v>Rob</v>
          </cell>
          <cell r="C834" t="str">
            <v>Computed</v>
          </cell>
          <cell r="D834" t="str">
            <v>2Q04</v>
          </cell>
          <cell r="E834" t="str">
            <v>RU Warrior Run</v>
          </cell>
          <cell r="F834" t="str">
            <v>US</v>
          </cell>
          <cell r="G834">
            <v>0</v>
          </cell>
        </row>
        <row r="835">
          <cell r="A835" t="str">
            <v>Total Deferred Tax Asset - Current</v>
          </cell>
          <cell r="B835" t="str">
            <v>Rob</v>
          </cell>
          <cell r="C835" t="str">
            <v>Computed</v>
          </cell>
          <cell r="D835" t="str">
            <v>2Q04</v>
          </cell>
          <cell r="E835" t="str">
            <v>RU Warrior Run</v>
          </cell>
          <cell r="F835" t="str">
            <v>US</v>
          </cell>
          <cell r="G835">
            <v>0</v>
          </cell>
        </row>
        <row r="836">
          <cell r="A836" t="str">
            <v>Total Deferred Tax Asset - NC</v>
          </cell>
          <cell r="B836" t="str">
            <v>Rob</v>
          </cell>
          <cell r="C836" t="str">
            <v>Computed</v>
          </cell>
          <cell r="D836" t="str">
            <v>2Q04</v>
          </cell>
          <cell r="E836" t="str">
            <v>RU Warrior Run</v>
          </cell>
          <cell r="F836" t="str">
            <v>US</v>
          </cell>
          <cell r="G836">
            <v>0</v>
          </cell>
        </row>
        <row r="837">
          <cell r="A837" t="str">
            <v>Total Deferred Tax Liab - NC</v>
          </cell>
          <cell r="B837" t="str">
            <v>Rob</v>
          </cell>
          <cell r="C837" t="str">
            <v>Computed</v>
          </cell>
          <cell r="D837" t="str">
            <v>2Q04</v>
          </cell>
          <cell r="E837" t="str">
            <v>RU Warrior Run</v>
          </cell>
          <cell r="F837" t="str">
            <v>US</v>
          </cell>
          <cell r="G837">
            <v>0</v>
          </cell>
        </row>
        <row r="838">
          <cell r="A838" t="str">
            <v>Total Net Deferred Tax Asset/(Liab)</v>
          </cell>
          <cell r="B838" t="str">
            <v>Rob</v>
          </cell>
          <cell r="C838" t="str">
            <v>Computed</v>
          </cell>
          <cell r="D838" t="str">
            <v>2Q04</v>
          </cell>
          <cell r="E838" t="str">
            <v>RU Warrior Run</v>
          </cell>
          <cell r="F838" t="str">
            <v>US</v>
          </cell>
          <cell r="G838">
            <v>0</v>
          </cell>
        </row>
        <row r="839">
          <cell r="A839" t="str">
            <v>Gross Valuation Allowance</v>
          </cell>
          <cell r="B839" t="str">
            <v>Rob</v>
          </cell>
          <cell r="C839" t="str">
            <v>Computed</v>
          </cell>
          <cell r="D839" t="str">
            <v>2Q04</v>
          </cell>
          <cell r="E839" t="str">
            <v>RU Warrior Run</v>
          </cell>
          <cell r="F839" t="str">
            <v>US</v>
          </cell>
          <cell r="G839">
            <v>0</v>
          </cell>
        </row>
        <row r="840">
          <cell r="A840" t="str">
            <v>Total Asset/(Liability)</v>
          </cell>
          <cell r="B840" t="str">
            <v>Rob</v>
          </cell>
          <cell r="C840" t="str">
            <v>Computed</v>
          </cell>
          <cell r="D840" t="str">
            <v>2Q04</v>
          </cell>
          <cell r="E840" t="str">
            <v>RU Warrior Run</v>
          </cell>
          <cell r="F840" t="str">
            <v>US</v>
          </cell>
          <cell r="G840">
            <v>0</v>
          </cell>
        </row>
        <row r="841">
          <cell r="A841" t="str">
            <v>Total tax expense (benefit)</v>
          </cell>
          <cell r="B841" t="str">
            <v>Rob</v>
          </cell>
          <cell r="C841" t="str">
            <v>Computed</v>
          </cell>
          <cell r="D841" t="str">
            <v>2Q04</v>
          </cell>
          <cell r="E841" t="str">
            <v>RU Warrior Run</v>
          </cell>
          <cell r="F841" t="str">
            <v>US</v>
          </cell>
          <cell r="G841">
            <v>2340272.4904999998</v>
          </cell>
        </row>
        <row r="842">
          <cell r="A842" t="str">
            <v>EOY Accrued Tax Rec/(Pay)</v>
          </cell>
          <cell r="B842" t="str">
            <v>Rob</v>
          </cell>
          <cell r="C842" t="str">
            <v>Computed</v>
          </cell>
          <cell r="D842" t="str">
            <v>1Q04</v>
          </cell>
          <cell r="E842" t="str">
            <v>RU Warrior Run</v>
          </cell>
          <cell r="F842" t="str">
            <v>US</v>
          </cell>
          <cell r="G842">
            <v>0</v>
          </cell>
        </row>
        <row r="843">
          <cell r="A843" t="str">
            <v>Total Deferred Tax Asset - Current</v>
          </cell>
          <cell r="B843" t="str">
            <v>Rob</v>
          </cell>
          <cell r="C843" t="str">
            <v>Computed</v>
          </cell>
          <cell r="D843" t="str">
            <v>1Q04</v>
          </cell>
          <cell r="E843" t="str">
            <v>RU Warrior Run</v>
          </cell>
          <cell r="F843" t="str">
            <v>US</v>
          </cell>
          <cell r="G843">
            <v>0</v>
          </cell>
        </row>
        <row r="844">
          <cell r="A844" t="str">
            <v>Total Deferred Tax Asset - NC</v>
          </cell>
          <cell r="B844" t="str">
            <v>Rob</v>
          </cell>
          <cell r="C844" t="str">
            <v>Computed</v>
          </cell>
          <cell r="D844" t="str">
            <v>1Q04</v>
          </cell>
          <cell r="E844" t="str">
            <v>RU Warrior Run</v>
          </cell>
          <cell r="F844" t="str">
            <v>US</v>
          </cell>
          <cell r="G844">
            <v>0</v>
          </cell>
        </row>
        <row r="845">
          <cell r="A845" t="str">
            <v>Total Deferred Tax Liab - NC</v>
          </cell>
          <cell r="B845" t="str">
            <v>Rob</v>
          </cell>
          <cell r="C845" t="str">
            <v>Computed</v>
          </cell>
          <cell r="D845" t="str">
            <v>1Q04</v>
          </cell>
          <cell r="E845" t="str">
            <v>RU Warrior Run</v>
          </cell>
          <cell r="F845" t="str">
            <v>US</v>
          </cell>
          <cell r="G845">
            <v>0</v>
          </cell>
        </row>
        <row r="846">
          <cell r="A846" t="str">
            <v>Total Net Deferred Tax Asset/(Liab)</v>
          </cell>
          <cell r="B846" t="str">
            <v>Rob</v>
          </cell>
          <cell r="C846" t="str">
            <v>Computed</v>
          </cell>
          <cell r="D846" t="str">
            <v>1Q04</v>
          </cell>
          <cell r="E846" t="str">
            <v>RU Warrior Run</v>
          </cell>
          <cell r="F846" t="str">
            <v>US</v>
          </cell>
          <cell r="G846">
            <v>0</v>
          </cell>
        </row>
        <row r="847">
          <cell r="A847" t="str">
            <v>Gross Valuation Allowance</v>
          </cell>
          <cell r="B847" t="str">
            <v>Rob</v>
          </cell>
          <cell r="C847" t="str">
            <v>Computed</v>
          </cell>
          <cell r="D847" t="str">
            <v>1Q04</v>
          </cell>
          <cell r="E847" t="str">
            <v>RU Warrior Run</v>
          </cell>
          <cell r="F847" t="str">
            <v>US</v>
          </cell>
          <cell r="G847">
            <v>0</v>
          </cell>
        </row>
        <row r="848">
          <cell r="A848" t="str">
            <v>Total Asset/(Liability)</v>
          </cell>
          <cell r="B848" t="str">
            <v>Rob</v>
          </cell>
          <cell r="C848" t="str">
            <v>Computed</v>
          </cell>
          <cell r="D848" t="str">
            <v>1Q04</v>
          </cell>
          <cell r="E848" t="str">
            <v>RU Warrior Run</v>
          </cell>
          <cell r="F848" t="str">
            <v>US</v>
          </cell>
          <cell r="G848">
            <v>0</v>
          </cell>
        </row>
        <row r="849">
          <cell r="A849" t="str">
            <v>Total tax expense (benefit)</v>
          </cell>
          <cell r="B849" t="str">
            <v>Rob</v>
          </cell>
          <cell r="C849" t="str">
            <v>Computed</v>
          </cell>
          <cell r="D849" t="str">
            <v>1Q04</v>
          </cell>
          <cell r="E849" t="str">
            <v>RU Warrior Run</v>
          </cell>
          <cell r="F849" t="str">
            <v>US</v>
          </cell>
          <cell r="G849">
            <v>2359532.9519999996</v>
          </cell>
        </row>
        <row r="850">
          <cell r="A850" t="str">
            <v>EOY Accrued Tax Rec/(Pay)</v>
          </cell>
          <cell r="B850" t="str">
            <v>Rob</v>
          </cell>
          <cell r="C850" t="str">
            <v>Computed</v>
          </cell>
          <cell r="D850" t="str">
            <v>4Q03</v>
          </cell>
          <cell r="E850" t="str">
            <v>RU Warrior Run</v>
          </cell>
          <cell r="F850" t="str">
            <v>US</v>
          </cell>
          <cell r="G850">
            <v>0</v>
          </cell>
        </row>
        <row r="851">
          <cell r="A851" t="str">
            <v>Total Deferred Tax Asset - Current</v>
          </cell>
          <cell r="B851" t="str">
            <v>Rob</v>
          </cell>
          <cell r="C851" t="str">
            <v>Computed</v>
          </cell>
          <cell r="D851" t="str">
            <v>4Q03</v>
          </cell>
          <cell r="E851" t="str">
            <v>RU Warrior Run</v>
          </cell>
          <cell r="F851" t="str">
            <v>US</v>
          </cell>
          <cell r="G851">
            <v>0</v>
          </cell>
        </row>
        <row r="852">
          <cell r="A852" t="str">
            <v>Total Deferred Tax Asset - NC</v>
          </cell>
          <cell r="B852" t="str">
            <v>Rob</v>
          </cell>
          <cell r="C852" t="str">
            <v>Computed</v>
          </cell>
          <cell r="D852" t="str">
            <v>4Q03</v>
          </cell>
          <cell r="E852" t="str">
            <v>RU Warrior Run</v>
          </cell>
          <cell r="F852" t="str">
            <v>US</v>
          </cell>
          <cell r="G852">
            <v>0</v>
          </cell>
        </row>
        <row r="853">
          <cell r="A853" t="str">
            <v>Total Deferred Tax Liab - NC</v>
          </cell>
          <cell r="B853" t="str">
            <v>Rob</v>
          </cell>
          <cell r="C853" t="str">
            <v>Computed</v>
          </cell>
          <cell r="D853" t="str">
            <v>4Q03</v>
          </cell>
          <cell r="E853" t="str">
            <v>RU Warrior Run</v>
          </cell>
          <cell r="F853" t="str">
            <v>US</v>
          </cell>
          <cell r="G853">
            <v>0</v>
          </cell>
        </row>
        <row r="854">
          <cell r="A854" t="str">
            <v>Total Net Deferred Tax Asset/(Liab)</v>
          </cell>
          <cell r="B854" t="str">
            <v>Rob</v>
          </cell>
          <cell r="C854" t="str">
            <v>Computed</v>
          </cell>
          <cell r="D854" t="str">
            <v>4Q03</v>
          </cell>
          <cell r="E854" t="str">
            <v>RU Warrior Run</v>
          </cell>
          <cell r="F854" t="str">
            <v>US</v>
          </cell>
          <cell r="G854">
            <v>0</v>
          </cell>
        </row>
        <row r="855">
          <cell r="A855" t="str">
            <v>Gross Valuation Allowance</v>
          </cell>
          <cell r="B855" t="str">
            <v>Rob</v>
          </cell>
          <cell r="C855" t="str">
            <v>Computed</v>
          </cell>
          <cell r="D855" t="str">
            <v>4Q03</v>
          </cell>
          <cell r="E855" t="str">
            <v>RU Warrior Run</v>
          </cell>
          <cell r="F855" t="str">
            <v>US</v>
          </cell>
          <cell r="G855">
            <v>0</v>
          </cell>
        </row>
        <row r="856">
          <cell r="A856" t="str">
            <v>Total Asset/(Liability)</v>
          </cell>
          <cell r="B856" t="str">
            <v>Rob</v>
          </cell>
          <cell r="C856" t="str">
            <v>Computed</v>
          </cell>
          <cell r="D856" t="str">
            <v>4Q03</v>
          </cell>
          <cell r="E856" t="str">
            <v>RU Warrior Run</v>
          </cell>
          <cell r="F856" t="str">
            <v>US</v>
          </cell>
          <cell r="G856">
            <v>0</v>
          </cell>
        </row>
        <row r="857">
          <cell r="A857" t="str">
            <v>EOY Accrued Tax Rec/(Pay)</v>
          </cell>
          <cell r="B857" t="str">
            <v>Rob</v>
          </cell>
          <cell r="C857" t="str">
            <v>Computed</v>
          </cell>
          <cell r="D857" t="str">
            <v>2Q04</v>
          </cell>
          <cell r="E857" t="str">
            <v>RU Whitefield</v>
          </cell>
          <cell r="F857" t="str">
            <v>US</v>
          </cell>
          <cell r="G857">
            <v>0</v>
          </cell>
        </row>
        <row r="858">
          <cell r="A858" t="str">
            <v>Total Deferred Tax Asset - Current</v>
          </cell>
          <cell r="B858" t="str">
            <v>Rob</v>
          </cell>
          <cell r="C858" t="str">
            <v>Computed</v>
          </cell>
          <cell r="D858" t="str">
            <v>2Q04</v>
          </cell>
          <cell r="E858" t="str">
            <v>RU Whitefield</v>
          </cell>
          <cell r="F858" t="str">
            <v>US</v>
          </cell>
          <cell r="G858">
            <v>0</v>
          </cell>
        </row>
        <row r="859">
          <cell r="A859" t="str">
            <v>Total Deferred Tax Asset - NC</v>
          </cell>
          <cell r="B859" t="str">
            <v>Rob</v>
          </cell>
          <cell r="C859" t="str">
            <v>Computed</v>
          </cell>
          <cell r="D859" t="str">
            <v>2Q04</v>
          </cell>
          <cell r="E859" t="str">
            <v>RU Whitefield</v>
          </cell>
          <cell r="F859" t="str">
            <v>US</v>
          </cell>
          <cell r="G859">
            <v>0</v>
          </cell>
        </row>
        <row r="860">
          <cell r="A860" t="str">
            <v>Total Deferred Tax Liab - NC</v>
          </cell>
          <cell r="B860" t="str">
            <v>Rob</v>
          </cell>
          <cell r="C860" t="str">
            <v>Computed</v>
          </cell>
          <cell r="D860" t="str">
            <v>2Q04</v>
          </cell>
          <cell r="E860" t="str">
            <v>RU Whitefield</v>
          </cell>
          <cell r="F860" t="str">
            <v>US</v>
          </cell>
          <cell r="G860">
            <v>0</v>
          </cell>
        </row>
        <row r="861">
          <cell r="A861" t="str">
            <v>Total Net Deferred Tax Asset/(Liab)</v>
          </cell>
          <cell r="B861" t="str">
            <v>Rob</v>
          </cell>
          <cell r="C861" t="str">
            <v>Computed</v>
          </cell>
          <cell r="D861" t="str">
            <v>2Q04</v>
          </cell>
          <cell r="E861" t="str">
            <v>RU Whitefield</v>
          </cell>
          <cell r="F861" t="str">
            <v>US</v>
          </cell>
          <cell r="G861">
            <v>0</v>
          </cell>
        </row>
        <row r="862">
          <cell r="A862" t="str">
            <v>Gross Valuation Allowance</v>
          </cell>
          <cell r="B862" t="str">
            <v>Rob</v>
          </cell>
          <cell r="C862" t="str">
            <v>Computed</v>
          </cell>
          <cell r="D862" t="str">
            <v>2Q04</v>
          </cell>
          <cell r="E862" t="str">
            <v>RU Whitefield</v>
          </cell>
          <cell r="F862" t="str">
            <v>US</v>
          </cell>
          <cell r="G862">
            <v>0</v>
          </cell>
        </row>
        <row r="863">
          <cell r="A863" t="str">
            <v>Total Asset/(Liability)</v>
          </cell>
          <cell r="B863" t="str">
            <v>Rob</v>
          </cell>
          <cell r="C863" t="str">
            <v>Computed</v>
          </cell>
          <cell r="D863" t="str">
            <v>2Q04</v>
          </cell>
          <cell r="E863" t="str">
            <v>RU Whitefield</v>
          </cell>
          <cell r="F863" t="str">
            <v>US</v>
          </cell>
          <cell r="G863">
            <v>0</v>
          </cell>
        </row>
        <row r="864">
          <cell r="A864" t="str">
            <v>Total tax expense (benefit)</v>
          </cell>
          <cell r="B864" t="str">
            <v>Rob</v>
          </cell>
          <cell r="C864" t="str">
            <v>Computed</v>
          </cell>
          <cell r="D864" t="str">
            <v>2Q04</v>
          </cell>
          <cell r="E864" t="str">
            <v>RU Whitefield</v>
          </cell>
          <cell r="F864" t="str">
            <v>US</v>
          </cell>
          <cell r="G864">
            <v>-322639.16999999987</v>
          </cell>
        </row>
        <row r="865">
          <cell r="A865" t="str">
            <v>EOY Accrued Tax Rec/(Pay)</v>
          </cell>
          <cell r="B865" t="str">
            <v>Rob</v>
          </cell>
          <cell r="C865" t="str">
            <v>Computed</v>
          </cell>
          <cell r="D865" t="str">
            <v>1Q04</v>
          </cell>
          <cell r="E865" t="str">
            <v>RU Whitefield</v>
          </cell>
          <cell r="F865" t="str">
            <v>US</v>
          </cell>
          <cell r="G865">
            <v>0</v>
          </cell>
        </row>
        <row r="866">
          <cell r="A866" t="str">
            <v>Total Deferred Tax Asset - Current</v>
          </cell>
          <cell r="B866" t="str">
            <v>Rob</v>
          </cell>
          <cell r="C866" t="str">
            <v>Computed</v>
          </cell>
          <cell r="D866" t="str">
            <v>1Q04</v>
          </cell>
          <cell r="E866" t="str">
            <v>RU Whitefield</v>
          </cell>
          <cell r="F866" t="str">
            <v>US</v>
          </cell>
          <cell r="G866">
            <v>0</v>
          </cell>
        </row>
        <row r="867">
          <cell r="A867" t="str">
            <v>Total Deferred Tax Asset - NC</v>
          </cell>
          <cell r="B867" t="str">
            <v>Rob</v>
          </cell>
          <cell r="C867" t="str">
            <v>Computed</v>
          </cell>
          <cell r="D867" t="str">
            <v>1Q04</v>
          </cell>
          <cell r="E867" t="str">
            <v>RU Whitefield</v>
          </cell>
          <cell r="F867" t="str">
            <v>US</v>
          </cell>
          <cell r="G867">
            <v>0</v>
          </cell>
        </row>
        <row r="868">
          <cell r="A868" t="str">
            <v>Total Deferred Tax Liab - NC</v>
          </cell>
          <cell r="B868" t="str">
            <v>Rob</v>
          </cell>
          <cell r="C868" t="str">
            <v>Computed</v>
          </cell>
          <cell r="D868" t="str">
            <v>1Q04</v>
          </cell>
          <cell r="E868" t="str">
            <v>RU Whitefield</v>
          </cell>
          <cell r="F868" t="str">
            <v>US</v>
          </cell>
          <cell r="G868">
            <v>0</v>
          </cell>
        </row>
        <row r="869">
          <cell r="A869" t="str">
            <v>Total Net Deferred Tax Asset/(Liab)</v>
          </cell>
          <cell r="B869" t="str">
            <v>Rob</v>
          </cell>
          <cell r="C869" t="str">
            <v>Computed</v>
          </cell>
          <cell r="D869" t="str">
            <v>1Q04</v>
          </cell>
          <cell r="E869" t="str">
            <v>RU Whitefield</v>
          </cell>
          <cell r="F869" t="str">
            <v>US</v>
          </cell>
          <cell r="G869">
            <v>0</v>
          </cell>
        </row>
        <row r="870">
          <cell r="A870" t="str">
            <v>Gross Valuation Allowance</v>
          </cell>
          <cell r="B870" t="str">
            <v>Rob</v>
          </cell>
          <cell r="C870" t="str">
            <v>Computed</v>
          </cell>
          <cell r="D870" t="str">
            <v>1Q04</v>
          </cell>
          <cell r="E870" t="str">
            <v>RU Whitefield</v>
          </cell>
          <cell r="F870" t="str">
            <v>US</v>
          </cell>
          <cell r="G870">
            <v>0</v>
          </cell>
        </row>
        <row r="871">
          <cell r="A871" t="str">
            <v>Total Asset/(Liability)</v>
          </cell>
          <cell r="B871" t="str">
            <v>Rob</v>
          </cell>
          <cell r="C871" t="str">
            <v>Computed</v>
          </cell>
          <cell r="D871" t="str">
            <v>1Q04</v>
          </cell>
          <cell r="E871" t="str">
            <v>RU Whitefield</v>
          </cell>
          <cell r="F871" t="str">
            <v>US</v>
          </cell>
          <cell r="G871">
            <v>0</v>
          </cell>
        </row>
        <row r="872">
          <cell r="A872" t="str">
            <v>Total tax expense (benefit)</v>
          </cell>
          <cell r="B872" t="str">
            <v>Rob</v>
          </cell>
          <cell r="C872" t="str">
            <v>Computed</v>
          </cell>
          <cell r="D872" t="str">
            <v>1Q04</v>
          </cell>
          <cell r="E872" t="str">
            <v>RU Whitefield</v>
          </cell>
          <cell r="F872" t="str">
            <v>US</v>
          </cell>
          <cell r="G872">
            <v>-312015.17899999995</v>
          </cell>
        </row>
        <row r="873">
          <cell r="A873" t="str">
            <v>EOY Accrued Tax Rec/(Pay)</v>
          </cell>
          <cell r="B873" t="str">
            <v>Rob</v>
          </cell>
          <cell r="C873" t="str">
            <v>Computed</v>
          </cell>
          <cell r="D873" t="str">
            <v>4Q03</v>
          </cell>
          <cell r="E873" t="str">
            <v>RU Whitefield</v>
          </cell>
          <cell r="F873" t="str">
            <v>US</v>
          </cell>
          <cell r="G873">
            <v>0</v>
          </cell>
        </row>
        <row r="874">
          <cell r="A874" t="str">
            <v>Total Deferred Tax Asset - Current</v>
          </cell>
          <cell r="B874" t="str">
            <v>Rob</v>
          </cell>
          <cell r="C874" t="str">
            <v>Computed</v>
          </cell>
          <cell r="D874" t="str">
            <v>4Q03</v>
          </cell>
          <cell r="E874" t="str">
            <v>RU Whitefield</v>
          </cell>
          <cell r="F874" t="str">
            <v>US</v>
          </cell>
          <cell r="G874">
            <v>0</v>
          </cell>
        </row>
        <row r="875">
          <cell r="A875" t="str">
            <v>Total Deferred Tax Asset - NC</v>
          </cell>
          <cell r="B875" t="str">
            <v>Rob</v>
          </cell>
          <cell r="C875" t="str">
            <v>Computed</v>
          </cell>
          <cell r="D875" t="str">
            <v>4Q03</v>
          </cell>
          <cell r="E875" t="str">
            <v>RU Whitefield</v>
          </cell>
          <cell r="F875" t="str">
            <v>US</v>
          </cell>
          <cell r="G875">
            <v>0</v>
          </cell>
        </row>
        <row r="876">
          <cell r="A876" t="str">
            <v>Total Deferred Tax Liab - NC</v>
          </cell>
          <cell r="B876" t="str">
            <v>Rob</v>
          </cell>
          <cell r="C876" t="str">
            <v>Computed</v>
          </cell>
          <cell r="D876" t="str">
            <v>4Q03</v>
          </cell>
          <cell r="E876" t="str">
            <v>RU Whitefield</v>
          </cell>
          <cell r="F876" t="str">
            <v>US</v>
          </cell>
          <cell r="G876">
            <v>0</v>
          </cell>
        </row>
        <row r="877">
          <cell r="A877" t="str">
            <v>Total Net Deferred Tax Asset/(Liab)</v>
          </cell>
          <cell r="B877" t="str">
            <v>Rob</v>
          </cell>
          <cell r="C877" t="str">
            <v>Computed</v>
          </cell>
          <cell r="D877" t="str">
            <v>4Q03</v>
          </cell>
          <cell r="E877" t="str">
            <v>RU Whitefield</v>
          </cell>
          <cell r="F877" t="str">
            <v>US</v>
          </cell>
          <cell r="G877">
            <v>0</v>
          </cell>
        </row>
        <row r="878">
          <cell r="A878" t="str">
            <v>Gross Valuation Allowance</v>
          </cell>
          <cell r="B878" t="str">
            <v>Rob</v>
          </cell>
          <cell r="C878" t="str">
            <v>Computed</v>
          </cell>
          <cell r="D878" t="str">
            <v>4Q03</v>
          </cell>
          <cell r="E878" t="str">
            <v>RU Whitefield</v>
          </cell>
          <cell r="F878" t="str">
            <v>US</v>
          </cell>
          <cell r="G878">
            <v>0</v>
          </cell>
        </row>
        <row r="879">
          <cell r="A879" t="str">
            <v>Total Asset/(Liability)</v>
          </cell>
          <cell r="B879" t="str">
            <v>Rob</v>
          </cell>
          <cell r="C879" t="str">
            <v>Computed</v>
          </cell>
          <cell r="D879" t="str">
            <v>4Q03</v>
          </cell>
          <cell r="E879" t="str">
            <v>RU Whitefield</v>
          </cell>
          <cell r="F879" t="str">
            <v>US</v>
          </cell>
          <cell r="G879">
            <v>0</v>
          </cell>
        </row>
        <row r="880">
          <cell r="A880" t="str">
            <v>EOY Accrued Tax Rec/(Pay)</v>
          </cell>
          <cell r="B880" t="str">
            <v>Rob</v>
          </cell>
          <cell r="C880" t="str">
            <v>Computed</v>
          </cell>
          <cell r="D880" t="str">
            <v>2Q04</v>
          </cell>
          <cell r="E880" t="str">
            <v>RU Wolf Hollow</v>
          </cell>
          <cell r="F880" t="str">
            <v>US</v>
          </cell>
          <cell r="G880">
            <v>0</v>
          </cell>
        </row>
        <row r="881">
          <cell r="A881" t="str">
            <v>Total Deferred Tax Asset - Current</v>
          </cell>
          <cell r="B881" t="str">
            <v>Rob</v>
          </cell>
          <cell r="C881" t="str">
            <v>Computed</v>
          </cell>
          <cell r="D881" t="str">
            <v>2Q04</v>
          </cell>
          <cell r="E881" t="str">
            <v>RU Wolf Hollow</v>
          </cell>
          <cell r="F881" t="str">
            <v>US</v>
          </cell>
          <cell r="G881">
            <v>0</v>
          </cell>
        </row>
        <row r="882">
          <cell r="A882" t="str">
            <v>Total Deferred Tax Asset - NC</v>
          </cell>
          <cell r="B882" t="str">
            <v>Rob</v>
          </cell>
          <cell r="C882" t="str">
            <v>Computed</v>
          </cell>
          <cell r="D882" t="str">
            <v>2Q04</v>
          </cell>
          <cell r="E882" t="str">
            <v>RU Wolf Hollow</v>
          </cell>
          <cell r="F882" t="str">
            <v>US</v>
          </cell>
          <cell r="G882">
            <v>0</v>
          </cell>
        </row>
        <row r="883">
          <cell r="A883" t="str">
            <v>Total Deferred Tax Liab - NC</v>
          </cell>
          <cell r="B883" t="str">
            <v>Rob</v>
          </cell>
          <cell r="C883" t="str">
            <v>Computed</v>
          </cell>
          <cell r="D883" t="str">
            <v>2Q04</v>
          </cell>
          <cell r="E883" t="str">
            <v>RU Wolf Hollow</v>
          </cell>
          <cell r="F883" t="str">
            <v>US</v>
          </cell>
          <cell r="G883">
            <v>0</v>
          </cell>
        </row>
        <row r="884">
          <cell r="A884" t="str">
            <v>Total Net Deferred Tax Asset/(Liab)</v>
          </cell>
          <cell r="B884" t="str">
            <v>Rob</v>
          </cell>
          <cell r="C884" t="str">
            <v>Computed</v>
          </cell>
          <cell r="D884" t="str">
            <v>2Q04</v>
          </cell>
          <cell r="E884" t="str">
            <v>RU Wolf Hollow</v>
          </cell>
          <cell r="F884" t="str">
            <v>US</v>
          </cell>
          <cell r="G884">
            <v>0</v>
          </cell>
        </row>
        <row r="885">
          <cell r="A885" t="str">
            <v>Gross Valuation Allowance</v>
          </cell>
          <cell r="B885" t="str">
            <v>Rob</v>
          </cell>
          <cell r="C885" t="str">
            <v>Computed</v>
          </cell>
          <cell r="D885" t="str">
            <v>2Q04</v>
          </cell>
          <cell r="E885" t="str">
            <v>RU Wolf Hollow</v>
          </cell>
          <cell r="F885" t="str">
            <v>US</v>
          </cell>
          <cell r="G885">
            <v>0</v>
          </cell>
        </row>
        <row r="886">
          <cell r="A886" t="str">
            <v>Total Asset/(Liability)</v>
          </cell>
          <cell r="B886" t="str">
            <v>Rob</v>
          </cell>
          <cell r="C886" t="str">
            <v>Computed</v>
          </cell>
          <cell r="D886" t="str">
            <v>2Q04</v>
          </cell>
          <cell r="E886" t="str">
            <v>RU Wolf Hollow</v>
          </cell>
          <cell r="F886" t="str">
            <v>US</v>
          </cell>
          <cell r="G886">
            <v>0</v>
          </cell>
        </row>
        <row r="887">
          <cell r="A887" t="str">
            <v>Total tax expense (benefit)</v>
          </cell>
          <cell r="B887" t="str">
            <v>Rob</v>
          </cell>
          <cell r="C887" t="str">
            <v>Computed</v>
          </cell>
          <cell r="D887" t="str">
            <v>2Q04</v>
          </cell>
          <cell r="E887" t="str">
            <v>RU Wolf Hollow</v>
          </cell>
          <cell r="F887" t="str">
            <v>US</v>
          </cell>
          <cell r="G887">
            <v>-6335500.5195200453</v>
          </cell>
        </row>
        <row r="888">
          <cell r="A888" t="str">
            <v>EOY Accrued Tax Rec/(Pay)</v>
          </cell>
          <cell r="B888" t="str">
            <v>Rob</v>
          </cell>
          <cell r="C888" t="str">
            <v>Computed</v>
          </cell>
          <cell r="D888" t="str">
            <v>1Q04</v>
          </cell>
          <cell r="E888" t="str">
            <v>RU Wolf Hollow</v>
          </cell>
          <cell r="F888" t="str">
            <v>US</v>
          </cell>
          <cell r="G888">
            <v>0</v>
          </cell>
        </row>
        <row r="889">
          <cell r="A889" t="str">
            <v>Total Deferred Tax Asset - Current</v>
          </cell>
          <cell r="B889" t="str">
            <v>Rob</v>
          </cell>
          <cell r="C889" t="str">
            <v>Computed</v>
          </cell>
          <cell r="D889" t="str">
            <v>1Q04</v>
          </cell>
          <cell r="E889" t="str">
            <v>RU Wolf Hollow</v>
          </cell>
          <cell r="F889" t="str">
            <v>US</v>
          </cell>
          <cell r="G889">
            <v>0</v>
          </cell>
        </row>
        <row r="890">
          <cell r="A890" t="str">
            <v>Total Deferred Tax Asset - NC</v>
          </cell>
          <cell r="B890" t="str">
            <v>Rob</v>
          </cell>
          <cell r="C890" t="str">
            <v>Computed</v>
          </cell>
          <cell r="D890" t="str">
            <v>1Q04</v>
          </cell>
          <cell r="E890" t="str">
            <v>RU Wolf Hollow</v>
          </cell>
          <cell r="F890" t="str">
            <v>US</v>
          </cell>
          <cell r="G890">
            <v>0</v>
          </cell>
        </row>
        <row r="891">
          <cell r="A891" t="str">
            <v>Total Deferred Tax Liab - NC</v>
          </cell>
          <cell r="B891" t="str">
            <v>Rob</v>
          </cell>
          <cell r="C891" t="str">
            <v>Computed</v>
          </cell>
          <cell r="D891" t="str">
            <v>1Q04</v>
          </cell>
          <cell r="E891" t="str">
            <v>RU Wolf Hollow</v>
          </cell>
          <cell r="F891" t="str">
            <v>US</v>
          </cell>
          <cell r="G891">
            <v>0</v>
          </cell>
        </row>
        <row r="892">
          <cell r="A892" t="str">
            <v>Total Net Deferred Tax Asset/(Liab)</v>
          </cell>
          <cell r="B892" t="str">
            <v>Rob</v>
          </cell>
          <cell r="C892" t="str">
            <v>Computed</v>
          </cell>
          <cell r="D892" t="str">
            <v>1Q04</v>
          </cell>
          <cell r="E892" t="str">
            <v>RU Wolf Hollow</v>
          </cell>
          <cell r="F892" t="str">
            <v>US</v>
          </cell>
          <cell r="G892">
            <v>0</v>
          </cell>
        </row>
        <row r="893">
          <cell r="A893" t="str">
            <v>Gross Valuation Allowance</v>
          </cell>
          <cell r="B893" t="str">
            <v>Rob</v>
          </cell>
          <cell r="C893" t="str">
            <v>Computed</v>
          </cell>
          <cell r="D893" t="str">
            <v>1Q04</v>
          </cell>
          <cell r="E893" t="str">
            <v>RU Wolf Hollow</v>
          </cell>
          <cell r="F893" t="str">
            <v>US</v>
          </cell>
          <cell r="G893">
            <v>0</v>
          </cell>
        </row>
        <row r="894">
          <cell r="A894" t="str">
            <v>Total Asset/(Liability)</v>
          </cell>
          <cell r="B894" t="str">
            <v>Rob</v>
          </cell>
          <cell r="C894" t="str">
            <v>Computed</v>
          </cell>
          <cell r="D894" t="str">
            <v>1Q04</v>
          </cell>
          <cell r="E894" t="str">
            <v>RU Wolf Hollow</v>
          </cell>
          <cell r="F894" t="str">
            <v>US</v>
          </cell>
          <cell r="G894">
            <v>0</v>
          </cell>
        </row>
        <row r="895">
          <cell r="A895" t="str">
            <v>Total tax expense (benefit)</v>
          </cell>
          <cell r="B895" t="str">
            <v>Rob</v>
          </cell>
          <cell r="C895" t="str">
            <v>Computed</v>
          </cell>
          <cell r="D895" t="str">
            <v>1Q04</v>
          </cell>
          <cell r="E895" t="str">
            <v>RU Wolf Hollow</v>
          </cell>
          <cell r="F895" t="str">
            <v>US</v>
          </cell>
          <cell r="G895">
            <v>-3527497.8318814943</v>
          </cell>
        </row>
        <row r="896">
          <cell r="A896" t="str">
            <v>EOY Accrued Tax Rec/(Pay)</v>
          </cell>
          <cell r="B896" t="str">
            <v>Rob</v>
          </cell>
          <cell r="C896" t="str">
            <v>Computed</v>
          </cell>
          <cell r="D896" t="str">
            <v>4Q03</v>
          </cell>
          <cell r="E896" t="str">
            <v>RU Wolf Hollow</v>
          </cell>
          <cell r="F896" t="str">
            <v>US</v>
          </cell>
          <cell r="G896">
            <v>0</v>
          </cell>
        </row>
        <row r="897">
          <cell r="A897" t="str">
            <v>Total Deferred Tax Asset - Current</v>
          </cell>
          <cell r="B897" t="str">
            <v>Rob</v>
          </cell>
          <cell r="C897" t="str">
            <v>Computed</v>
          </cell>
          <cell r="D897" t="str">
            <v>4Q03</v>
          </cell>
          <cell r="E897" t="str">
            <v>RU Wolf Hollow</v>
          </cell>
          <cell r="F897" t="str">
            <v>US</v>
          </cell>
          <cell r="G897">
            <v>0</v>
          </cell>
        </row>
        <row r="898">
          <cell r="A898" t="str">
            <v>Total Deferred Tax Asset - NC</v>
          </cell>
          <cell r="B898" t="str">
            <v>Rob</v>
          </cell>
          <cell r="C898" t="str">
            <v>Computed</v>
          </cell>
          <cell r="D898" t="str">
            <v>4Q03</v>
          </cell>
          <cell r="E898" t="str">
            <v>RU Wolf Hollow</v>
          </cell>
          <cell r="F898" t="str">
            <v>US</v>
          </cell>
          <cell r="G898">
            <v>0</v>
          </cell>
        </row>
        <row r="899">
          <cell r="A899" t="str">
            <v>Total Deferred Tax Liab - NC</v>
          </cell>
          <cell r="B899" t="str">
            <v>Rob</v>
          </cell>
          <cell r="C899" t="str">
            <v>Computed</v>
          </cell>
          <cell r="D899" t="str">
            <v>4Q03</v>
          </cell>
          <cell r="E899" t="str">
            <v>RU Wolf Hollow</v>
          </cell>
          <cell r="F899" t="str">
            <v>US</v>
          </cell>
          <cell r="G899">
            <v>0</v>
          </cell>
        </row>
        <row r="900">
          <cell r="A900" t="str">
            <v>Total Net Deferred Tax Asset/(Liab)</v>
          </cell>
          <cell r="B900" t="str">
            <v>Rob</v>
          </cell>
          <cell r="C900" t="str">
            <v>Computed</v>
          </cell>
          <cell r="D900" t="str">
            <v>4Q03</v>
          </cell>
          <cell r="E900" t="str">
            <v>RU Wolf Hollow</v>
          </cell>
          <cell r="F900" t="str">
            <v>US</v>
          </cell>
          <cell r="G900">
            <v>0</v>
          </cell>
        </row>
        <row r="901">
          <cell r="A901" t="str">
            <v>Gross Valuation Allowance</v>
          </cell>
          <cell r="B901" t="str">
            <v>Rob</v>
          </cell>
          <cell r="C901" t="str">
            <v>Computed</v>
          </cell>
          <cell r="D901" t="str">
            <v>4Q03</v>
          </cell>
          <cell r="E901" t="str">
            <v>RU Wolf Hollow</v>
          </cell>
          <cell r="F901" t="str">
            <v>US</v>
          </cell>
          <cell r="G901">
            <v>0</v>
          </cell>
        </row>
        <row r="902">
          <cell r="A902" t="str">
            <v>Total Asset/(Liability)</v>
          </cell>
          <cell r="B902" t="str">
            <v>Rob</v>
          </cell>
          <cell r="C902" t="str">
            <v>Computed</v>
          </cell>
          <cell r="D902" t="str">
            <v>4Q03</v>
          </cell>
          <cell r="E902" t="str">
            <v>RU Wolf Hollow</v>
          </cell>
          <cell r="F902" t="str">
            <v>US</v>
          </cell>
          <cell r="G902">
            <v>0</v>
          </cell>
        </row>
        <row r="903">
          <cell r="A903" t="str">
            <v>EOY Accrued Tax Rec/(Pay)</v>
          </cell>
          <cell r="B903" t="str">
            <v>Jamie</v>
          </cell>
          <cell r="C903" t="str">
            <v>Computed</v>
          </cell>
          <cell r="D903" t="str">
            <v>2Q04</v>
          </cell>
          <cell r="E903" t="str">
            <v>Gener</v>
          </cell>
          <cell r="F903" t="str">
            <v>Foreign</v>
          </cell>
          <cell r="G903">
            <v>8613177.1843097303</v>
          </cell>
        </row>
        <row r="904">
          <cell r="A904" t="str">
            <v>Total Deferred Tax Asset - Current</v>
          </cell>
          <cell r="B904" t="str">
            <v>Jamie</v>
          </cell>
          <cell r="C904" t="str">
            <v>Computed</v>
          </cell>
          <cell r="D904" t="str">
            <v>2Q04</v>
          </cell>
          <cell r="E904" t="str">
            <v>Gener</v>
          </cell>
          <cell r="F904" t="str">
            <v>Foreign</v>
          </cell>
          <cell r="G904">
            <v>5498985.8012170382</v>
          </cell>
        </row>
        <row r="905">
          <cell r="A905" t="str">
            <v>Total Deferred Tax Asset - NC</v>
          </cell>
          <cell r="B905" t="str">
            <v>Jamie</v>
          </cell>
          <cell r="C905" t="str">
            <v>Computed</v>
          </cell>
          <cell r="D905" t="str">
            <v>2Q04</v>
          </cell>
          <cell r="E905" t="str">
            <v>Gener</v>
          </cell>
          <cell r="F905" t="str">
            <v>Foreign</v>
          </cell>
          <cell r="G905">
            <v>0</v>
          </cell>
        </row>
        <row r="906">
          <cell r="A906" t="str">
            <v>Total Deferred Tax Liab - NC</v>
          </cell>
          <cell r="B906" t="str">
            <v>Jamie</v>
          </cell>
          <cell r="C906" t="str">
            <v>Computed</v>
          </cell>
          <cell r="D906" t="str">
            <v>2Q04</v>
          </cell>
          <cell r="E906" t="str">
            <v>Gener</v>
          </cell>
          <cell r="F906" t="str">
            <v>Foreign</v>
          </cell>
          <cell r="G906">
            <v>-78734902.636916831</v>
          </cell>
        </row>
        <row r="907">
          <cell r="A907" t="str">
            <v>Total Net Deferred Tax Asset/(Liab)</v>
          </cell>
          <cell r="B907" t="str">
            <v>Jamie</v>
          </cell>
          <cell r="C907" t="str">
            <v>Computed</v>
          </cell>
          <cell r="D907" t="str">
            <v>2Q04</v>
          </cell>
          <cell r="E907" t="str">
            <v>Gener</v>
          </cell>
          <cell r="F907" t="str">
            <v>Foreign</v>
          </cell>
          <cell r="G907">
            <v>-73235916.835699797</v>
          </cell>
        </row>
        <row r="908">
          <cell r="A908" t="str">
            <v>Gross Valuation Allowance</v>
          </cell>
          <cell r="B908" t="str">
            <v>Jamie</v>
          </cell>
          <cell r="C908" t="str">
            <v>Computed</v>
          </cell>
          <cell r="D908" t="str">
            <v>2Q04</v>
          </cell>
          <cell r="E908" t="str">
            <v>Gener</v>
          </cell>
          <cell r="F908" t="str">
            <v>Foreign</v>
          </cell>
          <cell r="G908">
            <v>0</v>
          </cell>
        </row>
        <row r="909">
          <cell r="A909" t="str">
            <v>Total Asset/(Liability)</v>
          </cell>
          <cell r="B909" t="str">
            <v>Jamie</v>
          </cell>
          <cell r="C909" t="str">
            <v>Computed</v>
          </cell>
          <cell r="D909" t="str">
            <v>2Q04</v>
          </cell>
          <cell r="E909" t="str">
            <v>Gener</v>
          </cell>
          <cell r="F909" t="str">
            <v>Foreign</v>
          </cell>
          <cell r="G909">
            <v>-64622739.651390068</v>
          </cell>
        </row>
        <row r="910">
          <cell r="A910" t="str">
            <v>Total tax expense (benefit)</v>
          </cell>
          <cell r="B910" t="str">
            <v>Jamie</v>
          </cell>
          <cell r="C910" t="str">
            <v>Computed</v>
          </cell>
          <cell r="D910" t="str">
            <v>2Q04</v>
          </cell>
          <cell r="E910" t="str">
            <v>Gener</v>
          </cell>
          <cell r="F910" t="str">
            <v>Foreign</v>
          </cell>
          <cell r="G910">
            <v>-1052217.9975348825</v>
          </cell>
        </row>
        <row r="911">
          <cell r="A911" t="str">
            <v>EOY Accrued Tax Rec/(Pay)</v>
          </cell>
          <cell r="B911" t="str">
            <v>Jamie</v>
          </cell>
          <cell r="C911" t="str">
            <v>Computed</v>
          </cell>
          <cell r="D911" t="str">
            <v>1Q04</v>
          </cell>
          <cell r="E911" t="str">
            <v>Gener</v>
          </cell>
          <cell r="F911" t="str">
            <v>Foreign</v>
          </cell>
          <cell r="G911">
            <v>7568935.0912778908</v>
          </cell>
        </row>
        <row r="912">
          <cell r="A912" t="str">
            <v>Total Deferred Tax Asset - Current</v>
          </cell>
          <cell r="B912" t="str">
            <v>Jamie</v>
          </cell>
          <cell r="C912" t="str">
            <v>Computed</v>
          </cell>
          <cell r="D912" t="str">
            <v>1Q04</v>
          </cell>
          <cell r="E912" t="str">
            <v>Gener</v>
          </cell>
          <cell r="F912" t="str">
            <v>Foreign</v>
          </cell>
          <cell r="G912">
            <v>5498985.8012170382</v>
          </cell>
        </row>
        <row r="913">
          <cell r="A913" t="str">
            <v>Total Deferred Tax Asset - NC</v>
          </cell>
          <cell r="B913" t="str">
            <v>Jamie</v>
          </cell>
          <cell r="C913" t="str">
            <v>Computed</v>
          </cell>
          <cell r="D913" t="str">
            <v>1Q04</v>
          </cell>
          <cell r="E913" t="str">
            <v>Gener</v>
          </cell>
          <cell r="F913" t="str">
            <v>Foreign</v>
          </cell>
          <cell r="G913">
            <v>0</v>
          </cell>
        </row>
        <row r="914">
          <cell r="A914" t="str">
            <v>Total Deferred Tax Liab - NC</v>
          </cell>
          <cell r="B914" t="str">
            <v>Jamie</v>
          </cell>
          <cell r="C914" t="str">
            <v>Computed</v>
          </cell>
          <cell r="D914" t="str">
            <v>1Q04</v>
          </cell>
          <cell r="E914" t="str">
            <v>Gener</v>
          </cell>
          <cell r="F914" t="str">
            <v>Foreign</v>
          </cell>
          <cell r="G914">
            <v>-78734902.636916831</v>
          </cell>
        </row>
        <row r="915">
          <cell r="A915" t="str">
            <v>Total Net Deferred Tax Asset/(Liab)</v>
          </cell>
          <cell r="B915" t="str">
            <v>Jamie</v>
          </cell>
          <cell r="C915" t="str">
            <v>Computed</v>
          </cell>
          <cell r="D915" t="str">
            <v>1Q04</v>
          </cell>
          <cell r="E915" t="str">
            <v>Gener</v>
          </cell>
          <cell r="F915" t="str">
            <v>Foreign</v>
          </cell>
          <cell r="G915">
            <v>-73235916.835699797</v>
          </cell>
        </row>
        <row r="916">
          <cell r="A916" t="str">
            <v>Gross Valuation Allowance</v>
          </cell>
          <cell r="B916" t="str">
            <v>Jamie</v>
          </cell>
          <cell r="C916" t="str">
            <v>Computed</v>
          </cell>
          <cell r="D916" t="str">
            <v>1Q04</v>
          </cell>
          <cell r="E916" t="str">
            <v>Gener</v>
          </cell>
          <cell r="F916" t="str">
            <v>Foreign</v>
          </cell>
          <cell r="G916">
            <v>0</v>
          </cell>
        </row>
        <row r="917">
          <cell r="A917" t="str">
            <v>Total Asset/(Liability)</v>
          </cell>
          <cell r="B917" t="str">
            <v>Jamie</v>
          </cell>
          <cell r="C917" t="str">
            <v>Computed</v>
          </cell>
          <cell r="D917" t="str">
            <v>1Q04</v>
          </cell>
          <cell r="E917" t="str">
            <v>Gener</v>
          </cell>
          <cell r="F917" t="str">
            <v>Foreign</v>
          </cell>
          <cell r="G917">
            <v>-65666981.744421907</v>
          </cell>
        </row>
        <row r="918">
          <cell r="A918" t="str">
            <v>Total tax expense (benefit)</v>
          </cell>
          <cell r="B918" t="str">
            <v>Jamie</v>
          </cell>
          <cell r="C918" t="str">
            <v>Computed</v>
          </cell>
          <cell r="D918" t="str">
            <v>1Q04</v>
          </cell>
          <cell r="E918" t="str">
            <v>Gener</v>
          </cell>
          <cell r="F918" t="str">
            <v>Foreign</v>
          </cell>
          <cell r="G918">
            <v>755565.8490168415</v>
          </cell>
        </row>
        <row r="919">
          <cell r="A919" t="str">
            <v>EOY Accrued Tax Rec/(Pay)</v>
          </cell>
          <cell r="B919" t="str">
            <v>Jamie</v>
          </cell>
          <cell r="C919" t="str">
            <v>Computed</v>
          </cell>
          <cell r="D919" t="str">
            <v>4Q03</v>
          </cell>
          <cell r="E919" t="str">
            <v>Gener</v>
          </cell>
          <cell r="F919" t="str">
            <v>Foreign</v>
          </cell>
          <cell r="G919">
            <v>7291653.1440162277</v>
          </cell>
        </row>
        <row r="920">
          <cell r="A920" t="str">
            <v>Total Deferred Tax Asset - Current</v>
          </cell>
          <cell r="B920" t="str">
            <v>Jamie</v>
          </cell>
          <cell r="C920" t="str">
            <v>Computed</v>
          </cell>
          <cell r="D920" t="str">
            <v>4Q03</v>
          </cell>
          <cell r="E920" t="str">
            <v>Gener</v>
          </cell>
          <cell r="F920" t="str">
            <v>Foreign</v>
          </cell>
          <cell r="G920">
            <v>5498985.8012170382</v>
          </cell>
        </row>
        <row r="921">
          <cell r="A921" t="str">
            <v>Total Deferred Tax Asset - NC</v>
          </cell>
          <cell r="B921" t="str">
            <v>Jamie</v>
          </cell>
          <cell r="C921" t="str">
            <v>Computed</v>
          </cell>
          <cell r="D921" t="str">
            <v>4Q03</v>
          </cell>
          <cell r="E921" t="str">
            <v>Gener</v>
          </cell>
          <cell r="F921" t="str">
            <v>Foreign</v>
          </cell>
          <cell r="G921">
            <v>0</v>
          </cell>
        </row>
        <row r="922">
          <cell r="A922" t="str">
            <v>Total Deferred Tax Liab - NC</v>
          </cell>
          <cell r="B922" t="str">
            <v>Jamie</v>
          </cell>
          <cell r="C922" t="str">
            <v>Computed</v>
          </cell>
          <cell r="D922" t="str">
            <v>4Q03</v>
          </cell>
          <cell r="E922" t="str">
            <v>Gener</v>
          </cell>
          <cell r="F922" t="str">
            <v>Foreign</v>
          </cell>
          <cell r="G922">
            <v>-78745772.819472626</v>
          </cell>
        </row>
        <row r="923">
          <cell r="A923" t="str">
            <v>Total Net Deferred Tax Asset/(Liab)</v>
          </cell>
          <cell r="B923" t="str">
            <v>Jamie</v>
          </cell>
          <cell r="C923" t="str">
            <v>Computed</v>
          </cell>
          <cell r="D923" t="str">
            <v>4Q03</v>
          </cell>
          <cell r="E923" t="str">
            <v>Gener</v>
          </cell>
          <cell r="F923" t="str">
            <v>Foreign</v>
          </cell>
          <cell r="G923">
            <v>-73246787.018255591</v>
          </cell>
        </row>
        <row r="924">
          <cell r="A924" t="str">
            <v>Gross Valuation Allowance</v>
          </cell>
          <cell r="B924" t="str">
            <v>Jamie</v>
          </cell>
          <cell r="C924" t="str">
            <v>Computed</v>
          </cell>
          <cell r="D924" t="str">
            <v>4Q03</v>
          </cell>
          <cell r="E924" t="str">
            <v>Gener</v>
          </cell>
          <cell r="F924" t="str">
            <v>Foreign</v>
          </cell>
          <cell r="G924">
            <v>0</v>
          </cell>
        </row>
        <row r="925">
          <cell r="A925" t="str">
            <v>Total Asset/(Liability)</v>
          </cell>
          <cell r="B925" t="str">
            <v>Jamie</v>
          </cell>
          <cell r="C925" t="str">
            <v>Computed</v>
          </cell>
          <cell r="D925" t="str">
            <v>4Q03</v>
          </cell>
          <cell r="E925" t="str">
            <v>Gener</v>
          </cell>
          <cell r="F925" t="str">
            <v>Foreign</v>
          </cell>
          <cell r="G925">
            <v>-65955133.874239363</v>
          </cell>
        </row>
        <row r="926">
          <cell r="A926" t="str">
            <v>EOY Accrued Tax Rec/(Pay)</v>
          </cell>
          <cell r="B926" t="str">
            <v>Jamie</v>
          </cell>
          <cell r="C926" t="str">
            <v>Computed</v>
          </cell>
          <cell r="D926" t="str">
            <v>2Q04</v>
          </cell>
          <cell r="E926" t="str">
            <v>BS Chivor</v>
          </cell>
          <cell r="F926" t="str">
            <v>Foreign</v>
          </cell>
          <cell r="G926">
            <v>-17821535.039999999</v>
          </cell>
        </row>
        <row r="927">
          <cell r="A927" t="str">
            <v>Total Deferred Tax Asset - Current</v>
          </cell>
          <cell r="B927" t="str">
            <v>Jamie</v>
          </cell>
          <cell r="C927" t="str">
            <v>Computed</v>
          </cell>
          <cell r="D927" t="str">
            <v>2Q04</v>
          </cell>
          <cell r="E927" t="str">
            <v>BS Chivor</v>
          </cell>
          <cell r="F927" t="str">
            <v>Foreign</v>
          </cell>
          <cell r="G927">
            <v>0</v>
          </cell>
        </row>
        <row r="928">
          <cell r="A928" t="str">
            <v>Total Deferred Tax Asset - NC</v>
          </cell>
          <cell r="B928" t="str">
            <v>Jamie</v>
          </cell>
          <cell r="C928" t="str">
            <v>Computed</v>
          </cell>
          <cell r="D928" t="str">
            <v>2Q04</v>
          </cell>
          <cell r="E928" t="str">
            <v>BS Chivor</v>
          </cell>
          <cell r="F928" t="str">
            <v>Foreign</v>
          </cell>
          <cell r="G928">
            <v>0</v>
          </cell>
        </row>
        <row r="929">
          <cell r="A929" t="str">
            <v>Total Deferred Tax Liab - NC</v>
          </cell>
          <cell r="B929" t="str">
            <v>Jamie</v>
          </cell>
          <cell r="C929" t="str">
            <v>Computed</v>
          </cell>
          <cell r="D929" t="str">
            <v>2Q04</v>
          </cell>
          <cell r="E929" t="str">
            <v>BS Chivor</v>
          </cell>
          <cell r="F929" t="str">
            <v>Foreign</v>
          </cell>
          <cell r="G929">
            <v>0</v>
          </cell>
        </row>
        <row r="930">
          <cell r="A930" t="str">
            <v>Total Net Deferred Tax Asset/(Liab)</v>
          </cell>
          <cell r="B930" t="str">
            <v>Jamie</v>
          </cell>
          <cell r="C930" t="str">
            <v>Computed</v>
          </cell>
          <cell r="D930" t="str">
            <v>2Q04</v>
          </cell>
          <cell r="E930" t="str">
            <v>BS Chivor</v>
          </cell>
          <cell r="F930" t="str">
            <v>Foreign</v>
          </cell>
          <cell r="G930">
            <v>0</v>
          </cell>
        </row>
        <row r="931">
          <cell r="A931" t="str">
            <v>Gross Valuation Allowance</v>
          </cell>
          <cell r="B931" t="str">
            <v>Jamie</v>
          </cell>
          <cell r="C931" t="str">
            <v>Computed</v>
          </cell>
          <cell r="D931" t="str">
            <v>2Q04</v>
          </cell>
          <cell r="E931" t="str">
            <v>BS Chivor</v>
          </cell>
          <cell r="F931" t="str">
            <v>Foreign</v>
          </cell>
          <cell r="G931">
            <v>-845789.90000000037</v>
          </cell>
        </row>
        <row r="932">
          <cell r="A932" t="str">
            <v>Total Asset/(Liability)</v>
          </cell>
          <cell r="B932" t="str">
            <v>Jamie</v>
          </cell>
          <cell r="C932" t="str">
            <v>Computed</v>
          </cell>
          <cell r="D932" t="str">
            <v>2Q04</v>
          </cell>
          <cell r="E932" t="str">
            <v>BS Chivor</v>
          </cell>
          <cell r="F932" t="str">
            <v>Foreign</v>
          </cell>
          <cell r="G932">
            <v>-17821535.039999999</v>
          </cell>
        </row>
        <row r="933">
          <cell r="A933" t="str">
            <v>Total tax expense (benefit)</v>
          </cell>
          <cell r="B933" t="str">
            <v>Jamie</v>
          </cell>
          <cell r="C933" t="str">
            <v>Computed</v>
          </cell>
          <cell r="D933" t="str">
            <v>2Q04</v>
          </cell>
          <cell r="E933" t="str">
            <v>BS Chivor</v>
          </cell>
          <cell r="F933" t="str">
            <v>Foreign</v>
          </cell>
          <cell r="G933">
            <v>-1000000</v>
          </cell>
        </row>
        <row r="934">
          <cell r="A934" t="str">
            <v>EOY Accrued Tax Rec/(Pay)</v>
          </cell>
          <cell r="B934" t="str">
            <v>Jamie</v>
          </cell>
          <cell r="C934" t="str">
            <v>Computed</v>
          </cell>
          <cell r="D934" t="str">
            <v>1Q04</v>
          </cell>
          <cell r="E934" t="str">
            <v>BS Chivor</v>
          </cell>
          <cell r="F934" t="str">
            <v>Foreign</v>
          </cell>
          <cell r="G934">
            <v>-18821535.039999999</v>
          </cell>
        </row>
        <row r="935">
          <cell r="A935" t="str">
            <v>Total Deferred Tax Asset - Current</v>
          </cell>
          <cell r="B935" t="str">
            <v>Jamie</v>
          </cell>
          <cell r="C935" t="str">
            <v>Computed</v>
          </cell>
          <cell r="D935" t="str">
            <v>1Q04</v>
          </cell>
          <cell r="E935" t="str">
            <v>BS Chivor</v>
          </cell>
          <cell r="F935" t="str">
            <v>Foreign</v>
          </cell>
          <cell r="G935">
            <v>0</v>
          </cell>
        </row>
        <row r="936">
          <cell r="A936" t="str">
            <v>Total Deferred Tax Asset - NC</v>
          </cell>
          <cell r="B936" t="str">
            <v>Jamie</v>
          </cell>
          <cell r="C936" t="str">
            <v>Computed</v>
          </cell>
          <cell r="D936" t="str">
            <v>1Q04</v>
          </cell>
          <cell r="E936" t="str">
            <v>BS Chivor</v>
          </cell>
          <cell r="F936" t="str">
            <v>Foreign</v>
          </cell>
          <cell r="G936">
            <v>0</v>
          </cell>
        </row>
        <row r="937">
          <cell r="A937" t="str">
            <v>Total Deferred Tax Liab - NC</v>
          </cell>
          <cell r="B937" t="str">
            <v>Jamie</v>
          </cell>
          <cell r="C937" t="str">
            <v>Computed</v>
          </cell>
          <cell r="D937" t="str">
            <v>1Q04</v>
          </cell>
          <cell r="E937" t="str">
            <v>BS Chivor</v>
          </cell>
          <cell r="F937" t="str">
            <v>Foreign</v>
          </cell>
          <cell r="G937">
            <v>0</v>
          </cell>
        </row>
        <row r="938">
          <cell r="A938" t="str">
            <v>Total Net Deferred Tax Asset/(Liab)</v>
          </cell>
          <cell r="B938" t="str">
            <v>Jamie</v>
          </cell>
          <cell r="C938" t="str">
            <v>Computed</v>
          </cell>
          <cell r="D938" t="str">
            <v>1Q04</v>
          </cell>
          <cell r="E938" t="str">
            <v>BS Chivor</v>
          </cell>
          <cell r="F938" t="str">
            <v>Foreign</v>
          </cell>
          <cell r="G938">
            <v>0</v>
          </cell>
        </row>
        <row r="939">
          <cell r="A939" t="str">
            <v>Gross Valuation Allowance</v>
          </cell>
          <cell r="B939" t="str">
            <v>Jamie</v>
          </cell>
          <cell r="C939" t="str">
            <v>Computed</v>
          </cell>
          <cell r="D939" t="str">
            <v>1Q04</v>
          </cell>
          <cell r="E939" t="str">
            <v>BS Chivor</v>
          </cell>
          <cell r="F939" t="str">
            <v>Foreign</v>
          </cell>
          <cell r="G939">
            <v>-2461056</v>
          </cell>
        </row>
        <row r="940">
          <cell r="A940" t="str">
            <v>Total Asset/(Liability)</v>
          </cell>
          <cell r="B940" t="str">
            <v>Jamie</v>
          </cell>
          <cell r="C940" t="str">
            <v>Computed</v>
          </cell>
          <cell r="D940" t="str">
            <v>1Q04</v>
          </cell>
          <cell r="E940" t="str">
            <v>BS Chivor</v>
          </cell>
          <cell r="F940" t="str">
            <v>Foreign</v>
          </cell>
          <cell r="G940">
            <v>-18821535.039999999</v>
          </cell>
        </row>
        <row r="941">
          <cell r="A941" t="str">
            <v>Total tax expense (benefit)</v>
          </cell>
          <cell r="B941" t="str">
            <v>Jamie</v>
          </cell>
          <cell r="C941" t="str">
            <v>Computed</v>
          </cell>
          <cell r="D941" t="str">
            <v>1Q04</v>
          </cell>
          <cell r="E941" t="str">
            <v>BS Chivor</v>
          </cell>
          <cell r="F941" t="str">
            <v>Foreign</v>
          </cell>
          <cell r="G941">
            <v>0</v>
          </cell>
        </row>
        <row r="942">
          <cell r="A942" t="str">
            <v>EOY Accrued Tax Rec/(Pay)</v>
          </cell>
          <cell r="B942" t="str">
            <v>Jamie</v>
          </cell>
          <cell r="C942" t="str">
            <v>Computed</v>
          </cell>
          <cell r="D942" t="str">
            <v>4Q03</v>
          </cell>
          <cell r="E942" t="str">
            <v>BS Chivor</v>
          </cell>
          <cell r="F942" t="str">
            <v>Foreign</v>
          </cell>
          <cell r="G942">
            <v>-19241679.5</v>
          </cell>
        </row>
        <row r="943">
          <cell r="A943" t="str">
            <v>Total Deferred Tax Asset - Current</v>
          </cell>
          <cell r="B943" t="str">
            <v>Jamie</v>
          </cell>
          <cell r="C943" t="str">
            <v>Computed</v>
          </cell>
          <cell r="D943" t="str">
            <v>4Q03</v>
          </cell>
          <cell r="E943" t="str">
            <v>BS Chivor</v>
          </cell>
          <cell r="F943" t="str">
            <v>Foreign</v>
          </cell>
          <cell r="G943">
            <v>0</v>
          </cell>
        </row>
        <row r="944">
          <cell r="A944" t="str">
            <v>Total Deferred Tax Asset - NC</v>
          </cell>
          <cell r="B944" t="str">
            <v>Jamie</v>
          </cell>
          <cell r="C944" t="str">
            <v>Computed</v>
          </cell>
          <cell r="D944" t="str">
            <v>4Q03</v>
          </cell>
          <cell r="E944" t="str">
            <v>BS Chivor</v>
          </cell>
          <cell r="F944" t="str">
            <v>Foreign</v>
          </cell>
          <cell r="G944">
            <v>0</v>
          </cell>
        </row>
        <row r="945">
          <cell r="A945" t="str">
            <v>Total Deferred Tax Liab - NC</v>
          </cell>
          <cell r="B945" t="str">
            <v>Jamie</v>
          </cell>
          <cell r="C945" t="str">
            <v>Computed</v>
          </cell>
          <cell r="D945" t="str">
            <v>4Q03</v>
          </cell>
          <cell r="E945" t="str">
            <v>BS Chivor</v>
          </cell>
          <cell r="F945" t="str">
            <v>Foreign</v>
          </cell>
          <cell r="G945">
            <v>0</v>
          </cell>
        </row>
        <row r="946">
          <cell r="A946" t="str">
            <v>Total Net Deferred Tax Asset/(Liab)</v>
          </cell>
          <cell r="B946" t="str">
            <v>Jamie</v>
          </cell>
          <cell r="C946" t="str">
            <v>Computed</v>
          </cell>
          <cell r="D946" t="str">
            <v>4Q03</v>
          </cell>
          <cell r="E946" t="str">
            <v>BS Chivor</v>
          </cell>
          <cell r="F946" t="str">
            <v>Foreign</v>
          </cell>
          <cell r="G946">
            <v>0</v>
          </cell>
        </row>
        <row r="947">
          <cell r="A947" t="str">
            <v>Gross Valuation Allowance</v>
          </cell>
          <cell r="B947" t="str">
            <v>Jamie</v>
          </cell>
          <cell r="C947" t="str">
            <v>Computed</v>
          </cell>
          <cell r="D947" t="str">
            <v>4Q03</v>
          </cell>
          <cell r="E947" t="str">
            <v>BS Chivor</v>
          </cell>
          <cell r="F947" t="str">
            <v>Foreign</v>
          </cell>
          <cell r="G947">
            <v>0</v>
          </cell>
        </row>
        <row r="948">
          <cell r="A948" t="str">
            <v>Total Asset/(Liability)</v>
          </cell>
          <cell r="B948" t="str">
            <v>Jamie</v>
          </cell>
          <cell r="C948" t="str">
            <v>Computed</v>
          </cell>
          <cell r="D948" t="str">
            <v>4Q03</v>
          </cell>
          <cell r="E948" t="str">
            <v>BS Chivor</v>
          </cell>
          <cell r="F948" t="str">
            <v>Foreign</v>
          </cell>
          <cell r="G948">
            <v>-19241679.5</v>
          </cell>
        </row>
        <row r="949">
          <cell r="A949" t="str">
            <v>EOY Accrued Tax Rec/(Pay)</v>
          </cell>
          <cell r="B949" t="str">
            <v>Jamie</v>
          </cell>
          <cell r="C949" t="str">
            <v>Computed</v>
          </cell>
          <cell r="D949" t="str">
            <v>2Q04</v>
          </cell>
          <cell r="E949" t="str">
            <v>BS Termo Andes</v>
          </cell>
          <cell r="F949" t="str">
            <v>Foreign</v>
          </cell>
          <cell r="G949">
            <v>-4700985.5319999997</v>
          </cell>
        </row>
        <row r="950">
          <cell r="A950" t="str">
            <v>Total Deferred Tax Asset - Current</v>
          </cell>
          <cell r="B950" t="str">
            <v>Jamie</v>
          </cell>
          <cell r="C950" t="str">
            <v>Computed</v>
          </cell>
          <cell r="D950" t="str">
            <v>2Q04</v>
          </cell>
          <cell r="E950" t="str">
            <v>BS Termo Andes</v>
          </cell>
          <cell r="F950" t="str">
            <v>Foreign</v>
          </cell>
          <cell r="G950">
            <v>0</v>
          </cell>
        </row>
        <row r="951">
          <cell r="A951" t="str">
            <v>Total Deferred Tax Asset - NC</v>
          </cell>
          <cell r="B951" t="str">
            <v>Jamie</v>
          </cell>
          <cell r="C951" t="str">
            <v>Computed</v>
          </cell>
          <cell r="D951" t="str">
            <v>2Q04</v>
          </cell>
          <cell r="E951" t="str">
            <v>BS Termo Andes</v>
          </cell>
          <cell r="F951" t="str">
            <v>Foreign</v>
          </cell>
          <cell r="G951">
            <v>0</v>
          </cell>
        </row>
        <row r="952">
          <cell r="A952" t="str">
            <v>Total Deferred Tax Liab - NC</v>
          </cell>
          <cell r="B952" t="str">
            <v>Jamie</v>
          </cell>
          <cell r="C952" t="str">
            <v>Computed</v>
          </cell>
          <cell r="D952" t="str">
            <v>2Q04</v>
          </cell>
          <cell r="E952" t="str">
            <v>BS Termo Andes</v>
          </cell>
          <cell r="F952" t="str">
            <v>Foreign</v>
          </cell>
          <cell r="G952">
            <v>0</v>
          </cell>
        </row>
        <row r="953">
          <cell r="A953" t="str">
            <v>Total Net Deferred Tax Asset/(Liab)</v>
          </cell>
          <cell r="B953" t="str">
            <v>Jamie</v>
          </cell>
          <cell r="C953" t="str">
            <v>Computed</v>
          </cell>
          <cell r="D953" t="str">
            <v>2Q04</v>
          </cell>
          <cell r="E953" t="str">
            <v>BS Termo Andes</v>
          </cell>
          <cell r="F953" t="str">
            <v>Foreign</v>
          </cell>
          <cell r="G953">
            <v>0</v>
          </cell>
        </row>
        <row r="954">
          <cell r="A954" t="str">
            <v>Gross Valuation Allowance</v>
          </cell>
          <cell r="B954" t="str">
            <v>Jamie</v>
          </cell>
          <cell r="C954" t="str">
            <v>Computed</v>
          </cell>
          <cell r="D954" t="str">
            <v>2Q04</v>
          </cell>
          <cell r="E954" t="str">
            <v>BS Termo Andes</v>
          </cell>
          <cell r="F954" t="str">
            <v>Foreign</v>
          </cell>
          <cell r="G954">
            <v>-10984511.649999999</v>
          </cell>
        </row>
        <row r="955">
          <cell r="A955" t="str">
            <v>Total Asset/(Liability)</v>
          </cell>
          <cell r="B955" t="str">
            <v>Jamie</v>
          </cell>
          <cell r="C955" t="str">
            <v>Computed</v>
          </cell>
          <cell r="D955" t="str">
            <v>2Q04</v>
          </cell>
          <cell r="E955" t="str">
            <v>BS Termo Andes</v>
          </cell>
          <cell r="F955" t="str">
            <v>Foreign</v>
          </cell>
          <cell r="G955">
            <v>-4700985.5319999997</v>
          </cell>
        </row>
        <row r="956">
          <cell r="A956" t="str">
            <v>Total tax expense (benefit)</v>
          </cell>
          <cell r="B956" t="str">
            <v>Jamie</v>
          </cell>
          <cell r="C956" t="str">
            <v>Computed</v>
          </cell>
          <cell r="D956" t="str">
            <v>2Q04</v>
          </cell>
          <cell r="E956" t="str">
            <v>BS Termo Andes</v>
          </cell>
          <cell r="F956" t="str">
            <v>Foreign</v>
          </cell>
          <cell r="G956">
            <v>0</v>
          </cell>
        </row>
        <row r="957">
          <cell r="A957" t="str">
            <v>EOY Accrued Tax Rec/(Pay)</v>
          </cell>
          <cell r="B957" t="str">
            <v>Jamie</v>
          </cell>
          <cell r="C957" t="str">
            <v>Computed</v>
          </cell>
          <cell r="D957" t="str">
            <v>1Q04</v>
          </cell>
          <cell r="E957" t="str">
            <v>BS Termo Andes</v>
          </cell>
          <cell r="F957" t="str">
            <v>Foreign</v>
          </cell>
          <cell r="G957">
            <v>-4700985.5319999997</v>
          </cell>
        </row>
        <row r="958">
          <cell r="A958" t="str">
            <v>Total Deferred Tax Asset - Current</v>
          </cell>
          <cell r="B958" t="str">
            <v>Jamie</v>
          </cell>
          <cell r="C958" t="str">
            <v>Computed</v>
          </cell>
          <cell r="D958" t="str">
            <v>1Q04</v>
          </cell>
          <cell r="E958" t="str">
            <v>BS Termo Andes</v>
          </cell>
          <cell r="F958" t="str">
            <v>Foreign</v>
          </cell>
          <cell r="G958">
            <v>0</v>
          </cell>
        </row>
        <row r="959">
          <cell r="A959" t="str">
            <v>Total Deferred Tax Asset - NC</v>
          </cell>
          <cell r="B959" t="str">
            <v>Jamie</v>
          </cell>
          <cell r="C959" t="str">
            <v>Computed</v>
          </cell>
          <cell r="D959" t="str">
            <v>1Q04</v>
          </cell>
          <cell r="E959" t="str">
            <v>BS Termo Andes</v>
          </cell>
          <cell r="F959" t="str">
            <v>Foreign</v>
          </cell>
          <cell r="G959">
            <v>0</v>
          </cell>
        </row>
        <row r="960">
          <cell r="A960" t="str">
            <v>Total Deferred Tax Liab - NC</v>
          </cell>
          <cell r="B960" t="str">
            <v>Jamie</v>
          </cell>
          <cell r="C960" t="str">
            <v>Computed</v>
          </cell>
          <cell r="D960" t="str">
            <v>1Q04</v>
          </cell>
          <cell r="E960" t="str">
            <v>BS Termo Andes</v>
          </cell>
          <cell r="F960" t="str">
            <v>Foreign</v>
          </cell>
          <cell r="G960">
            <v>0</v>
          </cell>
        </row>
        <row r="961">
          <cell r="A961" t="str">
            <v>Total Net Deferred Tax Asset/(Liab)</v>
          </cell>
          <cell r="B961" t="str">
            <v>Jamie</v>
          </cell>
          <cell r="C961" t="str">
            <v>Computed</v>
          </cell>
          <cell r="D961" t="str">
            <v>1Q04</v>
          </cell>
          <cell r="E961" t="str">
            <v>BS Termo Andes</v>
          </cell>
          <cell r="F961" t="str">
            <v>Foreign</v>
          </cell>
          <cell r="G961">
            <v>0</v>
          </cell>
        </row>
        <row r="962">
          <cell r="A962" t="str">
            <v>Gross Valuation Allowance</v>
          </cell>
          <cell r="B962" t="str">
            <v>Jamie</v>
          </cell>
          <cell r="C962" t="str">
            <v>Computed</v>
          </cell>
          <cell r="D962" t="str">
            <v>1Q04</v>
          </cell>
          <cell r="E962" t="str">
            <v>BS Termo Andes</v>
          </cell>
          <cell r="F962" t="str">
            <v>Foreign</v>
          </cell>
          <cell r="G962">
            <v>-11699379.649999999</v>
          </cell>
        </row>
        <row r="963">
          <cell r="A963" t="str">
            <v>Total Asset/(Liability)</v>
          </cell>
          <cell r="B963" t="str">
            <v>Jamie</v>
          </cell>
          <cell r="C963" t="str">
            <v>Computed</v>
          </cell>
          <cell r="D963" t="str">
            <v>1Q04</v>
          </cell>
          <cell r="E963" t="str">
            <v>BS Termo Andes</v>
          </cell>
          <cell r="F963" t="str">
            <v>Foreign</v>
          </cell>
          <cell r="G963">
            <v>-4700985.5319999997</v>
          </cell>
        </row>
        <row r="964">
          <cell r="A964" t="str">
            <v>Total tax expense (benefit)</v>
          </cell>
          <cell r="B964" t="str">
            <v>Jamie</v>
          </cell>
          <cell r="C964" t="str">
            <v>Computed</v>
          </cell>
          <cell r="D964" t="str">
            <v>1Q04</v>
          </cell>
          <cell r="E964" t="str">
            <v>BS Termo Andes</v>
          </cell>
          <cell r="F964" t="str">
            <v>Foreign</v>
          </cell>
          <cell r="G964">
            <v>0</v>
          </cell>
        </row>
        <row r="965">
          <cell r="A965" t="str">
            <v>EOY Accrued Tax Rec/(Pay)</v>
          </cell>
          <cell r="B965" t="str">
            <v>Jamie</v>
          </cell>
          <cell r="C965" t="str">
            <v>Computed</v>
          </cell>
          <cell r="D965" t="str">
            <v>4Q03</v>
          </cell>
          <cell r="E965" t="str">
            <v>BS Termo Andes</v>
          </cell>
          <cell r="F965" t="str">
            <v>Foreign</v>
          </cell>
          <cell r="G965">
            <v>-5165429</v>
          </cell>
        </row>
        <row r="966">
          <cell r="A966" t="str">
            <v>Total Deferred Tax Asset - Current</v>
          </cell>
          <cell r="B966" t="str">
            <v>Jamie</v>
          </cell>
          <cell r="C966" t="str">
            <v>Computed</v>
          </cell>
          <cell r="D966" t="str">
            <v>4Q03</v>
          </cell>
          <cell r="E966" t="str">
            <v>BS Termo Andes</v>
          </cell>
          <cell r="F966" t="str">
            <v>Foreign</v>
          </cell>
          <cell r="G966">
            <v>0</v>
          </cell>
        </row>
        <row r="967">
          <cell r="A967" t="str">
            <v>Total Deferred Tax Asset - NC</v>
          </cell>
          <cell r="B967" t="str">
            <v>Jamie</v>
          </cell>
          <cell r="C967" t="str">
            <v>Computed</v>
          </cell>
          <cell r="D967" t="str">
            <v>4Q03</v>
          </cell>
          <cell r="E967" t="str">
            <v>BS Termo Andes</v>
          </cell>
          <cell r="F967" t="str">
            <v>Foreign</v>
          </cell>
          <cell r="G967">
            <v>0</v>
          </cell>
        </row>
        <row r="968">
          <cell r="A968" t="str">
            <v>Total Deferred Tax Liab - NC</v>
          </cell>
          <cell r="B968" t="str">
            <v>Jamie</v>
          </cell>
          <cell r="C968" t="str">
            <v>Computed</v>
          </cell>
          <cell r="D968" t="str">
            <v>4Q03</v>
          </cell>
          <cell r="E968" t="str">
            <v>BS Termo Andes</v>
          </cell>
          <cell r="F968" t="str">
            <v>Foreign</v>
          </cell>
          <cell r="G968">
            <v>0</v>
          </cell>
        </row>
        <row r="969">
          <cell r="A969" t="str">
            <v>Total Net Deferred Tax Asset/(Liab)</v>
          </cell>
          <cell r="B969" t="str">
            <v>Jamie</v>
          </cell>
          <cell r="C969" t="str">
            <v>Computed</v>
          </cell>
          <cell r="D969" t="str">
            <v>4Q03</v>
          </cell>
          <cell r="E969" t="str">
            <v>BS Termo Andes</v>
          </cell>
          <cell r="F969" t="str">
            <v>Foreign</v>
          </cell>
          <cell r="G969">
            <v>0</v>
          </cell>
        </row>
        <row r="970">
          <cell r="A970" t="str">
            <v>Gross Valuation Allowance</v>
          </cell>
          <cell r="B970" t="str">
            <v>Jamie</v>
          </cell>
          <cell r="C970" t="str">
            <v>Computed</v>
          </cell>
          <cell r="D970" t="str">
            <v>4Q03</v>
          </cell>
          <cell r="E970" t="str">
            <v>BS Termo Andes</v>
          </cell>
          <cell r="F970" t="str">
            <v>Foreign</v>
          </cell>
          <cell r="G970">
            <v>-13309149.699999999</v>
          </cell>
        </row>
        <row r="971">
          <cell r="A971" t="str">
            <v>Total Asset/(Liability)</v>
          </cell>
          <cell r="B971" t="str">
            <v>Jamie</v>
          </cell>
          <cell r="C971" t="str">
            <v>Computed</v>
          </cell>
          <cell r="D971" t="str">
            <v>4Q03</v>
          </cell>
          <cell r="E971" t="str">
            <v>BS Termo Andes</v>
          </cell>
          <cell r="F971" t="str">
            <v>Foreign</v>
          </cell>
          <cell r="G971">
            <v>-5165429</v>
          </cell>
        </row>
        <row r="972">
          <cell r="A972" t="str">
            <v>EOY Accrued Tax Rec/(Pay)</v>
          </cell>
          <cell r="B972" t="str">
            <v>Jamie</v>
          </cell>
          <cell r="C972" t="str">
            <v>Computed</v>
          </cell>
          <cell r="D972" t="str">
            <v>2Q04</v>
          </cell>
          <cell r="E972" t="str">
            <v>RU Colombia I</v>
          </cell>
          <cell r="F972" t="str">
            <v>Foreign</v>
          </cell>
          <cell r="G972">
            <v>0</v>
          </cell>
        </row>
        <row r="973">
          <cell r="A973" t="str">
            <v>Total Deferred Tax Asset - Current</v>
          </cell>
          <cell r="B973" t="str">
            <v>Jamie</v>
          </cell>
          <cell r="C973" t="str">
            <v>Computed</v>
          </cell>
          <cell r="D973" t="str">
            <v>2Q04</v>
          </cell>
          <cell r="E973" t="str">
            <v>RU Colombia I</v>
          </cell>
          <cell r="F973" t="str">
            <v>Foreign</v>
          </cell>
          <cell r="G973">
            <v>0</v>
          </cell>
        </row>
        <row r="974">
          <cell r="A974" t="str">
            <v>Total Deferred Tax Asset - NC</v>
          </cell>
          <cell r="B974" t="str">
            <v>Jamie</v>
          </cell>
          <cell r="C974" t="str">
            <v>Computed</v>
          </cell>
          <cell r="D974" t="str">
            <v>2Q04</v>
          </cell>
          <cell r="E974" t="str">
            <v>RU Colombia I</v>
          </cell>
          <cell r="F974" t="str">
            <v>Foreign</v>
          </cell>
          <cell r="G974">
            <v>0</v>
          </cell>
        </row>
        <row r="975">
          <cell r="A975" t="str">
            <v>Total Deferred Tax Liab - NC</v>
          </cell>
          <cell r="B975" t="str">
            <v>Jamie</v>
          </cell>
          <cell r="C975" t="str">
            <v>Computed</v>
          </cell>
          <cell r="D975" t="str">
            <v>2Q04</v>
          </cell>
          <cell r="E975" t="str">
            <v>RU Colombia I</v>
          </cell>
          <cell r="F975" t="str">
            <v>Foreign</v>
          </cell>
          <cell r="G975">
            <v>0</v>
          </cell>
        </row>
        <row r="976">
          <cell r="A976" t="str">
            <v>Total Net Deferred Tax Asset/(Liab)</v>
          </cell>
          <cell r="B976" t="str">
            <v>Jamie</v>
          </cell>
          <cell r="C976" t="str">
            <v>Computed</v>
          </cell>
          <cell r="D976" t="str">
            <v>2Q04</v>
          </cell>
          <cell r="E976" t="str">
            <v>RU Colombia I</v>
          </cell>
          <cell r="F976" t="str">
            <v>Foreign</v>
          </cell>
          <cell r="G976">
            <v>0</v>
          </cell>
        </row>
        <row r="977">
          <cell r="A977" t="str">
            <v>Gross Valuation Allowance</v>
          </cell>
          <cell r="B977" t="str">
            <v>Jamie</v>
          </cell>
          <cell r="C977" t="str">
            <v>Computed</v>
          </cell>
          <cell r="D977" t="str">
            <v>2Q04</v>
          </cell>
          <cell r="E977" t="str">
            <v>RU Colombia I</v>
          </cell>
          <cell r="F977" t="str">
            <v>Foreign</v>
          </cell>
          <cell r="G977">
            <v>0</v>
          </cell>
        </row>
        <row r="978">
          <cell r="A978" t="str">
            <v>Total Asset/(Liability)</v>
          </cell>
          <cell r="B978" t="str">
            <v>Jamie</v>
          </cell>
          <cell r="C978" t="str">
            <v>Computed</v>
          </cell>
          <cell r="D978" t="str">
            <v>2Q04</v>
          </cell>
          <cell r="E978" t="str">
            <v>RU Colombia I</v>
          </cell>
          <cell r="F978" t="str">
            <v>Foreign</v>
          </cell>
          <cell r="G978">
            <v>0</v>
          </cell>
        </row>
        <row r="979">
          <cell r="A979" t="str">
            <v>Total tax expense (benefit)</v>
          </cell>
          <cell r="B979" t="str">
            <v>Jamie</v>
          </cell>
          <cell r="C979" t="str">
            <v>Computed</v>
          </cell>
          <cell r="D979" t="str">
            <v>2Q04</v>
          </cell>
          <cell r="E979" t="str">
            <v>RU Colombia I</v>
          </cell>
          <cell r="F979" t="str">
            <v>Foreign</v>
          </cell>
          <cell r="G979">
            <v>0</v>
          </cell>
        </row>
        <row r="980">
          <cell r="A980" t="str">
            <v>EOY Accrued Tax Rec/(Pay)</v>
          </cell>
          <cell r="B980" t="str">
            <v>Jamie</v>
          </cell>
          <cell r="C980" t="str">
            <v>Computed</v>
          </cell>
          <cell r="D980" t="str">
            <v>1Q04</v>
          </cell>
          <cell r="E980" t="str">
            <v>RU Colombia I</v>
          </cell>
          <cell r="F980" t="str">
            <v>Foreign</v>
          </cell>
          <cell r="G980">
            <v>0</v>
          </cell>
        </row>
        <row r="981">
          <cell r="A981" t="str">
            <v>Total Deferred Tax Asset - Current</v>
          </cell>
          <cell r="B981" t="str">
            <v>Jamie</v>
          </cell>
          <cell r="C981" t="str">
            <v>Computed</v>
          </cell>
          <cell r="D981" t="str">
            <v>1Q04</v>
          </cell>
          <cell r="E981" t="str">
            <v>RU Colombia I</v>
          </cell>
          <cell r="F981" t="str">
            <v>Foreign</v>
          </cell>
          <cell r="G981">
            <v>0</v>
          </cell>
        </row>
        <row r="982">
          <cell r="A982" t="str">
            <v>Total Deferred Tax Asset - NC</v>
          </cell>
          <cell r="B982" t="str">
            <v>Jamie</v>
          </cell>
          <cell r="C982" t="str">
            <v>Computed</v>
          </cell>
          <cell r="D982" t="str">
            <v>1Q04</v>
          </cell>
          <cell r="E982" t="str">
            <v>RU Colombia I</v>
          </cell>
          <cell r="F982" t="str">
            <v>Foreign</v>
          </cell>
          <cell r="G982">
            <v>0</v>
          </cell>
        </row>
        <row r="983">
          <cell r="A983" t="str">
            <v>Total Deferred Tax Liab - NC</v>
          </cell>
          <cell r="B983" t="str">
            <v>Jamie</v>
          </cell>
          <cell r="C983" t="str">
            <v>Computed</v>
          </cell>
          <cell r="D983" t="str">
            <v>1Q04</v>
          </cell>
          <cell r="E983" t="str">
            <v>RU Colombia I</v>
          </cell>
          <cell r="F983" t="str">
            <v>Foreign</v>
          </cell>
          <cell r="G983">
            <v>0</v>
          </cell>
        </row>
        <row r="984">
          <cell r="A984" t="str">
            <v>Total Net Deferred Tax Asset/(Liab)</v>
          </cell>
          <cell r="B984" t="str">
            <v>Jamie</v>
          </cell>
          <cell r="C984" t="str">
            <v>Computed</v>
          </cell>
          <cell r="D984" t="str">
            <v>1Q04</v>
          </cell>
          <cell r="E984" t="str">
            <v>RU Colombia I</v>
          </cell>
          <cell r="F984" t="str">
            <v>Foreign</v>
          </cell>
          <cell r="G984">
            <v>0</v>
          </cell>
        </row>
        <row r="985">
          <cell r="A985" t="str">
            <v>Gross Valuation Allowance</v>
          </cell>
          <cell r="B985" t="str">
            <v>Jamie</v>
          </cell>
          <cell r="C985" t="str">
            <v>Computed</v>
          </cell>
          <cell r="D985" t="str">
            <v>1Q04</v>
          </cell>
          <cell r="E985" t="str">
            <v>RU Colombia I</v>
          </cell>
          <cell r="F985" t="str">
            <v>Foreign</v>
          </cell>
          <cell r="G985">
            <v>0</v>
          </cell>
        </row>
        <row r="986">
          <cell r="A986" t="str">
            <v>Total Asset/(Liability)</v>
          </cell>
          <cell r="B986" t="str">
            <v>Jamie</v>
          </cell>
          <cell r="C986" t="str">
            <v>Computed</v>
          </cell>
          <cell r="D986" t="str">
            <v>1Q04</v>
          </cell>
          <cell r="E986" t="str">
            <v>RU Colombia I</v>
          </cell>
          <cell r="F986" t="str">
            <v>Foreign</v>
          </cell>
          <cell r="G986">
            <v>0</v>
          </cell>
        </row>
        <row r="987">
          <cell r="A987" t="str">
            <v>Total tax expense (benefit)</v>
          </cell>
          <cell r="B987" t="str">
            <v>Jamie</v>
          </cell>
          <cell r="C987" t="str">
            <v>Computed</v>
          </cell>
          <cell r="D987" t="str">
            <v>1Q04</v>
          </cell>
          <cell r="E987" t="str">
            <v>RU Colombia I</v>
          </cell>
          <cell r="F987" t="str">
            <v>Foreign</v>
          </cell>
          <cell r="G987">
            <v>0</v>
          </cell>
        </row>
        <row r="988">
          <cell r="A988" t="str">
            <v>EOY Accrued Tax Rec/(Pay)</v>
          </cell>
          <cell r="B988" t="str">
            <v>Jamie</v>
          </cell>
          <cell r="C988" t="str">
            <v>Computed</v>
          </cell>
          <cell r="D988" t="str">
            <v>4Q03</v>
          </cell>
          <cell r="E988" t="str">
            <v>RU Colombia I</v>
          </cell>
          <cell r="F988" t="str">
            <v>Foreign</v>
          </cell>
          <cell r="G988">
            <v>0</v>
          </cell>
        </row>
        <row r="989">
          <cell r="A989" t="str">
            <v>Total Deferred Tax Asset - Current</v>
          </cell>
          <cell r="B989" t="str">
            <v>Jamie</v>
          </cell>
          <cell r="C989" t="str">
            <v>Computed</v>
          </cell>
          <cell r="D989" t="str">
            <v>4Q03</v>
          </cell>
          <cell r="E989" t="str">
            <v>RU Colombia I</v>
          </cell>
          <cell r="F989" t="str">
            <v>Foreign</v>
          </cell>
          <cell r="G989">
            <v>0</v>
          </cell>
        </row>
        <row r="990">
          <cell r="A990" t="str">
            <v>Total Deferred Tax Asset - NC</v>
          </cell>
          <cell r="B990" t="str">
            <v>Jamie</v>
          </cell>
          <cell r="C990" t="str">
            <v>Computed</v>
          </cell>
          <cell r="D990" t="str">
            <v>4Q03</v>
          </cell>
          <cell r="E990" t="str">
            <v>RU Colombia I</v>
          </cell>
          <cell r="F990" t="str">
            <v>Foreign</v>
          </cell>
          <cell r="G990">
            <v>0</v>
          </cell>
        </row>
        <row r="991">
          <cell r="A991" t="str">
            <v>Total Deferred Tax Liab - NC</v>
          </cell>
          <cell r="B991" t="str">
            <v>Jamie</v>
          </cell>
          <cell r="C991" t="str">
            <v>Computed</v>
          </cell>
          <cell r="D991" t="str">
            <v>4Q03</v>
          </cell>
          <cell r="E991" t="str">
            <v>RU Colombia I</v>
          </cell>
          <cell r="F991" t="str">
            <v>Foreign</v>
          </cell>
          <cell r="G991">
            <v>0</v>
          </cell>
        </row>
        <row r="992">
          <cell r="A992" t="str">
            <v>Total Net Deferred Tax Asset/(Liab)</v>
          </cell>
          <cell r="B992" t="str">
            <v>Jamie</v>
          </cell>
          <cell r="C992" t="str">
            <v>Computed</v>
          </cell>
          <cell r="D992" t="str">
            <v>4Q03</v>
          </cell>
          <cell r="E992" t="str">
            <v>RU Colombia I</v>
          </cell>
          <cell r="F992" t="str">
            <v>Foreign</v>
          </cell>
          <cell r="G992">
            <v>0</v>
          </cell>
        </row>
        <row r="993">
          <cell r="A993" t="str">
            <v>Gross Valuation Allowance</v>
          </cell>
          <cell r="B993" t="str">
            <v>Jamie</v>
          </cell>
          <cell r="C993" t="str">
            <v>Computed</v>
          </cell>
          <cell r="D993" t="str">
            <v>4Q03</v>
          </cell>
          <cell r="E993" t="str">
            <v>RU Colombia I</v>
          </cell>
          <cell r="F993" t="str">
            <v>Foreign</v>
          </cell>
          <cell r="G993">
            <v>0</v>
          </cell>
        </row>
        <row r="994">
          <cell r="A994" t="str">
            <v>Total Asset/(Liability)</v>
          </cell>
          <cell r="B994" t="str">
            <v>Jamie</v>
          </cell>
          <cell r="C994" t="str">
            <v>Computed</v>
          </cell>
          <cell r="D994" t="str">
            <v>4Q03</v>
          </cell>
          <cell r="E994" t="str">
            <v>RU Colombia I</v>
          </cell>
          <cell r="F994" t="str">
            <v>Foreign</v>
          </cell>
          <cell r="G994">
            <v>0</v>
          </cell>
        </row>
        <row r="995">
          <cell r="A995" t="str">
            <v>EOY Accrued Tax Rec/(Pay)</v>
          </cell>
          <cell r="B995" t="str">
            <v>Rich</v>
          </cell>
          <cell r="C995" t="str">
            <v>Computed</v>
          </cell>
          <cell r="D995" t="str">
            <v>2Q04</v>
          </cell>
          <cell r="E995" t="str">
            <v>RU Merida III</v>
          </cell>
          <cell r="F995" t="str">
            <v>Foreign</v>
          </cell>
          <cell r="G995">
            <v>-4273268.8545454545</v>
          </cell>
        </row>
        <row r="996">
          <cell r="A996" t="str">
            <v>Total Deferred Tax Asset - Current</v>
          </cell>
          <cell r="B996" t="str">
            <v>Rich</v>
          </cell>
          <cell r="C996" t="str">
            <v>Computed</v>
          </cell>
          <cell r="D996" t="str">
            <v>2Q04</v>
          </cell>
          <cell r="E996" t="str">
            <v>RU Merida III</v>
          </cell>
          <cell r="F996" t="str">
            <v>Foreign</v>
          </cell>
          <cell r="G996">
            <v>8158816.7999999998</v>
          </cell>
        </row>
        <row r="997">
          <cell r="A997" t="str">
            <v>Total Deferred Tax Asset - NC</v>
          </cell>
          <cell r="B997" t="str">
            <v>Rich</v>
          </cell>
          <cell r="C997" t="str">
            <v>Computed</v>
          </cell>
          <cell r="D997" t="str">
            <v>2Q04</v>
          </cell>
          <cell r="E997" t="str">
            <v>RU Merida III</v>
          </cell>
          <cell r="F997" t="str">
            <v>Foreign</v>
          </cell>
          <cell r="G997">
            <v>0</v>
          </cell>
        </row>
        <row r="998">
          <cell r="A998" t="str">
            <v>Total Deferred Tax Liab - NC</v>
          </cell>
          <cell r="B998" t="str">
            <v>Rich</v>
          </cell>
          <cell r="C998" t="str">
            <v>Computed</v>
          </cell>
          <cell r="D998" t="str">
            <v>2Q04</v>
          </cell>
          <cell r="E998" t="str">
            <v>RU Merida III</v>
          </cell>
          <cell r="F998" t="str">
            <v>Foreign</v>
          </cell>
          <cell r="G998">
            <v>-25685908.799999997</v>
          </cell>
        </row>
        <row r="999">
          <cell r="A999" t="str">
            <v>Total Net Deferred Tax Asset/(Liab)</v>
          </cell>
          <cell r="B999" t="str">
            <v>Rich</v>
          </cell>
          <cell r="C999" t="str">
            <v>Computed</v>
          </cell>
          <cell r="D999" t="str">
            <v>2Q04</v>
          </cell>
          <cell r="E999" t="str">
            <v>RU Merida III</v>
          </cell>
          <cell r="F999" t="str">
            <v>Foreign</v>
          </cell>
          <cell r="G999">
            <v>-17527091.999999996</v>
          </cell>
        </row>
        <row r="1000">
          <cell r="A1000" t="str">
            <v>Gross Valuation Allowance</v>
          </cell>
          <cell r="B1000" t="str">
            <v>Rich</v>
          </cell>
          <cell r="C1000" t="str">
            <v>Computed</v>
          </cell>
          <cell r="D1000" t="str">
            <v>2Q04</v>
          </cell>
          <cell r="E1000" t="str">
            <v>RU Merida III</v>
          </cell>
          <cell r="F1000" t="str">
            <v>Foreign</v>
          </cell>
          <cell r="G1000">
            <v>0</v>
          </cell>
        </row>
        <row r="1001">
          <cell r="A1001" t="str">
            <v>Total Asset/(Liability)</v>
          </cell>
          <cell r="B1001" t="str">
            <v>Rich</v>
          </cell>
          <cell r="C1001" t="str">
            <v>Computed</v>
          </cell>
          <cell r="D1001" t="str">
            <v>2Q04</v>
          </cell>
          <cell r="E1001" t="str">
            <v>RU Merida III</v>
          </cell>
          <cell r="F1001" t="str">
            <v>Foreign</v>
          </cell>
          <cell r="G1001">
            <v>-21800360.854545452</v>
          </cell>
        </row>
        <row r="1002">
          <cell r="A1002" t="str">
            <v>Total tax expense (benefit)</v>
          </cell>
          <cell r="B1002" t="str">
            <v>Rich</v>
          </cell>
          <cell r="C1002" t="str">
            <v>Computed</v>
          </cell>
          <cell r="D1002" t="str">
            <v>2Q04</v>
          </cell>
          <cell r="E1002" t="str">
            <v>RU Merida III</v>
          </cell>
          <cell r="F1002" t="str">
            <v>Foreign</v>
          </cell>
          <cell r="G1002">
            <v>896357.06999999983</v>
          </cell>
        </row>
        <row r="1003">
          <cell r="A1003" t="str">
            <v>EOY Accrued Tax Rec/(Pay)</v>
          </cell>
          <cell r="B1003" t="str">
            <v>Rich</v>
          </cell>
          <cell r="C1003" t="str">
            <v>Computed</v>
          </cell>
          <cell r="D1003" t="str">
            <v>1Q04</v>
          </cell>
          <cell r="E1003" t="str">
            <v>RU Merida III</v>
          </cell>
          <cell r="F1003" t="str">
            <v>Foreign</v>
          </cell>
          <cell r="G1003">
            <v>-849829.19090909068</v>
          </cell>
        </row>
        <row r="1004">
          <cell r="A1004" t="str">
            <v>Total Deferred Tax Asset - Current</v>
          </cell>
          <cell r="B1004" t="str">
            <v>Rich</v>
          </cell>
          <cell r="C1004" t="str">
            <v>Computed</v>
          </cell>
          <cell r="D1004" t="str">
            <v>1Q04</v>
          </cell>
          <cell r="E1004" t="str">
            <v>RU Merida III</v>
          </cell>
          <cell r="F1004" t="str">
            <v>Foreign</v>
          </cell>
          <cell r="G1004">
            <v>7148999.9999999991</v>
          </cell>
        </row>
        <row r="1005">
          <cell r="A1005" t="str">
            <v>Total Deferred Tax Asset - NC</v>
          </cell>
          <cell r="B1005" t="str">
            <v>Rich</v>
          </cell>
          <cell r="C1005" t="str">
            <v>Computed</v>
          </cell>
          <cell r="D1005" t="str">
            <v>1Q04</v>
          </cell>
          <cell r="E1005" t="str">
            <v>RU Merida III</v>
          </cell>
          <cell r="F1005" t="str">
            <v>Foreign</v>
          </cell>
          <cell r="G1005">
            <v>0</v>
          </cell>
        </row>
        <row r="1006">
          <cell r="A1006" t="str">
            <v>Total Deferred Tax Liab - NC</v>
          </cell>
          <cell r="B1006" t="str">
            <v>Rich</v>
          </cell>
          <cell r="C1006" t="str">
            <v>Computed</v>
          </cell>
          <cell r="D1006" t="str">
            <v>1Q04</v>
          </cell>
          <cell r="E1006" t="str">
            <v>RU Merida III</v>
          </cell>
          <cell r="F1006" t="str">
            <v>Foreign</v>
          </cell>
          <cell r="G1006">
            <v>-29574999.999999996</v>
          </cell>
        </row>
        <row r="1007">
          <cell r="A1007" t="str">
            <v>Total Net Deferred Tax Asset/(Liab)</v>
          </cell>
          <cell r="B1007" t="str">
            <v>Rich</v>
          </cell>
          <cell r="C1007" t="str">
            <v>Computed</v>
          </cell>
          <cell r="D1007" t="str">
            <v>1Q04</v>
          </cell>
          <cell r="E1007" t="str">
            <v>RU Merida III</v>
          </cell>
          <cell r="F1007" t="str">
            <v>Foreign</v>
          </cell>
          <cell r="G1007">
            <v>-22425999.999999996</v>
          </cell>
        </row>
        <row r="1008">
          <cell r="A1008" t="str">
            <v>Gross Valuation Allowance</v>
          </cell>
          <cell r="B1008" t="str">
            <v>Rich</v>
          </cell>
          <cell r="C1008" t="str">
            <v>Computed</v>
          </cell>
          <cell r="D1008" t="str">
            <v>1Q04</v>
          </cell>
          <cell r="E1008" t="str">
            <v>RU Merida III</v>
          </cell>
          <cell r="F1008" t="str">
            <v>Foreign</v>
          </cell>
          <cell r="G1008">
            <v>0</v>
          </cell>
        </row>
        <row r="1009">
          <cell r="A1009" t="str">
            <v>Total Asset/(Liability)</v>
          </cell>
          <cell r="B1009" t="str">
            <v>Rich</v>
          </cell>
          <cell r="C1009" t="str">
            <v>Computed</v>
          </cell>
          <cell r="D1009" t="str">
            <v>1Q04</v>
          </cell>
          <cell r="E1009" t="str">
            <v>RU Merida III</v>
          </cell>
          <cell r="F1009" t="str">
            <v>Foreign</v>
          </cell>
          <cell r="G1009">
            <v>-23275829.190909088</v>
          </cell>
        </row>
        <row r="1010">
          <cell r="A1010" t="str">
            <v>Total tax expense (benefit)</v>
          </cell>
          <cell r="B1010" t="str">
            <v>Rich</v>
          </cell>
          <cell r="C1010" t="str">
            <v>Computed</v>
          </cell>
          <cell r="D1010" t="str">
            <v>1Q04</v>
          </cell>
          <cell r="E1010" t="str">
            <v>RU Merida III</v>
          </cell>
          <cell r="F1010" t="str">
            <v>Foreign</v>
          </cell>
          <cell r="G1010">
            <v>2351423.3050000002</v>
          </cell>
        </row>
        <row r="1011">
          <cell r="A1011" t="str">
            <v>EOY Accrued Tax Rec/(Pay)</v>
          </cell>
          <cell r="B1011" t="str">
            <v>Rich</v>
          </cell>
          <cell r="C1011" t="str">
            <v>Computed</v>
          </cell>
          <cell r="D1011" t="str">
            <v>4Q03</v>
          </cell>
          <cell r="E1011" t="str">
            <v>RU Merida III</v>
          </cell>
          <cell r="F1011" t="str">
            <v>Foreign</v>
          </cell>
          <cell r="G1011">
            <v>-159208.63636363635</v>
          </cell>
        </row>
        <row r="1012">
          <cell r="A1012" t="str">
            <v>Total Deferred Tax Asset - Current</v>
          </cell>
          <cell r="B1012" t="str">
            <v>Rich</v>
          </cell>
          <cell r="C1012" t="str">
            <v>Computed</v>
          </cell>
          <cell r="D1012" t="str">
            <v>4Q03</v>
          </cell>
          <cell r="E1012" t="str">
            <v>RU Merida III</v>
          </cell>
          <cell r="F1012" t="str">
            <v>Foreign</v>
          </cell>
          <cell r="G1012">
            <v>8475016.7999999989</v>
          </cell>
        </row>
        <row r="1013">
          <cell r="A1013" t="str">
            <v>Total Deferred Tax Asset - NC</v>
          </cell>
          <cell r="B1013" t="str">
            <v>Rich</v>
          </cell>
          <cell r="C1013" t="str">
            <v>Computed</v>
          </cell>
          <cell r="D1013" t="str">
            <v>4Q03</v>
          </cell>
          <cell r="E1013" t="str">
            <v>RU Merida III</v>
          </cell>
          <cell r="F1013" t="str">
            <v>Foreign</v>
          </cell>
          <cell r="G1013">
            <v>0</v>
          </cell>
        </row>
        <row r="1014">
          <cell r="A1014" t="str">
            <v>Total Deferred Tax Liab - NC</v>
          </cell>
          <cell r="B1014" t="str">
            <v>Rich</v>
          </cell>
          <cell r="C1014" t="str">
            <v>Computed</v>
          </cell>
          <cell r="D1014" t="str">
            <v>4Q03</v>
          </cell>
          <cell r="E1014" t="str">
            <v>RU Merida III</v>
          </cell>
          <cell r="F1014" t="str">
            <v>Foreign</v>
          </cell>
          <cell r="G1014">
            <v>-28095000</v>
          </cell>
        </row>
        <row r="1015">
          <cell r="A1015" t="str">
            <v>Total Net Deferred Tax Asset/(Liab)</v>
          </cell>
          <cell r="B1015" t="str">
            <v>Rich</v>
          </cell>
          <cell r="C1015" t="str">
            <v>Computed</v>
          </cell>
          <cell r="D1015" t="str">
            <v>4Q03</v>
          </cell>
          <cell r="E1015" t="str">
            <v>RU Merida III</v>
          </cell>
          <cell r="F1015" t="str">
            <v>Foreign</v>
          </cell>
          <cell r="G1015">
            <v>-19619983.200000003</v>
          </cell>
        </row>
        <row r="1016">
          <cell r="A1016" t="str">
            <v>Gross Valuation Allowance</v>
          </cell>
          <cell r="B1016" t="str">
            <v>Rich</v>
          </cell>
          <cell r="C1016" t="str">
            <v>Computed</v>
          </cell>
          <cell r="D1016" t="str">
            <v>4Q03</v>
          </cell>
          <cell r="E1016" t="str">
            <v>RU Merida III</v>
          </cell>
          <cell r="F1016" t="str">
            <v>Foreign</v>
          </cell>
          <cell r="G1016">
            <v>0</v>
          </cell>
        </row>
        <row r="1017">
          <cell r="A1017" t="str">
            <v>Total Asset/(Liability)</v>
          </cell>
          <cell r="B1017" t="str">
            <v>Rich</v>
          </cell>
          <cell r="C1017" t="str">
            <v>Computed</v>
          </cell>
          <cell r="D1017" t="str">
            <v>4Q03</v>
          </cell>
          <cell r="E1017" t="str">
            <v>RU Merida III</v>
          </cell>
          <cell r="F1017" t="str">
            <v>Foreign</v>
          </cell>
          <cell r="G1017">
            <v>-19779191.83636364</v>
          </cell>
        </row>
        <row r="1018">
          <cell r="A1018" t="str">
            <v>EOY Accrued Tax Rec/(Pay)</v>
          </cell>
          <cell r="B1018" t="str">
            <v>Rich</v>
          </cell>
          <cell r="C1018" t="str">
            <v>Computed</v>
          </cell>
          <cell r="D1018" t="str">
            <v>2Q04</v>
          </cell>
          <cell r="E1018" t="str">
            <v>RU Panama</v>
          </cell>
          <cell r="F1018" t="str">
            <v>Foreign</v>
          </cell>
          <cell r="G1018">
            <v>-7333765.0260204077</v>
          </cell>
        </row>
        <row r="1019">
          <cell r="A1019" t="str">
            <v>Total Deferred Tax Asset - Current</v>
          </cell>
          <cell r="B1019" t="str">
            <v>Rich</v>
          </cell>
          <cell r="C1019" t="str">
            <v>Computed</v>
          </cell>
          <cell r="D1019" t="str">
            <v>2Q04</v>
          </cell>
          <cell r="E1019" t="str">
            <v>RU Panama</v>
          </cell>
          <cell r="F1019" t="str">
            <v>Foreign</v>
          </cell>
          <cell r="G1019">
            <v>0</v>
          </cell>
        </row>
        <row r="1020">
          <cell r="A1020" t="str">
            <v>Total Deferred Tax Asset - NC</v>
          </cell>
          <cell r="B1020" t="str">
            <v>Rich</v>
          </cell>
          <cell r="C1020" t="str">
            <v>Computed</v>
          </cell>
          <cell r="D1020" t="str">
            <v>2Q04</v>
          </cell>
          <cell r="E1020" t="str">
            <v>RU Panama</v>
          </cell>
          <cell r="F1020" t="str">
            <v>Foreign</v>
          </cell>
          <cell r="G1020">
            <v>0</v>
          </cell>
        </row>
        <row r="1021">
          <cell r="A1021" t="str">
            <v>Total Deferred Tax Liab - NC</v>
          </cell>
          <cell r="B1021" t="str">
            <v>Rich</v>
          </cell>
          <cell r="C1021" t="str">
            <v>Computed</v>
          </cell>
          <cell r="D1021" t="str">
            <v>2Q04</v>
          </cell>
          <cell r="E1021" t="str">
            <v>RU Panama</v>
          </cell>
          <cell r="F1021" t="str">
            <v>Foreign</v>
          </cell>
          <cell r="G1021">
            <v>-16416326.530612245</v>
          </cell>
        </row>
        <row r="1022">
          <cell r="A1022" t="str">
            <v>Total Net Deferred Tax Asset/(Liab)</v>
          </cell>
          <cell r="B1022" t="str">
            <v>Rich</v>
          </cell>
          <cell r="C1022" t="str">
            <v>Computed</v>
          </cell>
          <cell r="D1022" t="str">
            <v>2Q04</v>
          </cell>
          <cell r="E1022" t="str">
            <v>RU Panama</v>
          </cell>
          <cell r="F1022" t="str">
            <v>Foreign</v>
          </cell>
          <cell r="G1022">
            <v>-16416326.530612245</v>
          </cell>
        </row>
        <row r="1023">
          <cell r="A1023" t="str">
            <v>Gross Valuation Allowance</v>
          </cell>
          <cell r="B1023" t="str">
            <v>Rich</v>
          </cell>
          <cell r="C1023" t="str">
            <v>Computed</v>
          </cell>
          <cell r="D1023" t="str">
            <v>2Q04</v>
          </cell>
          <cell r="E1023" t="str">
            <v>RU Panama</v>
          </cell>
          <cell r="F1023" t="str">
            <v>Foreign</v>
          </cell>
          <cell r="G1023">
            <v>0</v>
          </cell>
        </row>
        <row r="1024">
          <cell r="A1024" t="str">
            <v>Total Asset/(Liability)</v>
          </cell>
          <cell r="B1024" t="str">
            <v>Rich</v>
          </cell>
          <cell r="C1024" t="str">
            <v>Computed</v>
          </cell>
          <cell r="D1024" t="str">
            <v>2Q04</v>
          </cell>
          <cell r="E1024" t="str">
            <v>RU Panama</v>
          </cell>
          <cell r="F1024" t="str">
            <v>Foreign</v>
          </cell>
          <cell r="G1024">
            <v>-23750091.556632653</v>
          </cell>
        </row>
        <row r="1025">
          <cell r="A1025" t="str">
            <v>Total tax expense (benefit)</v>
          </cell>
          <cell r="B1025" t="str">
            <v>Rich</v>
          </cell>
          <cell r="C1025" t="str">
            <v>Computed</v>
          </cell>
          <cell r="D1025" t="str">
            <v>2Q04</v>
          </cell>
          <cell r="E1025" t="str">
            <v>RU Panama</v>
          </cell>
          <cell r="F1025" t="str">
            <v>Foreign</v>
          </cell>
          <cell r="G1025">
            <v>1712289.0127499998</v>
          </cell>
        </row>
        <row r="1026">
          <cell r="A1026" t="str">
            <v>EOY Accrued Tax Rec/(Pay)</v>
          </cell>
          <cell r="B1026" t="str">
            <v>Rich</v>
          </cell>
          <cell r="C1026" t="str">
            <v>Computed</v>
          </cell>
          <cell r="D1026" t="str">
            <v>1Q04</v>
          </cell>
          <cell r="E1026" t="str">
            <v>RU Panama</v>
          </cell>
          <cell r="F1026" t="str">
            <v>Foreign</v>
          </cell>
          <cell r="G1026">
            <v>-6524850.018678573</v>
          </cell>
        </row>
        <row r="1027">
          <cell r="A1027" t="str">
            <v>Total Deferred Tax Asset - Current</v>
          </cell>
          <cell r="B1027" t="str">
            <v>Rich</v>
          </cell>
          <cell r="C1027" t="str">
            <v>Computed</v>
          </cell>
          <cell r="D1027" t="str">
            <v>1Q04</v>
          </cell>
          <cell r="E1027" t="str">
            <v>RU Panama</v>
          </cell>
          <cell r="F1027" t="str">
            <v>Foreign</v>
          </cell>
          <cell r="G1027">
            <v>0</v>
          </cell>
        </row>
        <row r="1028">
          <cell r="A1028" t="str">
            <v>Total Deferred Tax Asset - NC</v>
          </cell>
          <cell r="B1028" t="str">
            <v>Rich</v>
          </cell>
          <cell r="C1028" t="str">
            <v>Computed</v>
          </cell>
          <cell r="D1028" t="str">
            <v>1Q04</v>
          </cell>
          <cell r="E1028" t="str">
            <v>RU Panama</v>
          </cell>
          <cell r="F1028" t="str">
            <v>Foreign</v>
          </cell>
          <cell r="G1028">
            <v>0</v>
          </cell>
        </row>
        <row r="1029">
          <cell r="A1029" t="str">
            <v>Total Deferred Tax Liab - NC</v>
          </cell>
          <cell r="B1029" t="str">
            <v>Rich</v>
          </cell>
          <cell r="C1029" t="str">
            <v>Computed</v>
          </cell>
          <cell r="D1029" t="str">
            <v>1Q04</v>
          </cell>
          <cell r="E1029" t="str">
            <v>RU Panama</v>
          </cell>
          <cell r="F1029" t="str">
            <v>Foreign</v>
          </cell>
          <cell r="G1029">
            <v>-16416326.530612245</v>
          </cell>
        </row>
        <row r="1030">
          <cell r="A1030" t="str">
            <v>Total Net Deferred Tax Asset/(Liab)</v>
          </cell>
          <cell r="B1030" t="str">
            <v>Rich</v>
          </cell>
          <cell r="C1030" t="str">
            <v>Computed</v>
          </cell>
          <cell r="D1030" t="str">
            <v>1Q04</v>
          </cell>
          <cell r="E1030" t="str">
            <v>RU Panama</v>
          </cell>
          <cell r="F1030" t="str">
            <v>Foreign</v>
          </cell>
          <cell r="G1030">
            <v>-16416326.530612245</v>
          </cell>
        </row>
        <row r="1031">
          <cell r="A1031" t="str">
            <v>Gross Valuation Allowance</v>
          </cell>
          <cell r="B1031" t="str">
            <v>Rich</v>
          </cell>
          <cell r="C1031" t="str">
            <v>Computed</v>
          </cell>
          <cell r="D1031" t="str">
            <v>1Q04</v>
          </cell>
          <cell r="E1031" t="str">
            <v>RU Panama</v>
          </cell>
          <cell r="F1031" t="str">
            <v>Foreign</v>
          </cell>
          <cell r="G1031">
            <v>0</v>
          </cell>
        </row>
        <row r="1032">
          <cell r="A1032" t="str">
            <v>Total Asset/(Liability)</v>
          </cell>
          <cell r="B1032" t="str">
            <v>Rich</v>
          </cell>
          <cell r="C1032" t="str">
            <v>Computed</v>
          </cell>
          <cell r="D1032" t="str">
            <v>1Q04</v>
          </cell>
          <cell r="E1032" t="str">
            <v>RU Panama</v>
          </cell>
          <cell r="F1032" t="str">
            <v>Foreign</v>
          </cell>
          <cell r="G1032">
            <v>-22941176.549290817</v>
          </cell>
        </row>
        <row r="1033">
          <cell r="A1033" t="str">
            <v>Total tax expense (benefit)</v>
          </cell>
          <cell r="B1033" t="str">
            <v>Rich</v>
          </cell>
          <cell r="C1033" t="str">
            <v>Computed</v>
          </cell>
          <cell r="D1033" t="str">
            <v>1Q04</v>
          </cell>
          <cell r="E1033" t="str">
            <v>RU Panama</v>
          </cell>
          <cell r="F1033" t="str">
            <v>Foreign</v>
          </cell>
          <cell r="G1033">
            <v>1033834.7992500005</v>
          </cell>
        </row>
        <row r="1034">
          <cell r="A1034" t="str">
            <v>EOY Accrued Tax Rec/(Pay)</v>
          </cell>
          <cell r="B1034" t="str">
            <v>Rich</v>
          </cell>
          <cell r="C1034" t="str">
            <v>Computed</v>
          </cell>
          <cell r="D1034" t="str">
            <v>4Q03</v>
          </cell>
          <cell r="E1034" t="str">
            <v>RU Panama</v>
          </cell>
          <cell r="F1034" t="str">
            <v>Foreign</v>
          </cell>
          <cell r="G1034">
            <v>-5502460.9183673477</v>
          </cell>
        </row>
        <row r="1035">
          <cell r="A1035" t="str">
            <v>Total Deferred Tax Asset - Current</v>
          </cell>
          <cell r="B1035" t="str">
            <v>Rich</v>
          </cell>
          <cell r="C1035" t="str">
            <v>Computed</v>
          </cell>
          <cell r="D1035" t="str">
            <v>4Q03</v>
          </cell>
          <cell r="E1035" t="str">
            <v>RU Panama</v>
          </cell>
          <cell r="F1035" t="str">
            <v>Foreign</v>
          </cell>
          <cell r="G1035">
            <v>0</v>
          </cell>
        </row>
        <row r="1036">
          <cell r="A1036" t="str">
            <v>Total Deferred Tax Asset - NC</v>
          </cell>
          <cell r="B1036" t="str">
            <v>Rich</v>
          </cell>
          <cell r="C1036" t="str">
            <v>Computed</v>
          </cell>
          <cell r="D1036" t="str">
            <v>4Q03</v>
          </cell>
          <cell r="E1036" t="str">
            <v>RU Panama</v>
          </cell>
          <cell r="F1036" t="str">
            <v>Foreign</v>
          </cell>
          <cell r="G1036">
            <v>0</v>
          </cell>
        </row>
        <row r="1037">
          <cell r="A1037" t="str">
            <v>Total Deferred Tax Liab - NC</v>
          </cell>
          <cell r="B1037" t="str">
            <v>Rich</v>
          </cell>
          <cell r="C1037" t="str">
            <v>Computed</v>
          </cell>
          <cell r="D1037" t="str">
            <v>4Q03</v>
          </cell>
          <cell r="E1037" t="str">
            <v>RU Panama</v>
          </cell>
          <cell r="F1037" t="str">
            <v>Foreign</v>
          </cell>
          <cell r="G1037">
            <v>-16416326.530612245</v>
          </cell>
        </row>
        <row r="1038">
          <cell r="A1038" t="str">
            <v>Total Net Deferred Tax Asset/(Liab)</v>
          </cell>
          <cell r="B1038" t="str">
            <v>Rich</v>
          </cell>
          <cell r="C1038" t="str">
            <v>Computed</v>
          </cell>
          <cell r="D1038" t="str">
            <v>4Q03</v>
          </cell>
          <cell r="E1038" t="str">
            <v>RU Panama</v>
          </cell>
          <cell r="F1038" t="str">
            <v>Foreign</v>
          </cell>
          <cell r="G1038">
            <v>-16416326.530612245</v>
          </cell>
        </row>
        <row r="1039">
          <cell r="A1039" t="str">
            <v>Gross Valuation Allowance</v>
          </cell>
          <cell r="B1039" t="str">
            <v>Rich</v>
          </cell>
          <cell r="C1039" t="str">
            <v>Computed</v>
          </cell>
          <cell r="D1039" t="str">
            <v>4Q03</v>
          </cell>
          <cell r="E1039" t="str">
            <v>RU Panama</v>
          </cell>
          <cell r="F1039" t="str">
            <v>Foreign</v>
          </cell>
          <cell r="G1039">
            <v>0</v>
          </cell>
        </row>
        <row r="1040">
          <cell r="A1040" t="str">
            <v>Total Asset/(Liability)</v>
          </cell>
          <cell r="B1040" t="str">
            <v>Rich</v>
          </cell>
          <cell r="C1040" t="str">
            <v>Computed</v>
          </cell>
          <cell r="D1040" t="str">
            <v>4Q03</v>
          </cell>
          <cell r="E1040" t="str">
            <v>RU Panama</v>
          </cell>
          <cell r="F1040" t="str">
            <v>Foreign</v>
          </cell>
          <cell r="G1040">
            <v>-21918787.448979594</v>
          </cell>
        </row>
        <row r="1041">
          <cell r="A1041" t="str">
            <v>EOY Accrued Tax Rec/(Pay)</v>
          </cell>
          <cell r="B1041" t="str">
            <v>Rich</v>
          </cell>
          <cell r="C1041" t="str">
            <v>Computed</v>
          </cell>
          <cell r="D1041" t="str">
            <v>2Q04</v>
          </cell>
          <cell r="E1041" t="str">
            <v>Puerto Rico</v>
          </cell>
          <cell r="F1041" t="str">
            <v>Foreign</v>
          </cell>
          <cell r="G1041">
            <v>26078</v>
          </cell>
        </row>
        <row r="1042">
          <cell r="A1042" t="str">
            <v>Total Deferred Tax Asset - Current</v>
          </cell>
          <cell r="B1042" t="str">
            <v>Rich</v>
          </cell>
          <cell r="C1042" t="str">
            <v>Computed</v>
          </cell>
          <cell r="D1042" t="str">
            <v>2Q04</v>
          </cell>
          <cell r="E1042" t="str">
            <v>Puerto Rico</v>
          </cell>
          <cell r="F1042" t="str">
            <v>Foreign</v>
          </cell>
          <cell r="G1042">
            <v>0</v>
          </cell>
        </row>
        <row r="1043">
          <cell r="A1043" t="str">
            <v>Total Deferred Tax Asset - NC</v>
          </cell>
          <cell r="B1043" t="str">
            <v>Rich</v>
          </cell>
          <cell r="C1043" t="str">
            <v>Computed</v>
          </cell>
          <cell r="D1043" t="str">
            <v>2Q04</v>
          </cell>
          <cell r="E1043" t="str">
            <v>Puerto Rico</v>
          </cell>
          <cell r="F1043" t="str">
            <v>Foreign</v>
          </cell>
          <cell r="G1043">
            <v>0</v>
          </cell>
        </row>
        <row r="1044">
          <cell r="A1044" t="str">
            <v>Total Deferred Tax Liab - NC</v>
          </cell>
          <cell r="B1044" t="str">
            <v>Rich</v>
          </cell>
          <cell r="C1044" t="str">
            <v>Computed</v>
          </cell>
          <cell r="D1044" t="str">
            <v>2Q04</v>
          </cell>
          <cell r="E1044" t="str">
            <v>Puerto Rico</v>
          </cell>
          <cell r="F1044" t="str">
            <v>Foreign</v>
          </cell>
          <cell r="G1044">
            <v>-17222408.631700002</v>
          </cell>
        </row>
        <row r="1045">
          <cell r="A1045" t="str">
            <v>Total Net Deferred Tax Asset/(Liab)</v>
          </cell>
          <cell r="B1045" t="str">
            <v>Rich</v>
          </cell>
          <cell r="C1045" t="str">
            <v>Computed</v>
          </cell>
          <cell r="D1045" t="str">
            <v>2Q04</v>
          </cell>
          <cell r="E1045" t="str">
            <v>Puerto Rico</v>
          </cell>
          <cell r="F1045" t="str">
            <v>Foreign</v>
          </cell>
          <cell r="G1045">
            <v>-17222408.631700002</v>
          </cell>
        </row>
        <row r="1046">
          <cell r="A1046" t="str">
            <v>Gross Valuation Allowance</v>
          </cell>
          <cell r="B1046" t="str">
            <v>Rich</v>
          </cell>
          <cell r="C1046" t="str">
            <v>Computed</v>
          </cell>
          <cell r="D1046" t="str">
            <v>2Q04</v>
          </cell>
          <cell r="E1046" t="str">
            <v>Puerto Rico</v>
          </cell>
          <cell r="F1046" t="str">
            <v>Foreign</v>
          </cell>
          <cell r="G1046">
            <v>0</v>
          </cell>
        </row>
        <row r="1047">
          <cell r="A1047" t="str">
            <v>Total Asset/(Liability)</v>
          </cell>
          <cell r="B1047" t="str">
            <v>Rich</v>
          </cell>
          <cell r="C1047" t="str">
            <v>Computed</v>
          </cell>
          <cell r="D1047" t="str">
            <v>2Q04</v>
          </cell>
          <cell r="E1047" t="str">
            <v>Puerto Rico</v>
          </cell>
          <cell r="F1047" t="str">
            <v>Foreign</v>
          </cell>
          <cell r="G1047">
            <v>-17196330.631700002</v>
          </cell>
        </row>
        <row r="1048">
          <cell r="A1048" t="str">
            <v>Total tax expense (benefit)</v>
          </cell>
          <cell r="B1048" t="str">
            <v>Rich</v>
          </cell>
          <cell r="C1048" t="str">
            <v>Computed</v>
          </cell>
          <cell r="D1048" t="str">
            <v>2Q04</v>
          </cell>
          <cell r="E1048" t="str">
            <v>Puerto Rico</v>
          </cell>
          <cell r="F1048" t="str">
            <v>Foreign</v>
          </cell>
          <cell r="G1048">
            <v>15235248.6317</v>
          </cell>
        </row>
        <row r="1049">
          <cell r="A1049" t="str">
            <v>EOY Accrued Tax Rec/(Pay)</v>
          </cell>
          <cell r="B1049" t="str">
            <v>Rich</v>
          </cell>
          <cell r="C1049" t="str">
            <v>Computed</v>
          </cell>
          <cell r="D1049" t="str">
            <v>1Q04</v>
          </cell>
          <cell r="E1049" t="str">
            <v>Puerto Rico</v>
          </cell>
          <cell r="F1049" t="str">
            <v>Foreign</v>
          </cell>
          <cell r="G1049">
            <v>-453259.30579999986</v>
          </cell>
        </row>
        <row r="1050">
          <cell r="A1050" t="str">
            <v>Total Deferred Tax Asset - Current</v>
          </cell>
          <cell r="B1050" t="str">
            <v>Rich</v>
          </cell>
          <cell r="C1050" t="str">
            <v>Computed</v>
          </cell>
          <cell r="D1050" t="str">
            <v>1Q04</v>
          </cell>
          <cell r="E1050" t="str">
            <v>Puerto Rico</v>
          </cell>
          <cell r="F1050" t="str">
            <v>Foreign</v>
          </cell>
          <cell r="G1050">
            <v>0</v>
          </cell>
        </row>
        <row r="1051">
          <cell r="A1051" t="str">
            <v>Total Deferred Tax Asset - NC</v>
          </cell>
          <cell r="B1051" t="str">
            <v>Rich</v>
          </cell>
          <cell r="C1051" t="str">
            <v>Computed</v>
          </cell>
          <cell r="D1051" t="str">
            <v>1Q04</v>
          </cell>
          <cell r="E1051" t="str">
            <v>Puerto Rico</v>
          </cell>
          <cell r="F1051" t="str">
            <v>Foreign</v>
          </cell>
          <cell r="G1051">
            <v>0</v>
          </cell>
        </row>
        <row r="1052">
          <cell r="A1052" t="str">
            <v>Total Deferred Tax Liab - NC</v>
          </cell>
          <cell r="B1052" t="str">
            <v>Rich</v>
          </cell>
          <cell r="C1052" t="str">
            <v>Computed</v>
          </cell>
          <cell r="D1052" t="str">
            <v>1Q04</v>
          </cell>
          <cell r="E1052" t="str">
            <v>Puerto Rico</v>
          </cell>
          <cell r="F1052" t="str">
            <v>Foreign</v>
          </cell>
          <cell r="G1052">
            <v>-1987160</v>
          </cell>
        </row>
        <row r="1053">
          <cell r="A1053" t="str">
            <v>Total Net Deferred Tax Asset/(Liab)</v>
          </cell>
          <cell r="B1053" t="str">
            <v>Rich</v>
          </cell>
          <cell r="C1053" t="str">
            <v>Computed</v>
          </cell>
          <cell r="D1053" t="str">
            <v>1Q04</v>
          </cell>
          <cell r="E1053" t="str">
            <v>Puerto Rico</v>
          </cell>
          <cell r="F1053" t="str">
            <v>Foreign</v>
          </cell>
          <cell r="G1053">
            <v>-1987160</v>
          </cell>
        </row>
        <row r="1054">
          <cell r="A1054" t="str">
            <v>Gross Valuation Allowance</v>
          </cell>
          <cell r="B1054" t="str">
            <v>Rich</v>
          </cell>
          <cell r="C1054" t="str">
            <v>Computed</v>
          </cell>
          <cell r="D1054" t="str">
            <v>1Q04</v>
          </cell>
          <cell r="E1054" t="str">
            <v>Puerto Rico</v>
          </cell>
          <cell r="F1054" t="str">
            <v>Foreign</v>
          </cell>
          <cell r="G1054">
            <v>0</v>
          </cell>
        </row>
        <row r="1055">
          <cell r="A1055" t="str">
            <v>Total Asset/(Liability)</v>
          </cell>
          <cell r="B1055" t="str">
            <v>Rich</v>
          </cell>
          <cell r="C1055" t="str">
            <v>Computed</v>
          </cell>
          <cell r="D1055" t="str">
            <v>1Q04</v>
          </cell>
          <cell r="E1055" t="str">
            <v>Puerto Rico</v>
          </cell>
          <cell r="F1055" t="str">
            <v>Foreign</v>
          </cell>
          <cell r="G1055">
            <v>-2440419.3057999997</v>
          </cell>
        </row>
        <row r="1056">
          <cell r="A1056" t="str">
            <v>Total tax expense (benefit)</v>
          </cell>
          <cell r="B1056" t="str">
            <v>Rich</v>
          </cell>
          <cell r="C1056" t="str">
            <v>Computed</v>
          </cell>
          <cell r="D1056" t="str">
            <v>1Q04</v>
          </cell>
          <cell r="E1056" t="str">
            <v>Puerto Rico</v>
          </cell>
          <cell r="F1056" t="str">
            <v>Foreign</v>
          </cell>
          <cell r="G1056">
            <v>464312.30579999986</v>
          </cell>
        </row>
        <row r="1057">
          <cell r="A1057" t="str">
            <v>EOY Accrued Tax Rec/(Pay)</v>
          </cell>
          <cell r="B1057" t="str">
            <v>Rich</v>
          </cell>
          <cell r="C1057" t="str">
            <v>Computed</v>
          </cell>
          <cell r="D1057" t="str">
            <v>4Q03</v>
          </cell>
          <cell r="E1057" t="str">
            <v>Puerto Rico</v>
          </cell>
          <cell r="F1057" t="str">
            <v>Foreign</v>
          </cell>
          <cell r="G1057">
            <v>11053</v>
          </cell>
        </row>
        <row r="1058">
          <cell r="A1058" t="str">
            <v>Total Deferred Tax Asset - Current</v>
          </cell>
          <cell r="B1058" t="str">
            <v>Rich</v>
          </cell>
          <cell r="C1058" t="str">
            <v>Computed</v>
          </cell>
          <cell r="D1058" t="str">
            <v>4Q03</v>
          </cell>
          <cell r="E1058" t="str">
            <v>Puerto Rico</v>
          </cell>
          <cell r="F1058" t="str">
            <v>Foreign</v>
          </cell>
          <cell r="G1058">
            <v>0</v>
          </cell>
        </row>
        <row r="1059">
          <cell r="A1059" t="str">
            <v>Total Deferred Tax Asset - NC</v>
          </cell>
          <cell r="B1059" t="str">
            <v>Rich</v>
          </cell>
          <cell r="C1059" t="str">
            <v>Computed</v>
          </cell>
          <cell r="D1059" t="str">
            <v>4Q03</v>
          </cell>
          <cell r="E1059" t="str">
            <v>Puerto Rico</v>
          </cell>
          <cell r="F1059" t="str">
            <v>Foreign</v>
          </cell>
          <cell r="G1059">
            <v>0</v>
          </cell>
        </row>
        <row r="1060">
          <cell r="A1060" t="str">
            <v>Total Deferred Tax Liab - NC</v>
          </cell>
          <cell r="B1060" t="str">
            <v>Rich</v>
          </cell>
          <cell r="C1060" t="str">
            <v>Computed</v>
          </cell>
          <cell r="D1060" t="str">
            <v>4Q03</v>
          </cell>
          <cell r="E1060" t="str">
            <v>Puerto Rico</v>
          </cell>
          <cell r="F1060" t="str">
            <v>Foreign</v>
          </cell>
          <cell r="G1060">
            <v>-1987160</v>
          </cell>
        </row>
        <row r="1061">
          <cell r="A1061" t="str">
            <v>Total Net Deferred Tax Asset/(Liab)</v>
          </cell>
          <cell r="B1061" t="str">
            <v>Rich</v>
          </cell>
          <cell r="C1061" t="str">
            <v>Computed</v>
          </cell>
          <cell r="D1061" t="str">
            <v>4Q03</v>
          </cell>
          <cell r="E1061" t="str">
            <v>Puerto Rico</v>
          </cell>
          <cell r="F1061" t="str">
            <v>Foreign</v>
          </cell>
          <cell r="G1061">
            <v>-1987160</v>
          </cell>
        </row>
        <row r="1062">
          <cell r="A1062" t="str">
            <v>Gross Valuation Allowance</v>
          </cell>
          <cell r="B1062" t="str">
            <v>Rich</v>
          </cell>
          <cell r="C1062" t="str">
            <v>Computed</v>
          </cell>
          <cell r="D1062" t="str">
            <v>4Q03</v>
          </cell>
          <cell r="E1062" t="str">
            <v>Puerto Rico</v>
          </cell>
          <cell r="F1062" t="str">
            <v>Foreign</v>
          </cell>
          <cell r="G1062">
            <v>0</v>
          </cell>
        </row>
        <row r="1063">
          <cell r="A1063" t="str">
            <v>Total Asset/(Liability)</v>
          </cell>
          <cell r="B1063" t="str">
            <v>Rich</v>
          </cell>
          <cell r="C1063" t="str">
            <v>Computed</v>
          </cell>
          <cell r="D1063" t="str">
            <v>4Q03</v>
          </cell>
          <cell r="E1063" t="str">
            <v>Puerto Rico</v>
          </cell>
          <cell r="F1063" t="str">
            <v>Foreign</v>
          </cell>
          <cell r="G1063">
            <v>-1976107</v>
          </cell>
        </row>
        <row r="1064">
          <cell r="A1064" t="str">
            <v>EOY Accrued Tax Rec/(Pay)</v>
          </cell>
          <cell r="B1064" t="str">
            <v>Rich</v>
          </cell>
          <cell r="C1064" t="str">
            <v>Computed</v>
          </cell>
          <cell r="D1064" t="str">
            <v>2Q04</v>
          </cell>
          <cell r="E1064" t="str">
            <v>Services, LTD</v>
          </cell>
          <cell r="F1064" t="str">
            <v>Foreign</v>
          </cell>
          <cell r="G1064">
            <v>0</v>
          </cell>
        </row>
        <row r="1065">
          <cell r="A1065" t="str">
            <v>Total Deferred Tax Asset - Current</v>
          </cell>
          <cell r="B1065" t="str">
            <v>Rich</v>
          </cell>
          <cell r="C1065" t="str">
            <v>Computed</v>
          </cell>
          <cell r="D1065" t="str">
            <v>2Q04</v>
          </cell>
          <cell r="E1065" t="str">
            <v>Services, LTD</v>
          </cell>
          <cell r="F1065" t="str">
            <v>Foreign</v>
          </cell>
          <cell r="G1065">
            <v>0</v>
          </cell>
        </row>
        <row r="1066">
          <cell r="A1066" t="str">
            <v>Total Deferred Tax Asset - NC</v>
          </cell>
          <cell r="B1066" t="str">
            <v>Rich</v>
          </cell>
          <cell r="C1066" t="str">
            <v>Computed</v>
          </cell>
          <cell r="D1066" t="str">
            <v>2Q04</v>
          </cell>
          <cell r="E1066" t="str">
            <v>Services, LTD</v>
          </cell>
          <cell r="F1066" t="str">
            <v>Foreign</v>
          </cell>
          <cell r="G1066">
            <v>0</v>
          </cell>
        </row>
        <row r="1067">
          <cell r="A1067" t="str">
            <v>Total Deferred Tax Liab - NC</v>
          </cell>
          <cell r="B1067" t="str">
            <v>Rich</v>
          </cell>
          <cell r="C1067" t="str">
            <v>Computed</v>
          </cell>
          <cell r="D1067" t="str">
            <v>2Q04</v>
          </cell>
          <cell r="E1067" t="str">
            <v>Services, LTD</v>
          </cell>
          <cell r="F1067" t="str">
            <v>Foreign</v>
          </cell>
          <cell r="G1067">
            <v>0</v>
          </cell>
        </row>
        <row r="1068">
          <cell r="A1068" t="str">
            <v>Total Net Deferred Tax Asset/(Liab)</v>
          </cell>
          <cell r="B1068" t="str">
            <v>Rich</v>
          </cell>
          <cell r="C1068" t="str">
            <v>Computed</v>
          </cell>
          <cell r="D1068" t="str">
            <v>2Q04</v>
          </cell>
          <cell r="E1068" t="str">
            <v>Services, LTD</v>
          </cell>
          <cell r="F1068" t="str">
            <v>Foreign</v>
          </cell>
          <cell r="G1068">
            <v>0</v>
          </cell>
        </row>
        <row r="1069">
          <cell r="A1069" t="str">
            <v>Gross Valuation Allowance</v>
          </cell>
          <cell r="B1069" t="str">
            <v>Rich</v>
          </cell>
          <cell r="C1069" t="str">
            <v>Computed</v>
          </cell>
          <cell r="D1069" t="str">
            <v>2Q04</v>
          </cell>
          <cell r="E1069" t="str">
            <v>Services, LTD</v>
          </cell>
          <cell r="F1069" t="str">
            <v>Foreign</v>
          </cell>
          <cell r="G1069">
            <v>0</v>
          </cell>
        </row>
        <row r="1070">
          <cell r="A1070" t="str">
            <v>Total Asset/(Liability)</v>
          </cell>
          <cell r="B1070" t="str">
            <v>Rich</v>
          </cell>
          <cell r="C1070" t="str">
            <v>Computed</v>
          </cell>
          <cell r="D1070" t="str">
            <v>2Q04</v>
          </cell>
          <cell r="E1070" t="str">
            <v>Services, LTD</v>
          </cell>
          <cell r="F1070" t="str">
            <v>Foreign</v>
          </cell>
          <cell r="G1070">
            <v>0</v>
          </cell>
        </row>
        <row r="1071">
          <cell r="A1071" t="str">
            <v>Total tax expense (benefit)</v>
          </cell>
          <cell r="B1071" t="str">
            <v>Rich</v>
          </cell>
          <cell r="C1071" t="str">
            <v>Computed</v>
          </cell>
          <cell r="D1071" t="str">
            <v>2Q04</v>
          </cell>
          <cell r="E1071" t="str">
            <v>Services, LTD</v>
          </cell>
          <cell r="F1071" t="str">
            <v>Foreign</v>
          </cell>
          <cell r="G1071">
            <v>0</v>
          </cell>
        </row>
        <row r="1072">
          <cell r="A1072" t="str">
            <v>EOY Accrued Tax Rec/(Pay)</v>
          </cell>
          <cell r="B1072" t="str">
            <v>Rich</v>
          </cell>
          <cell r="C1072" t="str">
            <v>Computed</v>
          </cell>
          <cell r="D1072" t="str">
            <v>1Q04</v>
          </cell>
          <cell r="E1072" t="str">
            <v>Services, LTD</v>
          </cell>
          <cell r="F1072" t="str">
            <v>Foreign</v>
          </cell>
          <cell r="G1072">
            <v>0</v>
          </cell>
        </row>
        <row r="1073">
          <cell r="A1073" t="str">
            <v>Total Deferred Tax Asset - Current</v>
          </cell>
          <cell r="B1073" t="str">
            <v>Rich</v>
          </cell>
          <cell r="C1073" t="str">
            <v>Computed</v>
          </cell>
          <cell r="D1073" t="str">
            <v>1Q04</v>
          </cell>
          <cell r="E1073" t="str">
            <v>Services, LTD</v>
          </cell>
          <cell r="F1073" t="str">
            <v>Foreign</v>
          </cell>
          <cell r="G1073">
            <v>0</v>
          </cell>
        </row>
        <row r="1074">
          <cell r="A1074" t="str">
            <v>Total Deferred Tax Asset - NC</v>
          </cell>
          <cell r="B1074" t="str">
            <v>Rich</v>
          </cell>
          <cell r="C1074" t="str">
            <v>Computed</v>
          </cell>
          <cell r="D1074" t="str">
            <v>1Q04</v>
          </cell>
          <cell r="E1074" t="str">
            <v>Services, LTD</v>
          </cell>
          <cell r="F1074" t="str">
            <v>Foreign</v>
          </cell>
          <cell r="G1074">
            <v>0</v>
          </cell>
        </row>
        <row r="1075">
          <cell r="A1075" t="str">
            <v>Total Deferred Tax Liab - NC</v>
          </cell>
          <cell r="B1075" t="str">
            <v>Rich</v>
          </cell>
          <cell r="C1075" t="str">
            <v>Computed</v>
          </cell>
          <cell r="D1075" t="str">
            <v>1Q04</v>
          </cell>
          <cell r="E1075" t="str">
            <v>Services, LTD</v>
          </cell>
          <cell r="F1075" t="str">
            <v>Foreign</v>
          </cell>
          <cell r="G1075">
            <v>0</v>
          </cell>
        </row>
        <row r="1076">
          <cell r="A1076" t="str">
            <v>Total Net Deferred Tax Asset/(Liab)</v>
          </cell>
          <cell r="B1076" t="str">
            <v>Rich</v>
          </cell>
          <cell r="C1076" t="str">
            <v>Computed</v>
          </cell>
          <cell r="D1076" t="str">
            <v>1Q04</v>
          </cell>
          <cell r="E1076" t="str">
            <v>Services, LTD</v>
          </cell>
          <cell r="F1076" t="str">
            <v>Foreign</v>
          </cell>
          <cell r="G1076">
            <v>0</v>
          </cell>
        </row>
        <row r="1077">
          <cell r="A1077" t="str">
            <v>Gross Valuation Allowance</v>
          </cell>
          <cell r="B1077" t="str">
            <v>Rich</v>
          </cell>
          <cell r="C1077" t="str">
            <v>Computed</v>
          </cell>
          <cell r="D1077" t="str">
            <v>1Q04</v>
          </cell>
          <cell r="E1077" t="str">
            <v>Services, LTD</v>
          </cell>
          <cell r="F1077" t="str">
            <v>Foreign</v>
          </cell>
          <cell r="G1077">
            <v>0</v>
          </cell>
        </row>
        <row r="1078">
          <cell r="A1078" t="str">
            <v>Total Asset/(Liability)</v>
          </cell>
          <cell r="B1078" t="str">
            <v>Rich</v>
          </cell>
          <cell r="C1078" t="str">
            <v>Computed</v>
          </cell>
          <cell r="D1078" t="str">
            <v>1Q04</v>
          </cell>
          <cell r="E1078" t="str">
            <v>Services, LTD</v>
          </cell>
          <cell r="F1078" t="str">
            <v>Foreign</v>
          </cell>
          <cell r="G1078">
            <v>0</v>
          </cell>
        </row>
        <row r="1079">
          <cell r="A1079" t="str">
            <v>Total tax expense (benefit)</v>
          </cell>
          <cell r="B1079" t="str">
            <v>Rich</v>
          </cell>
          <cell r="C1079" t="str">
            <v>Computed</v>
          </cell>
          <cell r="D1079" t="str">
            <v>1Q04</v>
          </cell>
          <cell r="E1079" t="str">
            <v>Services, LTD</v>
          </cell>
          <cell r="F1079" t="str">
            <v>Foreign</v>
          </cell>
          <cell r="G1079">
            <v>0</v>
          </cell>
        </row>
        <row r="1080">
          <cell r="A1080" t="str">
            <v>EOY Accrued Tax Rec/(Pay)</v>
          </cell>
          <cell r="B1080" t="str">
            <v>Rich</v>
          </cell>
          <cell r="C1080" t="str">
            <v>Computed</v>
          </cell>
          <cell r="D1080" t="str">
            <v>4Q03</v>
          </cell>
          <cell r="E1080" t="str">
            <v>Services, LTD</v>
          </cell>
          <cell r="F1080" t="str">
            <v>Foreign</v>
          </cell>
          <cell r="G1080">
            <v>0</v>
          </cell>
        </row>
        <row r="1081">
          <cell r="A1081" t="str">
            <v>Total Deferred Tax Asset - Current</v>
          </cell>
          <cell r="B1081" t="str">
            <v>Rich</v>
          </cell>
          <cell r="C1081" t="str">
            <v>Computed</v>
          </cell>
          <cell r="D1081" t="str">
            <v>4Q03</v>
          </cell>
          <cell r="E1081" t="str">
            <v>Services, LTD</v>
          </cell>
          <cell r="F1081" t="str">
            <v>Foreign</v>
          </cell>
          <cell r="G1081">
            <v>0</v>
          </cell>
        </row>
        <row r="1082">
          <cell r="A1082" t="str">
            <v>Total Deferred Tax Asset - NC</v>
          </cell>
          <cell r="B1082" t="str">
            <v>Rich</v>
          </cell>
          <cell r="C1082" t="str">
            <v>Computed</v>
          </cell>
          <cell r="D1082" t="str">
            <v>4Q03</v>
          </cell>
          <cell r="E1082" t="str">
            <v>Services, LTD</v>
          </cell>
          <cell r="F1082" t="str">
            <v>Foreign</v>
          </cell>
          <cell r="G1082">
            <v>0</v>
          </cell>
        </row>
        <row r="1083">
          <cell r="A1083" t="str">
            <v>Total Deferred Tax Liab - NC</v>
          </cell>
          <cell r="B1083" t="str">
            <v>Rich</v>
          </cell>
          <cell r="C1083" t="str">
            <v>Computed</v>
          </cell>
          <cell r="D1083" t="str">
            <v>4Q03</v>
          </cell>
          <cell r="E1083" t="str">
            <v>Services, LTD</v>
          </cell>
          <cell r="F1083" t="str">
            <v>Foreign</v>
          </cell>
          <cell r="G1083">
            <v>0</v>
          </cell>
        </row>
        <row r="1084">
          <cell r="A1084" t="str">
            <v>Total Net Deferred Tax Asset/(Liab)</v>
          </cell>
          <cell r="B1084" t="str">
            <v>Rich</v>
          </cell>
          <cell r="C1084" t="str">
            <v>Computed</v>
          </cell>
          <cell r="D1084" t="str">
            <v>4Q03</v>
          </cell>
          <cell r="E1084" t="str">
            <v>Services, LTD</v>
          </cell>
          <cell r="F1084" t="str">
            <v>Foreign</v>
          </cell>
          <cell r="G1084">
            <v>0</v>
          </cell>
        </row>
        <row r="1085">
          <cell r="A1085" t="str">
            <v>Gross Valuation Allowance</v>
          </cell>
          <cell r="B1085" t="str">
            <v>Rich</v>
          </cell>
          <cell r="C1085" t="str">
            <v>Computed</v>
          </cell>
          <cell r="D1085" t="str">
            <v>4Q03</v>
          </cell>
          <cell r="E1085" t="str">
            <v>Services, LTD</v>
          </cell>
          <cell r="F1085" t="str">
            <v>Foreign</v>
          </cell>
          <cell r="G1085">
            <v>0</v>
          </cell>
        </row>
        <row r="1086">
          <cell r="A1086" t="str">
            <v>Total Asset/(Liability)</v>
          </cell>
          <cell r="B1086" t="str">
            <v>Rich</v>
          </cell>
          <cell r="C1086" t="str">
            <v>Computed</v>
          </cell>
          <cell r="D1086" t="str">
            <v>4Q03</v>
          </cell>
          <cell r="E1086" t="str">
            <v>Services, LTD</v>
          </cell>
          <cell r="F1086" t="str">
            <v>Foreign</v>
          </cell>
          <cell r="G1086">
            <v>0</v>
          </cell>
        </row>
        <row r="1087">
          <cell r="A1087" t="str">
            <v>EOY Accrued Tax Rec/(Pay)</v>
          </cell>
          <cell r="B1087" t="str">
            <v>Rich</v>
          </cell>
          <cell r="C1087" t="str">
            <v>Computed</v>
          </cell>
          <cell r="D1087" t="str">
            <v>2Q04</v>
          </cell>
          <cell r="E1087" t="str">
            <v>RU Chigen</v>
          </cell>
          <cell r="F1087" t="str">
            <v>Foreign</v>
          </cell>
          <cell r="G1087">
            <v>-502810.00000000006</v>
          </cell>
        </row>
        <row r="1088">
          <cell r="A1088" t="str">
            <v>Total Deferred Tax Asset - Current</v>
          </cell>
          <cell r="B1088" t="str">
            <v>Rich</v>
          </cell>
          <cell r="C1088" t="str">
            <v>Computed</v>
          </cell>
          <cell r="D1088" t="str">
            <v>2Q04</v>
          </cell>
          <cell r="E1088" t="str">
            <v>RU Chigen</v>
          </cell>
          <cell r="F1088" t="str">
            <v>Foreign</v>
          </cell>
          <cell r="G1088">
            <v>0</v>
          </cell>
        </row>
        <row r="1089">
          <cell r="A1089" t="str">
            <v>Total Deferred Tax Asset - NC</v>
          </cell>
          <cell r="B1089" t="str">
            <v>Rich</v>
          </cell>
          <cell r="C1089" t="str">
            <v>Computed</v>
          </cell>
          <cell r="D1089" t="str">
            <v>2Q04</v>
          </cell>
          <cell r="E1089" t="str">
            <v>RU Chigen</v>
          </cell>
          <cell r="F1089" t="str">
            <v>Foreign</v>
          </cell>
          <cell r="G1089">
            <v>0</v>
          </cell>
        </row>
        <row r="1090">
          <cell r="A1090" t="str">
            <v>Total Deferred Tax Liab - NC</v>
          </cell>
          <cell r="B1090" t="str">
            <v>Rich</v>
          </cell>
          <cell r="C1090" t="str">
            <v>Computed</v>
          </cell>
          <cell r="D1090" t="str">
            <v>2Q04</v>
          </cell>
          <cell r="E1090" t="str">
            <v>RU Chigen</v>
          </cell>
          <cell r="F1090" t="str">
            <v>Foreign</v>
          </cell>
          <cell r="G1090">
            <v>-4691428.5714285718</v>
          </cell>
        </row>
        <row r="1091">
          <cell r="A1091" t="str">
            <v>Total Net Deferred Tax Asset/(Liab)</v>
          </cell>
          <cell r="B1091" t="str">
            <v>Rich</v>
          </cell>
          <cell r="C1091" t="str">
            <v>Computed</v>
          </cell>
          <cell r="D1091" t="str">
            <v>2Q04</v>
          </cell>
          <cell r="E1091" t="str">
            <v>RU Chigen</v>
          </cell>
          <cell r="F1091" t="str">
            <v>Foreign</v>
          </cell>
          <cell r="G1091">
            <v>-4691428.5714285718</v>
          </cell>
        </row>
        <row r="1092">
          <cell r="A1092" t="str">
            <v>Gross Valuation Allowance</v>
          </cell>
          <cell r="B1092" t="str">
            <v>Rich</v>
          </cell>
          <cell r="C1092" t="str">
            <v>Computed</v>
          </cell>
          <cell r="D1092" t="str">
            <v>2Q04</v>
          </cell>
          <cell r="E1092" t="str">
            <v>RU Chigen</v>
          </cell>
          <cell r="F1092" t="str">
            <v>Foreign</v>
          </cell>
          <cell r="G1092">
            <v>0</v>
          </cell>
        </row>
        <row r="1093">
          <cell r="A1093" t="str">
            <v>Total Asset/(Liability)</v>
          </cell>
          <cell r="B1093" t="str">
            <v>Rich</v>
          </cell>
          <cell r="C1093" t="str">
            <v>Computed</v>
          </cell>
          <cell r="D1093" t="str">
            <v>2Q04</v>
          </cell>
          <cell r="E1093" t="str">
            <v>RU Chigen</v>
          </cell>
          <cell r="F1093" t="str">
            <v>Foreign</v>
          </cell>
          <cell r="G1093">
            <v>-5194238.5714285718</v>
          </cell>
        </row>
        <row r="1094">
          <cell r="A1094" t="str">
            <v>Total tax expense (benefit)</v>
          </cell>
          <cell r="B1094" t="str">
            <v>Rich</v>
          </cell>
          <cell r="C1094" t="str">
            <v>Computed</v>
          </cell>
          <cell r="D1094" t="str">
            <v>2Q04</v>
          </cell>
          <cell r="E1094" t="str">
            <v>RU Chigen</v>
          </cell>
          <cell r="F1094" t="str">
            <v>Foreign</v>
          </cell>
          <cell r="G1094">
            <v>2498782.4033613447</v>
          </cell>
        </row>
        <row r="1095">
          <cell r="A1095" t="str">
            <v>EOY Accrued Tax Rec/(Pay)</v>
          </cell>
          <cell r="B1095" t="str">
            <v>Rich</v>
          </cell>
          <cell r="C1095" t="str">
            <v>Computed</v>
          </cell>
          <cell r="D1095" t="str">
            <v>1Q04</v>
          </cell>
          <cell r="E1095" t="str">
            <v>RU Chigen</v>
          </cell>
          <cell r="F1095" t="str">
            <v>Foreign</v>
          </cell>
          <cell r="G1095">
            <v>-1603095</v>
          </cell>
        </row>
        <row r="1096">
          <cell r="A1096" t="str">
            <v>Total Deferred Tax Asset - Current</v>
          </cell>
          <cell r="B1096" t="str">
            <v>Rich</v>
          </cell>
          <cell r="C1096" t="str">
            <v>Computed</v>
          </cell>
          <cell r="D1096" t="str">
            <v>1Q04</v>
          </cell>
          <cell r="E1096" t="str">
            <v>RU Chigen</v>
          </cell>
          <cell r="F1096" t="str">
            <v>Foreign</v>
          </cell>
          <cell r="G1096">
            <v>0</v>
          </cell>
        </row>
        <row r="1097">
          <cell r="A1097" t="str">
            <v>Total Deferred Tax Asset - NC</v>
          </cell>
          <cell r="B1097" t="str">
            <v>Rich</v>
          </cell>
          <cell r="C1097" t="str">
            <v>Computed</v>
          </cell>
          <cell r="D1097" t="str">
            <v>1Q04</v>
          </cell>
          <cell r="E1097" t="str">
            <v>RU Chigen</v>
          </cell>
          <cell r="F1097" t="str">
            <v>Foreign</v>
          </cell>
          <cell r="G1097">
            <v>0</v>
          </cell>
        </row>
        <row r="1098">
          <cell r="A1098" t="str">
            <v>Total Deferred Tax Liab - NC</v>
          </cell>
          <cell r="B1098" t="str">
            <v>Rich</v>
          </cell>
          <cell r="C1098" t="str">
            <v>Computed</v>
          </cell>
          <cell r="D1098" t="str">
            <v>1Q04</v>
          </cell>
          <cell r="E1098" t="str">
            <v>RU Chigen</v>
          </cell>
          <cell r="F1098" t="str">
            <v>Foreign</v>
          </cell>
          <cell r="G1098">
            <v>-4437142.8571428573</v>
          </cell>
        </row>
        <row r="1099">
          <cell r="A1099" t="str">
            <v>Total Net Deferred Tax Asset/(Liab)</v>
          </cell>
          <cell r="B1099" t="str">
            <v>Rich</v>
          </cell>
          <cell r="C1099" t="str">
            <v>Computed</v>
          </cell>
          <cell r="D1099" t="str">
            <v>1Q04</v>
          </cell>
          <cell r="E1099" t="str">
            <v>RU Chigen</v>
          </cell>
          <cell r="F1099" t="str">
            <v>Foreign</v>
          </cell>
          <cell r="G1099">
            <v>-4437142.8571428573</v>
          </cell>
        </row>
        <row r="1100">
          <cell r="A1100" t="str">
            <v>Gross Valuation Allowance</v>
          </cell>
          <cell r="B1100" t="str">
            <v>Rich</v>
          </cell>
          <cell r="C1100" t="str">
            <v>Computed</v>
          </cell>
          <cell r="D1100" t="str">
            <v>1Q04</v>
          </cell>
          <cell r="E1100" t="str">
            <v>RU Chigen</v>
          </cell>
          <cell r="F1100" t="str">
            <v>Foreign</v>
          </cell>
          <cell r="G1100">
            <v>0</v>
          </cell>
        </row>
        <row r="1101">
          <cell r="A1101" t="str">
            <v>Total Asset/(Liability)</v>
          </cell>
          <cell r="B1101" t="str">
            <v>Rich</v>
          </cell>
          <cell r="C1101" t="str">
            <v>Computed</v>
          </cell>
          <cell r="D1101" t="str">
            <v>1Q04</v>
          </cell>
          <cell r="E1101" t="str">
            <v>RU Chigen</v>
          </cell>
          <cell r="F1101" t="str">
            <v>Foreign</v>
          </cell>
          <cell r="G1101">
            <v>-6040237.8571428573</v>
          </cell>
        </row>
        <row r="1102">
          <cell r="A1102" t="str">
            <v>Total tax expense (benefit)</v>
          </cell>
          <cell r="B1102" t="str">
            <v>Rich</v>
          </cell>
          <cell r="C1102" t="str">
            <v>Computed</v>
          </cell>
          <cell r="D1102" t="str">
            <v>1Q04</v>
          </cell>
          <cell r="E1102" t="str">
            <v>RU Chigen</v>
          </cell>
          <cell r="F1102" t="str">
            <v>Foreign</v>
          </cell>
          <cell r="G1102">
            <v>1232925</v>
          </cell>
        </row>
        <row r="1103">
          <cell r="A1103" t="str">
            <v>EOY Accrued Tax Rec/(Pay)</v>
          </cell>
          <cell r="B1103" t="str">
            <v>Rich</v>
          </cell>
          <cell r="C1103" t="str">
            <v>Computed</v>
          </cell>
          <cell r="D1103" t="str">
            <v>4Q03</v>
          </cell>
          <cell r="E1103" t="str">
            <v>RU Chigen</v>
          </cell>
          <cell r="F1103" t="str">
            <v>Foreign</v>
          </cell>
          <cell r="G1103">
            <v>-1113000</v>
          </cell>
        </row>
        <row r="1104">
          <cell r="A1104" t="str">
            <v>Total Deferred Tax Asset - Current</v>
          </cell>
          <cell r="B1104" t="str">
            <v>Rich</v>
          </cell>
          <cell r="C1104" t="str">
            <v>Computed</v>
          </cell>
          <cell r="D1104" t="str">
            <v>4Q03</v>
          </cell>
          <cell r="E1104" t="str">
            <v>RU Chigen</v>
          </cell>
          <cell r="F1104" t="str">
            <v>Foreign</v>
          </cell>
          <cell r="G1104">
            <v>0</v>
          </cell>
        </row>
        <row r="1105">
          <cell r="A1105" t="str">
            <v>Total Deferred Tax Asset - NC</v>
          </cell>
          <cell r="B1105" t="str">
            <v>Rich</v>
          </cell>
          <cell r="C1105" t="str">
            <v>Computed</v>
          </cell>
          <cell r="D1105" t="str">
            <v>4Q03</v>
          </cell>
          <cell r="E1105" t="str">
            <v>RU Chigen</v>
          </cell>
          <cell r="F1105" t="str">
            <v>Foreign</v>
          </cell>
          <cell r="G1105">
            <v>0</v>
          </cell>
        </row>
        <row r="1106">
          <cell r="A1106" t="str">
            <v>Total Deferred Tax Liab - NC</v>
          </cell>
          <cell r="B1106" t="str">
            <v>Rich</v>
          </cell>
          <cell r="C1106" t="str">
            <v>Computed</v>
          </cell>
          <cell r="D1106" t="str">
            <v>4Q03</v>
          </cell>
          <cell r="E1106" t="str">
            <v>RU Chigen</v>
          </cell>
          <cell r="F1106" t="str">
            <v>Foreign</v>
          </cell>
          <cell r="G1106">
            <v>-4437142.8571428573</v>
          </cell>
        </row>
        <row r="1107">
          <cell r="A1107" t="str">
            <v>Total Net Deferred Tax Asset/(Liab)</v>
          </cell>
          <cell r="B1107" t="str">
            <v>Rich</v>
          </cell>
          <cell r="C1107" t="str">
            <v>Computed</v>
          </cell>
          <cell r="D1107" t="str">
            <v>4Q03</v>
          </cell>
          <cell r="E1107" t="str">
            <v>RU Chigen</v>
          </cell>
          <cell r="F1107" t="str">
            <v>Foreign</v>
          </cell>
          <cell r="G1107">
            <v>-4437142.8571428573</v>
          </cell>
        </row>
        <row r="1108">
          <cell r="A1108" t="str">
            <v>Gross Valuation Allowance</v>
          </cell>
          <cell r="B1108" t="str">
            <v>Rich</v>
          </cell>
          <cell r="C1108" t="str">
            <v>Computed</v>
          </cell>
          <cell r="D1108" t="str">
            <v>4Q03</v>
          </cell>
          <cell r="E1108" t="str">
            <v>RU Chigen</v>
          </cell>
          <cell r="F1108" t="str">
            <v>Foreign</v>
          </cell>
          <cell r="G1108">
            <v>0</v>
          </cell>
        </row>
        <row r="1109">
          <cell r="A1109" t="str">
            <v>Total Asset/(Liability)</v>
          </cell>
          <cell r="B1109" t="str">
            <v>Rich</v>
          </cell>
          <cell r="C1109" t="str">
            <v>Computed</v>
          </cell>
          <cell r="D1109" t="str">
            <v>4Q03</v>
          </cell>
          <cell r="E1109" t="str">
            <v>RU Chigen</v>
          </cell>
          <cell r="F1109" t="str">
            <v>Foreign</v>
          </cell>
          <cell r="G1109">
            <v>-5550142.8571428573</v>
          </cell>
        </row>
        <row r="1110">
          <cell r="A1110" t="str">
            <v>EOY Accrued Tax Rec/(Pay)</v>
          </cell>
          <cell r="B1110" t="str">
            <v>Rich</v>
          </cell>
          <cell r="C1110" t="str">
            <v>Computed</v>
          </cell>
          <cell r="D1110" t="str">
            <v>2Q04</v>
          </cell>
          <cell r="E1110" t="str">
            <v>Chigen Eqty Cos</v>
          </cell>
          <cell r="F1110" t="str">
            <v>Foreign</v>
          </cell>
          <cell r="G1110">
            <v>-1340926.4133986929</v>
          </cell>
        </row>
        <row r="1111">
          <cell r="A1111" t="str">
            <v>Total Deferred Tax Asset - Current</v>
          </cell>
          <cell r="B1111" t="str">
            <v>Rich</v>
          </cell>
          <cell r="C1111" t="str">
            <v>Computed</v>
          </cell>
          <cell r="D1111" t="str">
            <v>2Q04</v>
          </cell>
          <cell r="E1111" t="str">
            <v>Chigen Eqty Cos</v>
          </cell>
          <cell r="F1111" t="str">
            <v>Foreign</v>
          </cell>
          <cell r="G1111">
            <v>0</v>
          </cell>
        </row>
        <row r="1112">
          <cell r="A1112" t="str">
            <v>Total Deferred Tax Asset - NC</v>
          </cell>
          <cell r="B1112" t="str">
            <v>Rich</v>
          </cell>
          <cell r="C1112" t="str">
            <v>Computed</v>
          </cell>
          <cell r="D1112" t="str">
            <v>2Q04</v>
          </cell>
          <cell r="E1112" t="str">
            <v>Chigen Eqty Cos</v>
          </cell>
          <cell r="F1112" t="str">
            <v>Foreign</v>
          </cell>
          <cell r="G1112">
            <v>0</v>
          </cell>
        </row>
        <row r="1113">
          <cell r="A1113" t="str">
            <v>Total Deferred Tax Liab - NC</v>
          </cell>
          <cell r="B1113" t="str">
            <v>Rich</v>
          </cell>
          <cell r="C1113" t="str">
            <v>Computed</v>
          </cell>
          <cell r="D1113" t="str">
            <v>2Q04</v>
          </cell>
          <cell r="E1113" t="str">
            <v>Chigen Eqty Cos</v>
          </cell>
          <cell r="F1113" t="str">
            <v>Foreign</v>
          </cell>
          <cell r="G1113">
            <v>0</v>
          </cell>
        </row>
        <row r="1114">
          <cell r="A1114" t="str">
            <v>Total Net Deferred Tax Asset/(Liab)</v>
          </cell>
          <cell r="B1114" t="str">
            <v>Rich</v>
          </cell>
          <cell r="C1114" t="str">
            <v>Computed</v>
          </cell>
          <cell r="D1114" t="str">
            <v>2Q04</v>
          </cell>
          <cell r="E1114" t="str">
            <v>Chigen Eqty Cos</v>
          </cell>
          <cell r="F1114" t="str">
            <v>Foreign</v>
          </cell>
          <cell r="G1114">
            <v>0</v>
          </cell>
        </row>
        <row r="1115">
          <cell r="A1115" t="str">
            <v>Gross Valuation Allowance</v>
          </cell>
          <cell r="B1115" t="str">
            <v>Rich</v>
          </cell>
          <cell r="C1115" t="str">
            <v>Computed</v>
          </cell>
          <cell r="D1115" t="str">
            <v>2Q04</v>
          </cell>
          <cell r="E1115" t="str">
            <v>Chigen Eqty Cos</v>
          </cell>
          <cell r="F1115" t="str">
            <v>Foreign</v>
          </cell>
          <cell r="G1115">
            <v>0</v>
          </cell>
        </row>
        <row r="1116">
          <cell r="A1116" t="str">
            <v>Total Asset/(Liability)</v>
          </cell>
          <cell r="B1116" t="str">
            <v>Rich</v>
          </cell>
          <cell r="C1116" t="str">
            <v>Computed</v>
          </cell>
          <cell r="D1116" t="str">
            <v>2Q04</v>
          </cell>
          <cell r="E1116" t="str">
            <v>Chigen Eqty Cos</v>
          </cell>
          <cell r="F1116" t="str">
            <v>Foreign</v>
          </cell>
          <cell r="G1116">
            <v>-1340926.4133986929</v>
          </cell>
        </row>
        <row r="1117">
          <cell r="A1117" t="str">
            <v>Total tax expense (benefit)</v>
          </cell>
          <cell r="B1117" t="str">
            <v>Rich</v>
          </cell>
          <cell r="C1117" t="str">
            <v>Computed</v>
          </cell>
          <cell r="D1117" t="str">
            <v>2Q04</v>
          </cell>
          <cell r="E1117" t="str">
            <v>Chigen Eqty Cos</v>
          </cell>
          <cell r="F1117" t="str">
            <v>Foreign</v>
          </cell>
          <cell r="G1117">
            <v>1526051.25</v>
          </cell>
        </row>
        <row r="1118">
          <cell r="A1118" t="str">
            <v>EOY Accrued Tax Rec/(Pay)</v>
          </cell>
          <cell r="B1118" t="str">
            <v>Rich</v>
          </cell>
          <cell r="C1118" t="str">
            <v>Computed</v>
          </cell>
          <cell r="D1118" t="str">
            <v>1Q04</v>
          </cell>
          <cell r="E1118" t="str">
            <v>Chigen Eqty Cos</v>
          </cell>
          <cell r="F1118" t="str">
            <v>Foreign</v>
          </cell>
          <cell r="G1118">
            <v>497.06660130713135</v>
          </cell>
        </row>
        <row r="1119">
          <cell r="A1119" t="str">
            <v>Total Deferred Tax Asset - Current</v>
          </cell>
          <cell r="B1119" t="str">
            <v>Rich</v>
          </cell>
          <cell r="C1119" t="str">
            <v>Computed</v>
          </cell>
          <cell r="D1119" t="str">
            <v>1Q04</v>
          </cell>
          <cell r="E1119" t="str">
            <v>Chigen Eqty Cos</v>
          </cell>
          <cell r="F1119" t="str">
            <v>Foreign</v>
          </cell>
          <cell r="G1119">
            <v>0</v>
          </cell>
        </row>
        <row r="1120">
          <cell r="A1120" t="str">
            <v>Total Deferred Tax Asset - NC</v>
          </cell>
          <cell r="B1120" t="str">
            <v>Rich</v>
          </cell>
          <cell r="C1120" t="str">
            <v>Computed</v>
          </cell>
          <cell r="D1120" t="str">
            <v>1Q04</v>
          </cell>
          <cell r="E1120" t="str">
            <v>Chigen Eqty Cos</v>
          </cell>
          <cell r="F1120" t="str">
            <v>Foreign</v>
          </cell>
          <cell r="G1120">
            <v>0</v>
          </cell>
        </row>
        <row r="1121">
          <cell r="A1121" t="str">
            <v>Total Deferred Tax Liab - NC</v>
          </cell>
          <cell r="B1121" t="str">
            <v>Rich</v>
          </cell>
          <cell r="C1121" t="str">
            <v>Computed</v>
          </cell>
          <cell r="D1121" t="str">
            <v>1Q04</v>
          </cell>
          <cell r="E1121" t="str">
            <v>Chigen Eqty Cos</v>
          </cell>
          <cell r="F1121" t="str">
            <v>Foreign</v>
          </cell>
          <cell r="G1121">
            <v>0</v>
          </cell>
        </row>
        <row r="1122">
          <cell r="A1122" t="str">
            <v>Total Net Deferred Tax Asset/(Liab)</v>
          </cell>
          <cell r="B1122" t="str">
            <v>Rich</v>
          </cell>
          <cell r="C1122" t="str">
            <v>Computed</v>
          </cell>
          <cell r="D1122" t="str">
            <v>1Q04</v>
          </cell>
          <cell r="E1122" t="str">
            <v>Chigen Eqty Cos</v>
          </cell>
          <cell r="F1122" t="str">
            <v>Foreign</v>
          </cell>
          <cell r="G1122">
            <v>0</v>
          </cell>
        </row>
        <row r="1123">
          <cell r="A1123" t="str">
            <v>Gross Valuation Allowance</v>
          </cell>
          <cell r="B1123" t="str">
            <v>Rich</v>
          </cell>
          <cell r="C1123" t="str">
            <v>Computed</v>
          </cell>
          <cell r="D1123" t="str">
            <v>1Q04</v>
          </cell>
          <cell r="E1123" t="str">
            <v>Chigen Eqty Cos</v>
          </cell>
          <cell r="F1123" t="str">
            <v>Foreign</v>
          </cell>
          <cell r="G1123">
            <v>0</v>
          </cell>
        </row>
        <row r="1124">
          <cell r="A1124" t="str">
            <v>Total Asset/(Liability)</v>
          </cell>
          <cell r="B1124" t="str">
            <v>Rich</v>
          </cell>
          <cell r="C1124" t="str">
            <v>Computed</v>
          </cell>
          <cell r="D1124" t="str">
            <v>1Q04</v>
          </cell>
          <cell r="E1124" t="str">
            <v>Chigen Eqty Cos</v>
          </cell>
          <cell r="F1124" t="str">
            <v>Foreign</v>
          </cell>
          <cell r="G1124">
            <v>497.06660130713135</v>
          </cell>
        </row>
        <row r="1125">
          <cell r="A1125" t="str">
            <v>Total tax expense (benefit)</v>
          </cell>
          <cell r="B1125" t="str">
            <v>Rich</v>
          </cell>
          <cell r="C1125" t="str">
            <v>Computed</v>
          </cell>
          <cell r="D1125" t="str">
            <v>1Q04</v>
          </cell>
          <cell r="E1125" t="str">
            <v>Chigen Eqty Cos</v>
          </cell>
          <cell r="F1125" t="str">
            <v>Foreign</v>
          </cell>
          <cell r="G1125">
            <v>705927.77</v>
          </cell>
        </row>
        <row r="1126">
          <cell r="A1126" t="str">
            <v>EOY Accrued Tax Rec/(Pay)</v>
          </cell>
          <cell r="B1126" t="str">
            <v>Rich</v>
          </cell>
          <cell r="C1126" t="str">
            <v>Computed</v>
          </cell>
          <cell r="D1126" t="str">
            <v>4Q03</v>
          </cell>
          <cell r="E1126" t="str">
            <v>Chigen Eqty Cos</v>
          </cell>
          <cell r="F1126" t="str">
            <v>Foreign</v>
          </cell>
          <cell r="G1126">
            <v>424.83660130714998</v>
          </cell>
        </row>
        <row r="1127">
          <cell r="A1127" t="str">
            <v>Total Deferred Tax Asset - Current</v>
          </cell>
          <cell r="B1127" t="str">
            <v>Rich</v>
          </cell>
          <cell r="C1127" t="str">
            <v>Computed</v>
          </cell>
          <cell r="D1127" t="str">
            <v>4Q03</v>
          </cell>
          <cell r="E1127" t="str">
            <v>Chigen Eqty Cos</v>
          </cell>
          <cell r="F1127" t="str">
            <v>Foreign</v>
          </cell>
          <cell r="G1127">
            <v>0</v>
          </cell>
        </row>
        <row r="1128">
          <cell r="A1128" t="str">
            <v>Total Deferred Tax Asset - NC</v>
          </cell>
          <cell r="B1128" t="str">
            <v>Rich</v>
          </cell>
          <cell r="C1128" t="str">
            <v>Computed</v>
          </cell>
          <cell r="D1128" t="str">
            <v>4Q03</v>
          </cell>
          <cell r="E1128" t="str">
            <v>Chigen Eqty Cos</v>
          </cell>
          <cell r="F1128" t="str">
            <v>Foreign</v>
          </cell>
          <cell r="G1128">
            <v>0</v>
          </cell>
        </row>
        <row r="1129">
          <cell r="A1129" t="str">
            <v>Total Deferred Tax Liab - NC</v>
          </cell>
          <cell r="B1129" t="str">
            <v>Rich</v>
          </cell>
          <cell r="C1129" t="str">
            <v>Computed</v>
          </cell>
          <cell r="D1129" t="str">
            <v>4Q03</v>
          </cell>
          <cell r="E1129" t="str">
            <v>Chigen Eqty Cos</v>
          </cell>
          <cell r="F1129" t="str">
            <v>Foreign</v>
          </cell>
          <cell r="G1129">
            <v>0</v>
          </cell>
        </row>
        <row r="1130">
          <cell r="A1130" t="str">
            <v>Total Net Deferred Tax Asset/(Liab)</v>
          </cell>
          <cell r="B1130" t="str">
            <v>Rich</v>
          </cell>
          <cell r="C1130" t="str">
            <v>Computed</v>
          </cell>
          <cell r="D1130" t="str">
            <v>4Q03</v>
          </cell>
          <cell r="E1130" t="str">
            <v>Chigen Eqty Cos</v>
          </cell>
          <cell r="F1130" t="str">
            <v>Foreign</v>
          </cell>
          <cell r="G1130">
            <v>0</v>
          </cell>
        </row>
        <row r="1131">
          <cell r="A1131" t="str">
            <v>Gross Valuation Allowance</v>
          </cell>
          <cell r="B1131" t="str">
            <v>Rich</v>
          </cell>
          <cell r="C1131" t="str">
            <v>Computed</v>
          </cell>
          <cell r="D1131" t="str">
            <v>4Q03</v>
          </cell>
          <cell r="E1131" t="str">
            <v>Chigen Eqty Cos</v>
          </cell>
          <cell r="F1131" t="str">
            <v>Foreign</v>
          </cell>
          <cell r="G1131">
            <v>0</v>
          </cell>
        </row>
        <row r="1132">
          <cell r="A1132" t="str">
            <v>Total Asset/(Liability)</v>
          </cell>
          <cell r="B1132" t="str">
            <v>Rich</v>
          </cell>
          <cell r="C1132" t="str">
            <v>Computed</v>
          </cell>
          <cell r="D1132" t="str">
            <v>4Q03</v>
          </cell>
          <cell r="E1132" t="str">
            <v>Chigen Eqty Cos</v>
          </cell>
          <cell r="F1132" t="str">
            <v>Foreign</v>
          </cell>
          <cell r="G1132">
            <v>424.83660130714998</v>
          </cell>
        </row>
        <row r="1133">
          <cell r="A1133" t="str">
            <v>EOY Accrued Tax Rec/(Pay)</v>
          </cell>
          <cell r="B1133" t="str">
            <v>Bill</v>
          </cell>
          <cell r="C1133" t="str">
            <v>Computed</v>
          </cell>
          <cell r="D1133" t="str">
            <v>2Q04</v>
          </cell>
          <cell r="E1133" t="str">
            <v>RU Cesco</v>
          </cell>
          <cell r="F1133" t="str">
            <v>Foreign</v>
          </cell>
          <cell r="G1133">
            <v>0</v>
          </cell>
        </row>
        <row r="1134">
          <cell r="A1134" t="str">
            <v>Total Deferred Tax Asset - Current</v>
          </cell>
          <cell r="B1134" t="str">
            <v>Bill</v>
          </cell>
          <cell r="C1134" t="str">
            <v>Computed</v>
          </cell>
          <cell r="D1134" t="str">
            <v>2Q04</v>
          </cell>
          <cell r="E1134" t="str">
            <v>RU Cesco</v>
          </cell>
          <cell r="F1134" t="str">
            <v>Foreign</v>
          </cell>
          <cell r="G1134">
            <v>0</v>
          </cell>
        </row>
        <row r="1135">
          <cell r="A1135" t="str">
            <v>Total Deferred Tax Asset - NC</v>
          </cell>
          <cell r="B1135" t="str">
            <v>Bill</v>
          </cell>
          <cell r="C1135" t="str">
            <v>Computed</v>
          </cell>
          <cell r="D1135" t="str">
            <v>2Q04</v>
          </cell>
          <cell r="E1135" t="str">
            <v>RU Cesco</v>
          </cell>
          <cell r="F1135" t="str">
            <v>Foreign</v>
          </cell>
          <cell r="G1135">
            <v>0</v>
          </cell>
        </row>
        <row r="1136">
          <cell r="A1136" t="str">
            <v>Total Deferred Tax Liab - NC</v>
          </cell>
          <cell r="B1136" t="str">
            <v>Bill</v>
          </cell>
          <cell r="C1136" t="str">
            <v>Computed</v>
          </cell>
          <cell r="D1136" t="str">
            <v>2Q04</v>
          </cell>
          <cell r="E1136" t="str">
            <v>RU Cesco</v>
          </cell>
          <cell r="F1136" t="str">
            <v>Foreign</v>
          </cell>
          <cell r="G1136">
            <v>0</v>
          </cell>
        </row>
        <row r="1137">
          <cell r="A1137" t="str">
            <v>Total Net Deferred Tax Asset/(Liab)</v>
          </cell>
          <cell r="B1137" t="str">
            <v>Bill</v>
          </cell>
          <cell r="C1137" t="str">
            <v>Computed</v>
          </cell>
          <cell r="D1137" t="str">
            <v>2Q04</v>
          </cell>
          <cell r="E1137" t="str">
            <v>RU Cesco</v>
          </cell>
          <cell r="F1137" t="str">
            <v>Foreign</v>
          </cell>
          <cell r="G1137">
            <v>0</v>
          </cell>
        </row>
        <row r="1138">
          <cell r="A1138" t="str">
            <v>Gross Valuation Allowance</v>
          </cell>
          <cell r="B1138" t="str">
            <v>Bill</v>
          </cell>
          <cell r="C1138" t="str">
            <v>Computed</v>
          </cell>
          <cell r="D1138" t="str">
            <v>2Q04</v>
          </cell>
          <cell r="E1138" t="str">
            <v>RU Cesco</v>
          </cell>
          <cell r="F1138" t="str">
            <v>Foreign</v>
          </cell>
          <cell r="G1138">
            <v>0</v>
          </cell>
        </row>
        <row r="1139">
          <cell r="A1139" t="str">
            <v>Total Asset/(Liability)</v>
          </cell>
          <cell r="B1139" t="str">
            <v>Bill</v>
          </cell>
          <cell r="C1139" t="str">
            <v>Computed</v>
          </cell>
          <cell r="D1139" t="str">
            <v>2Q04</v>
          </cell>
          <cell r="E1139" t="str">
            <v>RU Cesco</v>
          </cell>
          <cell r="F1139" t="str">
            <v>Foreign</v>
          </cell>
          <cell r="G1139">
            <v>0</v>
          </cell>
        </row>
        <row r="1140">
          <cell r="A1140" t="str">
            <v>Total tax expense (benefit)</v>
          </cell>
          <cell r="B1140" t="str">
            <v>Bill</v>
          </cell>
          <cell r="C1140" t="str">
            <v>Computed</v>
          </cell>
          <cell r="D1140" t="str">
            <v>2Q04</v>
          </cell>
          <cell r="E1140" t="str">
            <v>RU Cesco</v>
          </cell>
          <cell r="F1140" t="str">
            <v>Foreign</v>
          </cell>
          <cell r="G1140">
            <v>0</v>
          </cell>
        </row>
        <row r="1141">
          <cell r="A1141" t="str">
            <v>EOY Accrued Tax Rec/(Pay)</v>
          </cell>
          <cell r="B1141" t="str">
            <v>Bill</v>
          </cell>
          <cell r="C1141" t="str">
            <v>Computed</v>
          </cell>
          <cell r="D1141" t="str">
            <v>1Q04</v>
          </cell>
          <cell r="E1141" t="str">
            <v>RU Cesco</v>
          </cell>
          <cell r="F1141" t="str">
            <v>Foreign</v>
          </cell>
          <cell r="G1141">
            <v>0</v>
          </cell>
        </row>
        <row r="1142">
          <cell r="A1142" t="str">
            <v>Total Deferred Tax Asset - Current</v>
          </cell>
          <cell r="B1142" t="str">
            <v>Bill</v>
          </cell>
          <cell r="C1142" t="str">
            <v>Computed</v>
          </cell>
          <cell r="D1142" t="str">
            <v>1Q04</v>
          </cell>
          <cell r="E1142" t="str">
            <v>RU Cesco</v>
          </cell>
          <cell r="F1142" t="str">
            <v>Foreign</v>
          </cell>
          <cell r="G1142">
            <v>0</v>
          </cell>
        </row>
        <row r="1143">
          <cell r="A1143" t="str">
            <v>Total Deferred Tax Asset - NC</v>
          </cell>
          <cell r="B1143" t="str">
            <v>Bill</v>
          </cell>
          <cell r="C1143" t="str">
            <v>Computed</v>
          </cell>
          <cell r="D1143" t="str">
            <v>1Q04</v>
          </cell>
          <cell r="E1143" t="str">
            <v>RU Cesco</v>
          </cell>
          <cell r="F1143" t="str">
            <v>Foreign</v>
          </cell>
          <cell r="G1143">
            <v>0</v>
          </cell>
        </row>
        <row r="1144">
          <cell r="A1144" t="str">
            <v>Total Deferred Tax Liab - NC</v>
          </cell>
          <cell r="B1144" t="str">
            <v>Bill</v>
          </cell>
          <cell r="C1144" t="str">
            <v>Computed</v>
          </cell>
          <cell r="D1144" t="str">
            <v>1Q04</v>
          </cell>
          <cell r="E1144" t="str">
            <v>RU Cesco</v>
          </cell>
          <cell r="F1144" t="str">
            <v>Foreign</v>
          </cell>
          <cell r="G1144">
            <v>0</v>
          </cell>
        </row>
        <row r="1145">
          <cell r="A1145" t="str">
            <v>Total Net Deferred Tax Asset/(Liab)</v>
          </cell>
          <cell r="B1145" t="str">
            <v>Bill</v>
          </cell>
          <cell r="C1145" t="str">
            <v>Computed</v>
          </cell>
          <cell r="D1145" t="str">
            <v>1Q04</v>
          </cell>
          <cell r="E1145" t="str">
            <v>RU Cesco</v>
          </cell>
          <cell r="F1145" t="str">
            <v>Foreign</v>
          </cell>
          <cell r="G1145">
            <v>0</v>
          </cell>
        </row>
        <row r="1146">
          <cell r="A1146" t="str">
            <v>Gross Valuation Allowance</v>
          </cell>
          <cell r="B1146" t="str">
            <v>Bill</v>
          </cell>
          <cell r="C1146" t="str">
            <v>Computed</v>
          </cell>
          <cell r="D1146" t="str">
            <v>1Q04</v>
          </cell>
          <cell r="E1146" t="str">
            <v>RU Cesco</v>
          </cell>
          <cell r="F1146" t="str">
            <v>Foreign</v>
          </cell>
          <cell r="G1146">
            <v>0</v>
          </cell>
        </row>
        <row r="1147">
          <cell r="A1147" t="str">
            <v>Total Asset/(Liability)</v>
          </cell>
          <cell r="B1147" t="str">
            <v>Bill</v>
          </cell>
          <cell r="C1147" t="str">
            <v>Computed</v>
          </cell>
          <cell r="D1147" t="str">
            <v>1Q04</v>
          </cell>
          <cell r="E1147" t="str">
            <v>RU Cesco</v>
          </cell>
          <cell r="F1147" t="str">
            <v>Foreign</v>
          </cell>
          <cell r="G1147">
            <v>0</v>
          </cell>
        </row>
        <row r="1148">
          <cell r="A1148" t="str">
            <v>Total tax expense (benefit)</v>
          </cell>
          <cell r="B1148" t="str">
            <v>Bill</v>
          </cell>
          <cell r="C1148" t="str">
            <v>Computed</v>
          </cell>
          <cell r="D1148" t="str">
            <v>1Q04</v>
          </cell>
          <cell r="E1148" t="str">
            <v>RU Cesco</v>
          </cell>
          <cell r="F1148" t="str">
            <v>Foreign</v>
          </cell>
          <cell r="G1148">
            <v>0</v>
          </cell>
        </row>
        <row r="1149">
          <cell r="A1149" t="str">
            <v>EOY Accrued Tax Rec/(Pay)</v>
          </cell>
          <cell r="B1149" t="str">
            <v>Bill</v>
          </cell>
          <cell r="C1149" t="str">
            <v>Computed</v>
          </cell>
          <cell r="D1149" t="str">
            <v>4Q03</v>
          </cell>
          <cell r="E1149" t="str">
            <v>RU Cesco</v>
          </cell>
          <cell r="F1149" t="str">
            <v>Foreign</v>
          </cell>
          <cell r="G1149">
            <v>0</v>
          </cell>
        </row>
        <row r="1150">
          <cell r="A1150" t="str">
            <v>Total Deferred Tax Asset - Current</v>
          </cell>
          <cell r="B1150" t="str">
            <v>Bill</v>
          </cell>
          <cell r="C1150" t="str">
            <v>Computed</v>
          </cell>
          <cell r="D1150" t="str">
            <v>4Q03</v>
          </cell>
          <cell r="E1150" t="str">
            <v>RU Cesco</v>
          </cell>
          <cell r="F1150" t="str">
            <v>Foreign</v>
          </cell>
          <cell r="G1150">
            <v>0</v>
          </cell>
        </row>
        <row r="1151">
          <cell r="A1151" t="str">
            <v>Total Deferred Tax Asset - NC</v>
          </cell>
          <cell r="B1151" t="str">
            <v>Bill</v>
          </cell>
          <cell r="C1151" t="str">
            <v>Computed</v>
          </cell>
          <cell r="D1151" t="str">
            <v>4Q03</v>
          </cell>
          <cell r="E1151" t="str">
            <v>RU Cesco</v>
          </cell>
          <cell r="F1151" t="str">
            <v>Foreign</v>
          </cell>
          <cell r="G1151">
            <v>0</v>
          </cell>
        </row>
        <row r="1152">
          <cell r="A1152" t="str">
            <v>Total Deferred Tax Liab - NC</v>
          </cell>
          <cell r="B1152" t="str">
            <v>Bill</v>
          </cell>
          <cell r="C1152" t="str">
            <v>Computed</v>
          </cell>
          <cell r="D1152" t="str">
            <v>4Q03</v>
          </cell>
          <cell r="E1152" t="str">
            <v>RU Cesco</v>
          </cell>
          <cell r="F1152" t="str">
            <v>Foreign</v>
          </cell>
          <cell r="G1152">
            <v>0</v>
          </cell>
        </row>
        <row r="1153">
          <cell r="A1153" t="str">
            <v>Total Net Deferred Tax Asset/(Liab)</v>
          </cell>
          <cell r="B1153" t="str">
            <v>Bill</v>
          </cell>
          <cell r="C1153" t="str">
            <v>Computed</v>
          </cell>
          <cell r="D1153" t="str">
            <v>4Q03</v>
          </cell>
          <cell r="E1153" t="str">
            <v>RU Cesco</v>
          </cell>
          <cell r="F1153" t="str">
            <v>Foreign</v>
          </cell>
          <cell r="G1153">
            <v>0</v>
          </cell>
        </row>
        <row r="1154">
          <cell r="A1154" t="str">
            <v>Gross Valuation Allowance</v>
          </cell>
          <cell r="B1154" t="str">
            <v>Bill</v>
          </cell>
          <cell r="C1154" t="str">
            <v>Computed</v>
          </cell>
          <cell r="D1154" t="str">
            <v>4Q03</v>
          </cell>
          <cell r="E1154" t="str">
            <v>RU Cesco</v>
          </cell>
          <cell r="F1154" t="str">
            <v>Foreign</v>
          </cell>
          <cell r="G1154">
            <v>0</v>
          </cell>
        </row>
        <row r="1155">
          <cell r="A1155" t="str">
            <v>Total Asset/(Liability)</v>
          </cell>
          <cell r="B1155" t="str">
            <v>Bill</v>
          </cell>
          <cell r="C1155" t="str">
            <v>Computed</v>
          </cell>
          <cell r="D1155" t="str">
            <v>4Q03</v>
          </cell>
          <cell r="E1155" t="str">
            <v>RU Cesco</v>
          </cell>
          <cell r="F1155" t="str">
            <v>Foreign</v>
          </cell>
          <cell r="G1155">
            <v>0</v>
          </cell>
        </row>
        <row r="1156">
          <cell r="A1156" t="str">
            <v>EOY Accrued Tax Rec/(Pay)</v>
          </cell>
          <cell r="B1156" t="str">
            <v>Bill</v>
          </cell>
          <cell r="C1156" t="str">
            <v>Computed</v>
          </cell>
          <cell r="D1156" t="str">
            <v>2Q04</v>
          </cell>
          <cell r="E1156" t="str">
            <v>RU Kelanitissa</v>
          </cell>
          <cell r="F1156" t="str">
            <v>Foreign</v>
          </cell>
          <cell r="G1156">
            <v>-43847.555555555555</v>
          </cell>
        </row>
        <row r="1157">
          <cell r="A1157" t="str">
            <v>Total Deferred Tax Asset - Current</v>
          </cell>
          <cell r="B1157" t="str">
            <v>Bill</v>
          </cell>
          <cell r="C1157" t="str">
            <v>Computed</v>
          </cell>
          <cell r="D1157" t="str">
            <v>2Q04</v>
          </cell>
          <cell r="E1157" t="str">
            <v>RU Kelanitissa</v>
          </cell>
          <cell r="F1157" t="str">
            <v>Foreign</v>
          </cell>
          <cell r="G1157">
            <v>0</v>
          </cell>
        </row>
        <row r="1158">
          <cell r="A1158" t="str">
            <v>Total Deferred Tax Asset - NC</v>
          </cell>
          <cell r="B1158" t="str">
            <v>Bill</v>
          </cell>
          <cell r="C1158" t="str">
            <v>Computed</v>
          </cell>
          <cell r="D1158" t="str">
            <v>2Q04</v>
          </cell>
          <cell r="E1158" t="str">
            <v>RU Kelanitissa</v>
          </cell>
          <cell r="F1158" t="str">
            <v>Foreign</v>
          </cell>
          <cell r="G1158">
            <v>0</v>
          </cell>
        </row>
        <row r="1159">
          <cell r="A1159" t="str">
            <v>Total Deferred Tax Liab - NC</v>
          </cell>
          <cell r="B1159" t="str">
            <v>Bill</v>
          </cell>
          <cell r="C1159" t="str">
            <v>Computed</v>
          </cell>
          <cell r="D1159" t="str">
            <v>2Q04</v>
          </cell>
          <cell r="E1159" t="str">
            <v>RU Kelanitissa</v>
          </cell>
          <cell r="F1159" t="str">
            <v>Foreign</v>
          </cell>
          <cell r="G1159">
            <v>0</v>
          </cell>
        </row>
        <row r="1160">
          <cell r="A1160" t="str">
            <v>Total Net Deferred Tax Asset/(Liab)</v>
          </cell>
          <cell r="B1160" t="str">
            <v>Bill</v>
          </cell>
          <cell r="C1160" t="str">
            <v>Computed</v>
          </cell>
          <cell r="D1160" t="str">
            <v>2Q04</v>
          </cell>
          <cell r="E1160" t="str">
            <v>RU Kelanitissa</v>
          </cell>
          <cell r="F1160" t="str">
            <v>Foreign</v>
          </cell>
          <cell r="G1160">
            <v>0</v>
          </cell>
        </row>
        <row r="1161">
          <cell r="A1161" t="str">
            <v>Gross Valuation Allowance</v>
          </cell>
          <cell r="B1161" t="str">
            <v>Bill</v>
          </cell>
          <cell r="C1161" t="str">
            <v>Computed</v>
          </cell>
          <cell r="D1161" t="str">
            <v>2Q04</v>
          </cell>
          <cell r="E1161" t="str">
            <v>RU Kelanitissa</v>
          </cell>
          <cell r="F1161" t="str">
            <v>Foreign</v>
          </cell>
          <cell r="G1161">
            <v>0</v>
          </cell>
        </row>
        <row r="1162">
          <cell r="A1162" t="str">
            <v>Total Asset/(Liability)</v>
          </cell>
          <cell r="B1162" t="str">
            <v>Bill</v>
          </cell>
          <cell r="C1162" t="str">
            <v>Computed</v>
          </cell>
          <cell r="D1162" t="str">
            <v>2Q04</v>
          </cell>
          <cell r="E1162" t="str">
            <v>RU Kelanitissa</v>
          </cell>
          <cell r="F1162" t="str">
            <v>Foreign</v>
          </cell>
          <cell r="G1162">
            <v>-43847.555555555555</v>
          </cell>
        </row>
        <row r="1163">
          <cell r="A1163" t="str">
            <v>Total tax expense (benefit)</v>
          </cell>
          <cell r="B1163" t="str">
            <v>Bill</v>
          </cell>
          <cell r="C1163" t="str">
            <v>Computed</v>
          </cell>
          <cell r="D1163" t="str">
            <v>2Q04</v>
          </cell>
          <cell r="E1163" t="str">
            <v>RU Kelanitissa</v>
          </cell>
          <cell r="F1163" t="str">
            <v>Foreign</v>
          </cell>
          <cell r="G1163">
            <v>43847.555555555555</v>
          </cell>
        </row>
        <row r="1164">
          <cell r="A1164" t="str">
            <v>EOY Accrued Tax Rec/(Pay)</v>
          </cell>
          <cell r="B1164" t="str">
            <v>Bill</v>
          </cell>
          <cell r="C1164" t="str">
            <v>Computed</v>
          </cell>
          <cell r="D1164" t="str">
            <v>1Q04</v>
          </cell>
          <cell r="E1164" t="str">
            <v>RU Kelanitissa</v>
          </cell>
          <cell r="F1164" t="str">
            <v>Foreign</v>
          </cell>
          <cell r="G1164">
            <v>0</v>
          </cell>
        </row>
        <row r="1165">
          <cell r="A1165" t="str">
            <v>Total Deferred Tax Asset - Current</v>
          </cell>
          <cell r="B1165" t="str">
            <v>Bill</v>
          </cell>
          <cell r="C1165" t="str">
            <v>Computed</v>
          </cell>
          <cell r="D1165" t="str">
            <v>1Q04</v>
          </cell>
          <cell r="E1165" t="str">
            <v>RU Kelanitissa</v>
          </cell>
          <cell r="F1165" t="str">
            <v>Foreign</v>
          </cell>
          <cell r="G1165">
            <v>0</v>
          </cell>
        </row>
        <row r="1166">
          <cell r="A1166" t="str">
            <v>Total Deferred Tax Asset - NC</v>
          </cell>
          <cell r="B1166" t="str">
            <v>Bill</v>
          </cell>
          <cell r="C1166" t="str">
            <v>Computed</v>
          </cell>
          <cell r="D1166" t="str">
            <v>1Q04</v>
          </cell>
          <cell r="E1166" t="str">
            <v>RU Kelanitissa</v>
          </cell>
          <cell r="F1166" t="str">
            <v>Foreign</v>
          </cell>
          <cell r="G1166">
            <v>0</v>
          </cell>
        </row>
        <row r="1167">
          <cell r="A1167" t="str">
            <v>Total Deferred Tax Liab - NC</v>
          </cell>
          <cell r="B1167" t="str">
            <v>Bill</v>
          </cell>
          <cell r="C1167" t="str">
            <v>Computed</v>
          </cell>
          <cell r="D1167" t="str">
            <v>1Q04</v>
          </cell>
          <cell r="E1167" t="str">
            <v>RU Kelanitissa</v>
          </cell>
          <cell r="F1167" t="str">
            <v>Foreign</v>
          </cell>
          <cell r="G1167">
            <v>0</v>
          </cell>
        </row>
        <row r="1168">
          <cell r="A1168" t="str">
            <v>Total Net Deferred Tax Asset/(Liab)</v>
          </cell>
          <cell r="B1168" t="str">
            <v>Bill</v>
          </cell>
          <cell r="C1168" t="str">
            <v>Computed</v>
          </cell>
          <cell r="D1168" t="str">
            <v>1Q04</v>
          </cell>
          <cell r="E1168" t="str">
            <v>RU Kelanitissa</v>
          </cell>
          <cell r="F1168" t="str">
            <v>Foreign</v>
          </cell>
          <cell r="G1168">
            <v>0</v>
          </cell>
        </row>
        <row r="1169">
          <cell r="A1169" t="str">
            <v>Gross Valuation Allowance</v>
          </cell>
          <cell r="B1169" t="str">
            <v>Bill</v>
          </cell>
          <cell r="C1169" t="str">
            <v>Computed</v>
          </cell>
          <cell r="D1169" t="str">
            <v>1Q04</v>
          </cell>
          <cell r="E1169" t="str">
            <v>RU Kelanitissa</v>
          </cell>
          <cell r="F1169" t="str">
            <v>Foreign</v>
          </cell>
          <cell r="G1169">
            <v>0</v>
          </cell>
        </row>
        <row r="1170">
          <cell r="A1170" t="str">
            <v>Total Asset/(Liability)</v>
          </cell>
          <cell r="B1170" t="str">
            <v>Bill</v>
          </cell>
          <cell r="C1170" t="str">
            <v>Computed</v>
          </cell>
          <cell r="D1170" t="str">
            <v>1Q04</v>
          </cell>
          <cell r="E1170" t="str">
            <v>RU Kelanitissa</v>
          </cell>
          <cell r="F1170" t="str">
            <v>Foreign</v>
          </cell>
          <cell r="G1170">
            <v>0</v>
          </cell>
        </row>
        <row r="1171">
          <cell r="A1171" t="str">
            <v>Total tax expense (benefit)</v>
          </cell>
          <cell r="B1171" t="str">
            <v>Bill</v>
          </cell>
          <cell r="C1171" t="str">
            <v>Computed</v>
          </cell>
          <cell r="D1171" t="str">
            <v>1Q04</v>
          </cell>
          <cell r="E1171" t="str">
            <v>RU Kelanitissa</v>
          </cell>
          <cell r="F1171" t="str">
            <v>Foreign</v>
          </cell>
          <cell r="G1171">
            <v>0</v>
          </cell>
        </row>
        <row r="1172">
          <cell r="A1172" t="str">
            <v>EOY Accrued Tax Rec/(Pay)</v>
          </cell>
          <cell r="B1172" t="str">
            <v>Bill</v>
          </cell>
          <cell r="C1172" t="str">
            <v>Computed</v>
          </cell>
          <cell r="D1172" t="str">
            <v>4Q03</v>
          </cell>
          <cell r="E1172" t="str">
            <v>RU Kelanitissa</v>
          </cell>
          <cell r="F1172" t="str">
            <v>Foreign</v>
          </cell>
          <cell r="G1172">
            <v>0</v>
          </cell>
        </row>
        <row r="1173">
          <cell r="A1173" t="str">
            <v>Total Deferred Tax Asset - Current</v>
          </cell>
          <cell r="B1173" t="str">
            <v>Bill</v>
          </cell>
          <cell r="C1173" t="str">
            <v>Computed</v>
          </cell>
          <cell r="D1173" t="str">
            <v>4Q03</v>
          </cell>
          <cell r="E1173" t="str">
            <v>RU Kelanitissa</v>
          </cell>
          <cell r="F1173" t="str">
            <v>Foreign</v>
          </cell>
          <cell r="G1173">
            <v>0</v>
          </cell>
        </row>
        <row r="1174">
          <cell r="A1174" t="str">
            <v>Total Deferred Tax Asset - NC</v>
          </cell>
          <cell r="B1174" t="str">
            <v>Bill</v>
          </cell>
          <cell r="C1174" t="str">
            <v>Computed</v>
          </cell>
          <cell r="D1174" t="str">
            <v>4Q03</v>
          </cell>
          <cell r="E1174" t="str">
            <v>RU Kelanitissa</v>
          </cell>
          <cell r="F1174" t="str">
            <v>Foreign</v>
          </cell>
          <cell r="G1174">
            <v>0</v>
          </cell>
        </row>
        <row r="1175">
          <cell r="A1175" t="str">
            <v>Total Deferred Tax Liab - NC</v>
          </cell>
          <cell r="B1175" t="str">
            <v>Bill</v>
          </cell>
          <cell r="C1175" t="str">
            <v>Computed</v>
          </cell>
          <cell r="D1175" t="str">
            <v>4Q03</v>
          </cell>
          <cell r="E1175" t="str">
            <v>RU Kelanitissa</v>
          </cell>
          <cell r="F1175" t="str">
            <v>Foreign</v>
          </cell>
          <cell r="G1175">
            <v>0</v>
          </cell>
        </row>
        <row r="1176">
          <cell r="A1176" t="str">
            <v>Total Net Deferred Tax Asset/(Liab)</v>
          </cell>
          <cell r="B1176" t="str">
            <v>Bill</v>
          </cell>
          <cell r="C1176" t="str">
            <v>Computed</v>
          </cell>
          <cell r="D1176" t="str">
            <v>4Q03</v>
          </cell>
          <cell r="E1176" t="str">
            <v>RU Kelanitissa</v>
          </cell>
          <cell r="F1176" t="str">
            <v>Foreign</v>
          </cell>
          <cell r="G1176">
            <v>0</v>
          </cell>
        </row>
        <row r="1177">
          <cell r="A1177" t="str">
            <v>Gross Valuation Allowance</v>
          </cell>
          <cell r="B1177" t="str">
            <v>Bill</v>
          </cell>
          <cell r="C1177" t="str">
            <v>Computed</v>
          </cell>
          <cell r="D1177" t="str">
            <v>4Q03</v>
          </cell>
          <cell r="E1177" t="str">
            <v>RU Kelanitissa</v>
          </cell>
          <cell r="F1177" t="str">
            <v>Foreign</v>
          </cell>
          <cell r="G1177">
            <v>0</v>
          </cell>
        </row>
        <row r="1178">
          <cell r="A1178" t="str">
            <v>Total Asset/(Liability)</v>
          </cell>
          <cell r="B1178" t="str">
            <v>Bill</v>
          </cell>
          <cell r="C1178" t="str">
            <v>Computed</v>
          </cell>
          <cell r="D1178" t="str">
            <v>4Q03</v>
          </cell>
          <cell r="E1178" t="str">
            <v>RU Kelanitissa</v>
          </cell>
          <cell r="F1178" t="str">
            <v>Foreign</v>
          </cell>
          <cell r="G1178">
            <v>0</v>
          </cell>
        </row>
        <row r="1179">
          <cell r="A1179" t="str">
            <v>EOY Accrued Tax Rec/(Pay)</v>
          </cell>
          <cell r="B1179" t="str">
            <v>Bill</v>
          </cell>
          <cell r="C1179" t="str">
            <v>Computed</v>
          </cell>
          <cell r="D1179" t="str">
            <v>2Q04</v>
          </cell>
          <cell r="E1179" t="str">
            <v>RU OPGC</v>
          </cell>
          <cell r="F1179" t="str">
            <v>Foreign</v>
          </cell>
          <cell r="G1179">
            <v>-5293010.1333333328</v>
          </cell>
        </row>
        <row r="1180">
          <cell r="A1180" t="str">
            <v>Total Deferred Tax Asset - Current</v>
          </cell>
          <cell r="B1180" t="str">
            <v>Bill</v>
          </cell>
          <cell r="C1180" t="str">
            <v>Computed</v>
          </cell>
          <cell r="D1180" t="str">
            <v>2Q04</v>
          </cell>
          <cell r="E1180" t="str">
            <v>RU OPGC</v>
          </cell>
          <cell r="F1180" t="str">
            <v>Foreign</v>
          </cell>
          <cell r="G1180">
            <v>0</v>
          </cell>
        </row>
        <row r="1181">
          <cell r="A1181" t="str">
            <v>Total Deferred Tax Asset - NC</v>
          </cell>
          <cell r="B1181" t="str">
            <v>Bill</v>
          </cell>
          <cell r="C1181" t="str">
            <v>Computed</v>
          </cell>
          <cell r="D1181" t="str">
            <v>2Q04</v>
          </cell>
          <cell r="E1181" t="str">
            <v>RU OPGC</v>
          </cell>
          <cell r="F1181" t="str">
            <v>Foreign</v>
          </cell>
          <cell r="G1181">
            <v>0</v>
          </cell>
        </row>
        <row r="1182">
          <cell r="A1182" t="str">
            <v>Total Deferred Tax Liab - NC</v>
          </cell>
          <cell r="B1182" t="str">
            <v>Bill</v>
          </cell>
          <cell r="C1182" t="str">
            <v>Computed</v>
          </cell>
          <cell r="D1182" t="str">
            <v>2Q04</v>
          </cell>
          <cell r="E1182" t="str">
            <v>RU OPGC</v>
          </cell>
          <cell r="F1182" t="str">
            <v>Foreign</v>
          </cell>
          <cell r="G1182">
            <v>0</v>
          </cell>
        </row>
        <row r="1183">
          <cell r="A1183" t="str">
            <v>Total Net Deferred Tax Asset/(Liab)</v>
          </cell>
          <cell r="B1183" t="str">
            <v>Bill</v>
          </cell>
          <cell r="C1183" t="str">
            <v>Computed</v>
          </cell>
          <cell r="D1183" t="str">
            <v>2Q04</v>
          </cell>
          <cell r="E1183" t="str">
            <v>RU OPGC</v>
          </cell>
          <cell r="F1183" t="str">
            <v>Foreign</v>
          </cell>
          <cell r="G1183">
            <v>0</v>
          </cell>
        </row>
        <row r="1184">
          <cell r="A1184" t="str">
            <v>Gross Valuation Allowance</v>
          </cell>
          <cell r="B1184" t="str">
            <v>Bill</v>
          </cell>
          <cell r="C1184" t="str">
            <v>Computed</v>
          </cell>
          <cell r="D1184" t="str">
            <v>2Q04</v>
          </cell>
          <cell r="E1184" t="str">
            <v>RU OPGC</v>
          </cell>
          <cell r="F1184" t="str">
            <v>Foreign</v>
          </cell>
          <cell r="G1184">
            <v>0</v>
          </cell>
        </row>
        <row r="1185">
          <cell r="A1185" t="str">
            <v>Total Asset/(Liability)</v>
          </cell>
          <cell r="B1185" t="str">
            <v>Bill</v>
          </cell>
          <cell r="C1185" t="str">
            <v>Computed</v>
          </cell>
          <cell r="D1185" t="str">
            <v>2Q04</v>
          </cell>
          <cell r="E1185" t="str">
            <v>RU OPGC</v>
          </cell>
          <cell r="F1185" t="str">
            <v>Foreign</v>
          </cell>
          <cell r="G1185">
            <v>-5293010.1333333328</v>
          </cell>
        </row>
        <row r="1186">
          <cell r="A1186" t="str">
            <v>Total tax expense (benefit)</v>
          </cell>
          <cell r="B1186" t="str">
            <v>Bill</v>
          </cell>
          <cell r="C1186" t="str">
            <v>Computed</v>
          </cell>
          <cell r="D1186" t="str">
            <v>2Q04</v>
          </cell>
          <cell r="E1186" t="str">
            <v>RU OPGC</v>
          </cell>
          <cell r="F1186" t="str">
            <v>Foreign</v>
          </cell>
          <cell r="G1186">
            <v>1312915.7999999998</v>
          </cell>
        </row>
        <row r="1187">
          <cell r="A1187" t="str">
            <v>EOY Accrued Tax Rec/(Pay)</v>
          </cell>
          <cell r="B1187" t="str">
            <v>Bill</v>
          </cell>
          <cell r="C1187" t="str">
            <v>Computed</v>
          </cell>
          <cell r="D1187" t="str">
            <v>1Q04</v>
          </cell>
          <cell r="E1187" t="str">
            <v>RU OPGC</v>
          </cell>
          <cell r="F1187" t="str">
            <v>Foreign</v>
          </cell>
          <cell r="G1187">
            <v>-4731480.4533333331</v>
          </cell>
        </row>
        <row r="1188">
          <cell r="A1188" t="str">
            <v>Total Deferred Tax Asset - Current</v>
          </cell>
          <cell r="B1188" t="str">
            <v>Bill</v>
          </cell>
          <cell r="C1188" t="str">
            <v>Computed</v>
          </cell>
          <cell r="D1188" t="str">
            <v>1Q04</v>
          </cell>
          <cell r="E1188" t="str">
            <v>RU OPGC</v>
          </cell>
          <cell r="F1188" t="str">
            <v>Foreign</v>
          </cell>
          <cell r="G1188">
            <v>0</v>
          </cell>
        </row>
        <row r="1189">
          <cell r="A1189" t="str">
            <v>Total Deferred Tax Asset - NC</v>
          </cell>
          <cell r="B1189" t="str">
            <v>Bill</v>
          </cell>
          <cell r="C1189" t="str">
            <v>Computed</v>
          </cell>
          <cell r="D1189" t="str">
            <v>1Q04</v>
          </cell>
          <cell r="E1189" t="str">
            <v>RU OPGC</v>
          </cell>
          <cell r="F1189" t="str">
            <v>Foreign</v>
          </cell>
          <cell r="G1189">
            <v>0</v>
          </cell>
        </row>
        <row r="1190">
          <cell r="A1190" t="str">
            <v>Total Deferred Tax Liab - NC</v>
          </cell>
          <cell r="B1190" t="str">
            <v>Bill</v>
          </cell>
          <cell r="C1190" t="str">
            <v>Computed</v>
          </cell>
          <cell r="D1190" t="str">
            <v>1Q04</v>
          </cell>
          <cell r="E1190" t="str">
            <v>RU OPGC</v>
          </cell>
          <cell r="F1190" t="str">
            <v>Foreign</v>
          </cell>
          <cell r="G1190">
            <v>0</v>
          </cell>
        </row>
        <row r="1191">
          <cell r="A1191" t="str">
            <v>Total Net Deferred Tax Asset/(Liab)</v>
          </cell>
          <cell r="B1191" t="str">
            <v>Bill</v>
          </cell>
          <cell r="C1191" t="str">
            <v>Computed</v>
          </cell>
          <cell r="D1191" t="str">
            <v>1Q04</v>
          </cell>
          <cell r="E1191" t="str">
            <v>RU OPGC</v>
          </cell>
          <cell r="F1191" t="str">
            <v>Foreign</v>
          </cell>
          <cell r="G1191">
            <v>0</v>
          </cell>
        </row>
        <row r="1192">
          <cell r="A1192" t="str">
            <v>Gross Valuation Allowance</v>
          </cell>
          <cell r="B1192" t="str">
            <v>Bill</v>
          </cell>
          <cell r="C1192" t="str">
            <v>Computed</v>
          </cell>
          <cell r="D1192" t="str">
            <v>1Q04</v>
          </cell>
          <cell r="E1192" t="str">
            <v>RU OPGC</v>
          </cell>
          <cell r="F1192" t="str">
            <v>Foreign</v>
          </cell>
          <cell r="G1192">
            <v>0</v>
          </cell>
        </row>
        <row r="1193">
          <cell r="A1193" t="str">
            <v>Total Asset/(Liability)</v>
          </cell>
          <cell r="B1193" t="str">
            <v>Bill</v>
          </cell>
          <cell r="C1193" t="str">
            <v>Computed</v>
          </cell>
          <cell r="D1193" t="str">
            <v>1Q04</v>
          </cell>
          <cell r="E1193" t="str">
            <v>RU OPGC</v>
          </cell>
          <cell r="F1193" t="str">
            <v>Foreign</v>
          </cell>
          <cell r="G1193">
            <v>-4731480.4533333331</v>
          </cell>
        </row>
        <row r="1194">
          <cell r="A1194" t="str">
            <v>Total tax expense (benefit)</v>
          </cell>
          <cell r="B1194" t="str">
            <v>Bill</v>
          </cell>
          <cell r="C1194" t="str">
            <v>Computed</v>
          </cell>
          <cell r="D1194" t="str">
            <v>1Q04</v>
          </cell>
          <cell r="E1194" t="str">
            <v>RU OPGC</v>
          </cell>
          <cell r="F1194" t="str">
            <v>Foreign</v>
          </cell>
          <cell r="G1194">
            <v>751386.12</v>
          </cell>
        </row>
        <row r="1195">
          <cell r="A1195" t="str">
            <v>EOY Accrued Tax Rec/(Pay)</v>
          </cell>
          <cell r="B1195" t="str">
            <v>Bill</v>
          </cell>
          <cell r="C1195" t="str">
            <v>Computed</v>
          </cell>
          <cell r="D1195" t="str">
            <v>4Q03</v>
          </cell>
          <cell r="E1195" t="str">
            <v>RU OPGC</v>
          </cell>
          <cell r="F1195" t="str">
            <v>Foreign</v>
          </cell>
          <cell r="G1195">
            <v>-3980094.3333333335</v>
          </cell>
        </row>
        <row r="1196">
          <cell r="A1196" t="str">
            <v>Total Deferred Tax Asset - Current</v>
          </cell>
          <cell r="B1196" t="str">
            <v>Bill</v>
          </cell>
          <cell r="C1196" t="str">
            <v>Computed</v>
          </cell>
          <cell r="D1196" t="str">
            <v>4Q03</v>
          </cell>
          <cell r="E1196" t="str">
            <v>RU OPGC</v>
          </cell>
          <cell r="F1196" t="str">
            <v>Foreign</v>
          </cell>
          <cell r="G1196">
            <v>0</v>
          </cell>
        </row>
        <row r="1197">
          <cell r="A1197" t="str">
            <v>Total Deferred Tax Asset - NC</v>
          </cell>
          <cell r="B1197" t="str">
            <v>Bill</v>
          </cell>
          <cell r="C1197" t="str">
            <v>Computed</v>
          </cell>
          <cell r="D1197" t="str">
            <v>4Q03</v>
          </cell>
          <cell r="E1197" t="str">
            <v>RU OPGC</v>
          </cell>
          <cell r="F1197" t="str">
            <v>Foreign</v>
          </cell>
          <cell r="G1197">
            <v>0</v>
          </cell>
        </row>
        <row r="1198">
          <cell r="A1198" t="str">
            <v>Total Deferred Tax Liab - NC</v>
          </cell>
          <cell r="B1198" t="str">
            <v>Bill</v>
          </cell>
          <cell r="C1198" t="str">
            <v>Computed</v>
          </cell>
          <cell r="D1198" t="str">
            <v>4Q03</v>
          </cell>
          <cell r="E1198" t="str">
            <v>RU OPGC</v>
          </cell>
          <cell r="F1198" t="str">
            <v>Foreign</v>
          </cell>
          <cell r="G1198">
            <v>0</v>
          </cell>
        </row>
        <row r="1199">
          <cell r="A1199" t="str">
            <v>Total Net Deferred Tax Asset/(Liab)</v>
          </cell>
          <cell r="B1199" t="str">
            <v>Bill</v>
          </cell>
          <cell r="C1199" t="str">
            <v>Computed</v>
          </cell>
          <cell r="D1199" t="str">
            <v>4Q03</v>
          </cell>
          <cell r="E1199" t="str">
            <v>RU OPGC</v>
          </cell>
          <cell r="F1199" t="str">
            <v>Foreign</v>
          </cell>
          <cell r="G1199">
            <v>0</v>
          </cell>
        </row>
        <row r="1200">
          <cell r="A1200" t="str">
            <v>Gross Valuation Allowance</v>
          </cell>
          <cell r="B1200" t="str">
            <v>Bill</v>
          </cell>
          <cell r="C1200" t="str">
            <v>Computed</v>
          </cell>
          <cell r="D1200" t="str">
            <v>4Q03</v>
          </cell>
          <cell r="E1200" t="str">
            <v>RU OPGC</v>
          </cell>
          <cell r="F1200" t="str">
            <v>Foreign</v>
          </cell>
          <cell r="G1200">
            <v>0</v>
          </cell>
        </row>
        <row r="1201">
          <cell r="A1201" t="str">
            <v>Total Asset/(Liability)</v>
          </cell>
          <cell r="B1201" t="str">
            <v>Bill</v>
          </cell>
          <cell r="C1201" t="str">
            <v>Computed</v>
          </cell>
          <cell r="D1201" t="str">
            <v>4Q03</v>
          </cell>
          <cell r="E1201" t="str">
            <v>RU OPGC</v>
          </cell>
          <cell r="F1201" t="str">
            <v>Foreign</v>
          </cell>
          <cell r="G1201">
            <v>-3980094.3333333335</v>
          </cell>
        </row>
        <row r="1202">
          <cell r="A1202" t="str">
            <v>EOY Accrued Tax Rec/(Pay)</v>
          </cell>
          <cell r="B1202" t="str">
            <v>Bill</v>
          </cell>
          <cell r="C1202" t="str">
            <v>Computed</v>
          </cell>
          <cell r="D1202" t="str">
            <v>2Q04</v>
          </cell>
          <cell r="E1202" t="str">
            <v>OPGC - India (PVT)</v>
          </cell>
          <cell r="F1202" t="str">
            <v>Foreign</v>
          </cell>
          <cell r="G1202">
            <v>-2661950.7866666671</v>
          </cell>
        </row>
        <row r="1203">
          <cell r="A1203" t="str">
            <v>Total Deferred Tax Asset - Current</v>
          </cell>
          <cell r="B1203" t="str">
            <v>Bill</v>
          </cell>
          <cell r="C1203" t="str">
            <v>Computed</v>
          </cell>
          <cell r="D1203" t="str">
            <v>2Q04</v>
          </cell>
          <cell r="E1203" t="str">
            <v>OPGC - India (PVT)</v>
          </cell>
          <cell r="F1203" t="str">
            <v>Foreign</v>
          </cell>
          <cell r="G1203">
            <v>0</v>
          </cell>
        </row>
        <row r="1204">
          <cell r="A1204" t="str">
            <v>Total Deferred Tax Asset - NC</v>
          </cell>
          <cell r="B1204" t="str">
            <v>Bill</v>
          </cell>
          <cell r="C1204" t="str">
            <v>Computed</v>
          </cell>
          <cell r="D1204" t="str">
            <v>2Q04</v>
          </cell>
          <cell r="E1204" t="str">
            <v>OPGC - India (PVT)</v>
          </cell>
          <cell r="F1204" t="str">
            <v>Foreign</v>
          </cell>
          <cell r="G1204">
            <v>0</v>
          </cell>
        </row>
        <row r="1205">
          <cell r="A1205" t="str">
            <v>Total Deferred Tax Liab - NC</v>
          </cell>
          <cell r="B1205" t="str">
            <v>Bill</v>
          </cell>
          <cell r="C1205" t="str">
            <v>Computed</v>
          </cell>
          <cell r="D1205" t="str">
            <v>2Q04</v>
          </cell>
          <cell r="E1205" t="str">
            <v>OPGC - India (PVT)</v>
          </cell>
          <cell r="F1205" t="str">
            <v>Foreign</v>
          </cell>
          <cell r="G1205">
            <v>0</v>
          </cell>
        </row>
        <row r="1206">
          <cell r="A1206" t="str">
            <v>Total Net Deferred Tax Asset/(Liab)</v>
          </cell>
          <cell r="B1206" t="str">
            <v>Bill</v>
          </cell>
          <cell r="C1206" t="str">
            <v>Computed</v>
          </cell>
          <cell r="D1206" t="str">
            <v>2Q04</v>
          </cell>
          <cell r="E1206" t="str">
            <v>OPGC - India (PVT)</v>
          </cell>
          <cell r="F1206" t="str">
            <v>Foreign</v>
          </cell>
          <cell r="G1206">
            <v>0</v>
          </cell>
        </row>
        <row r="1207">
          <cell r="A1207" t="str">
            <v>Gross Valuation Allowance</v>
          </cell>
          <cell r="B1207" t="str">
            <v>Bill</v>
          </cell>
          <cell r="C1207" t="str">
            <v>Computed</v>
          </cell>
          <cell r="D1207" t="str">
            <v>2Q04</v>
          </cell>
          <cell r="E1207" t="str">
            <v>OPGC - India (PVT)</v>
          </cell>
          <cell r="F1207" t="str">
            <v>Foreign</v>
          </cell>
          <cell r="G1207">
            <v>0</v>
          </cell>
        </row>
        <row r="1208">
          <cell r="A1208" t="str">
            <v>Total Asset/(Liability)</v>
          </cell>
          <cell r="B1208" t="str">
            <v>Bill</v>
          </cell>
          <cell r="C1208" t="str">
            <v>Computed</v>
          </cell>
          <cell r="D1208" t="str">
            <v>2Q04</v>
          </cell>
          <cell r="E1208" t="str">
            <v>OPGC - India (PVT)</v>
          </cell>
          <cell r="F1208" t="str">
            <v>Foreign</v>
          </cell>
          <cell r="G1208">
            <v>-2661950.7866666671</v>
          </cell>
        </row>
        <row r="1209">
          <cell r="A1209" t="str">
            <v>Total tax expense (benefit)</v>
          </cell>
          <cell r="B1209" t="str">
            <v>Bill</v>
          </cell>
          <cell r="C1209" t="str">
            <v>Computed</v>
          </cell>
          <cell r="D1209" t="str">
            <v>2Q04</v>
          </cell>
          <cell r="E1209" t="str">
            <v>OPGC - India (PVT)</v>
          </cell>
          <cell r="F1209" t="str">
            <v>Foreign</v>
          </cell>
          <cell r="G1209">
            <v>670903.62000000011</v>
          </cell>
        </row>
        <row r="1210">
          <cell r="A1210" t="str">
            <v>EOY Accrued Tax Rec/(Pay)</v>
          </cell>
          <cell r="B1210" t="str">
            <v>Bill</v>
          </cell>
          <cell r="C1210" t="str">
            <v>Computed</v>
          </cell>
          <cell r="D1210" t="str">
            <v>1Q04</v>
          </cell>
          <cell r="E1210" t="str">
            <v>OPGC - India (PVT)</v>
          </cell>
          <cell r="F1210" t="str">
            <v>Foreign</v>
          </cell>
          <cell r="G1210">
            <v>-2296600.9466666668</v>
          </cell>
        </row>
        <row r="1211">
          <cell r="A1211" t="str">
            <v>Total Deferred Tax Asset - Current</v>
          </cell>
          <cell r="B1211" t="str">
            <v>Bill</v>
          </cell>
          <cell r="C1211" t="str">
            <v>Computed</v>
          </cell>
          <cell r="D1211" t="str">
            <v>1Q04</v>
          </cell>
          <cell r="E1211" t="str">
            <v>OPGC - India (PVT)</v>
          </cell>
          <cell r="F1211" t="str">
            <v>Foreign</v>
          </cell>
          <cell r="G1211">
            <v>0</v>
          </cell>
        </row>
        <row r="1212">
          <cell r="A1212" t="str">
            <v>Total Deferred Tax Asset - NC</v>
          </cell>
          <cell r="B1212" t="str">
            <v>Bill</v>
          </cell>
          <cell r="C1212" t="str">
            <v>Computed</v>
          </cell>
          <cell r="D1212" t="str">
            <v>1Q04</v>
          </cell>
          <cell r="E1212" t="str">
            <v>OPGC - India (PVT)</v>
          </cell>
          <cell r="F1212" t="str">
            <v>Foreign</v>
          </cell>
          <cell r="G1212">
            <v>0</v>
          </cell>
        </row>
        <row r="1213">
          <cell r="A1213" t="str">
            <v>Total Deferred Tax Liab - NC</v>
          </cell>
          <cell r="B1213" t="str">
            <v>Bill</v>
          </cell>
          <cell r="C1213" t="str">
            <v>Computed</v>
          </cell>
          <cell r="D1213" t="str">
            <v>1Q04</v>
          </cell>
          <cell r="E1213" t="str">
            <v>OPGC - India (PVT)</v>
          </cell>
          <cell r="F1213" t="str">
            <v>Foreign</v>
          </cell>
          <cell r="G1213">
            <v>0</v>
          </cell>
        </row>
        <row r="1214">
          <cell r="A1214" t="str">
            <v>Total Net Deferred Tax Asset/(Liab)</v>
          </cell>
          <cell r="B1214" t="str">
            <v>Bill</v>
          </cell>
          <cell r="C1214" t="str">
            <v>Computed</v>
          </cell>
          <cell r="D1214" t="str">
            <v>1Q04</v>
          </cell>
          <cell r="E1214" t="str">
            <v>OPGC - India (PVT)</v>
          </cell>
          <cell r="F1214" t="str">
            <v>Foreign</v>
          </cell>
          <cell r="G1214">
            <v>0</v>
          </cell>
        </row>
        <row r="1215">
          <cell r="A1215" t="str">
            <v>Gross Valuation Allowance</v>
          </cell>
          <cell r="B1215" t="str">
            <v>Bill</v>
          </cell>
          <cell r="C1215" t="str">
            <v>Computed</v>
          </cell>
          <cell r="D1215" t="str">
            <v>1Q04</v>
          </cell>
          <cell r="E1215" t="str">
            <v>OPGC - India (PVT)</v>
          </cell>
          <cell r="F1215" t="str">
            <v>Foreign</v>
          </cell>
          <cell r="G1215">
            <v>0</v>
          </cell>
        </row>
        <row r="1216">
          <cell r="A1216" t="str">
            <v>Total Asset/(Liability)</v>
          </cell>
          <cell r="B1216" t="str">
            <v>Bill</v>
          </cell>
          <cell r="C1216" t="str">
            <v>Computed</v>
          </cell>
          <cell r="D1216" t="str">
            <v>1Q04</v>
          </cell>
          <cell r="E1216" t="str">
            <v>OPGC - India (PVT)</v>
          </cell>
          <cell r="F1216" t="str">
            <v>Foreign</v>
          </cell>
          <cell r="G1216">
            <v>-2296600.9466666668</v>
          </cell>
        </row>
        <row r="1217">
          <cell r="A1217" t="str">
            <v>Total tax expense (benefit)</v>
          </cell>
          <cell r="B1217" t="str">
            <v>Bill</v>
          </cell>
          <cell r="C1217" t="str">
            <v>Computed</v>
          </cell>
          <cell r="D1217" t="str">
            <v>1Q04</v>
          </cell>
          <cell r="E1217" t="str">
            <v>OPGC - India (PVT)</v>
          </cell>
          <cell r="F1217" t="str">
            <v>Foreign</v>
          </cell>
          <cell r="G1217">
            <v>305553.78000000003</v>
          </cell>
        </row>
        <row r="1218">
          <cell r="A1218" t="str">
            <v>EOY Accrued Tax Rec/(Pay)</v>
          </cell>
          <cell r="B1218" t="str">
            <v>Bill</v>
          </cell>
          <cell r="C1218" t="str">
            <v>Computed</v>
          </cell>
          <cell r="D1218" t="str">
            <v>4Q03</v>
          </cell>
          <cell r="E1218" t="str">
            <v>OPGC - India (PVT)</v>
          </cell>
          <cell r="F1218" t="str">
            <v>Foreign</v>
          </cell>
          <cell r="G1218">
            <v>-1991047.1666666667</v>
          </cell>
        </row>
        <row r="1219">
          <cell r="A1219" t="str">
            <v>Total Deferred Tax Asset - Current</v>
          </cell>
          <cell r="B1219" t="str">
            <v>Bill</v>
          </cell>
          <cell r="C1219" t="str">
            <v>Computed</v>
          </cell>
          <cell r="D1219" t="str">
            <v>4Q03</v>
          </cell>
          <cell r="E1219" t="str">
            <v>OPGC - India (PVT)</v>
          </cell>
          <cell r="F1219" t="str">
            <v>Foreign</v>
          </cell>
          <cell r="G1219">
            <v>0</v>
          </cell>
        </row>
        <row r="1220">
          <cell r="A1220" t="str">
            <v>Total Deferred Tax Asset - NC</v>
          </cell>
          <cell r="B1220" t="str">
            <v>Bill</v>
          </cell>
          <cell r="C1220" t="str">
            <v>Computed</v>
          </cell>
          <cell r="D1220" t="str">
            <v>4Q03</v>
          </cell>
          <cell r="E1220" t="str">
            <v>OPGC - India (PVT)</v>
          </cell>
          <cell r="F1220" t="str">
            <v>Foreign</v>
          </cell>
          <cell r="G1220">
            <v>0</v>
          </cell>
        </row>
        <row r="1221">
          <cell r="A1221" t="str">
            <v>Total Deferred Tax Liab - NC</v>
          </cell>
          <cell r="B1221" t="str">
            <v>Bill</v>
          </cell>
          <cell r="C1221" t="str">
            <v>Computed</v>
          </cell>
          <cell r="D1221" t="str">
            <v>4Q03</v>
          </cell>
          <cell r="E1221" t="str">
            <v>OPGC - India (PVT)</v>
          </cell>
          <cell r="F1221" t="str">
            <v>Foreign</v>
          </cell>
          <cell r="G1221">
            <v>0</v>
          </cell>
        </row>
        <row r="1222">
          <cell r="A1222" t="str">
            <v>Total Net Deferred Tax Asset/(Liab)</v>
          </cell>
          <cell r="B1222" t="str">
            <v>Bill</v>
          </cell>
          <cell r="C1222" t="str">
            <v>Computed</v>
          </cell>
          <cell r="D1222" t="str">
            <v>4Q03</v>
          </cell>
          <cell r="E1222" t="str">
            <v>OPGC - India (PVT)</v>
          </cell>
          <cell r="F1222" t="str">
            <v>Foreign</v>
          </cell>
          <cell r="G1222">
            <v>0</v>
          </cell>
        </row>
        <row r="1223">
          <cell r="A1223" t="str">
            <v>Gross Valuation Allowance</v>
          </cell>
          <cell r="B1223" t="str">
            <v>Bill</v>
          </cell>
          <cell r="C1223" t="str">
            <v>Computed</v>
          </cell>
          <cell r="D1223" t="str">
            <v>4Q03</v>
          </cell>
          <cell r="E1223" t="str">
            <v>OPGC - India (PVT)</v>
          </cell>
          <cell r="F1223" t="str">
            <v>Foreign</v>
          </cell>
          <cell r="G1223">
            <v>0</v>
          </cell>
        </row>
        <row r="1224">
          <cell r="A1224" t="str">
            <v>Total Asset/(Liability)</v>
          </cell>
          <cell r="B1224" t="str">
            <v>Bill</v>
          </cell>
          <cell r="C1224" t="str">
            <v>Computed</v>
          </cell>
          <cell r="D1224" t="str">
            <v>4Q03</v>
          </cell>
          <cell r="E1224" t="str">
            <v>OPGC - India (PVT)</v>
          </cell>
          <cell r="F1224" t="str">
            <v>Foreign</v>
          </cell>
          <cell r="G1224">
            <v>-1991047.1666666667</v>
          </cell>
        </row>
        <row r="1225">
          <cell r="A1225" t="str">
            <v>EOY Accrued Tax Rec/(Pay)</v>
          </cell>
          <cell r="B1225" t="str">
            <v>Bill</v>
          </cell>
          <cell r="C1225" t="str">
            <v>Computed</v>
          </cell>
          <cell r="D1225" t="str">
            <v>2Q04</v>
          </cell>
          <cell r="E1225" t="str">
            <v>RU Oasis (Cayman) Ltd.</v>
          </cell>
          <cell r="F1225" t="str">
            <v>Foreign</v>
          </cell>
          <cell r="G1225">
            <v>-1114410.9832599999</v>
          </cell>
        </row>
        <row r="1226">
          <cell r="A1226" t="str">
            <v>Total Deferred Tax Asset - Current</v>
          </cell>
          <cell r="B1226" t="str">
            <v>Bill</v>
          </cell>
          <cell r="C1226" t="str">
            <v>Computed</v>
          </cell>
          <cell r="D1226" t="str">
            <v>2Q04</v>
          </cell>
          <cell r="E1226" t="str">
            <v>RU Oasis (Cayman) Ltd.</v>
          </cell>
          <cell r="F1226" t="str">
            <v>Foreign</v>
          </cell>
          <cell r="G1226">
            <v>0</v>
          </cell>
        </row>
        <row r="1227">
          <cell r="A1227" t="str">
            <v>Total Deferred Tax Asset - NC</v>
          </cell>
          <cell r="B1227" t="str">
            <v>Bill</v>
          </cell>
          <cell r="C1227" t="str">
            <v>Computed</v>
          </cell>
          <cell r="D1227" t="str">
            <v>2Q04</v>
          </cell>
          <cell r="E1227" t="str">
            <v>RU Oasis (Cayman) Ltd.</v>
          </cell>
          <cell r="F1227" t="str">
            <v>Foreign</v>
          </cell>
          <cell r="G1227">
            <v>0</v>
          </cell>
        </row>
        <row r="1228">
          <cell r="A1228" t="str">
            <v>Total Deferred Tax Liab - NC</v>
          </cell>
          <cell r="B1228" t="str">
            <v>Bill</v>
          </cell>
          <cell r="C1228" t="str">
            <v>Computed</v>
          </cell>
          <cell r="D1228" t="str">
            <v>2Q04</v>
          </cell>
          <cell r="E1228" t="str">
            <v>RU Oasis (Cayman) Ltd.</v>
          </cell>
          <cell r="F1228" t="str">
            <v>Foreign</v>
          </cell>
          <cell r="G1228">
            <v>-3306661.1977030355</v>
          </cell>
        </row>
        <row r="1229">
          <cell r="A1229" t="str">
            <v>Total Net Deferred Tax Asset/(Liab)</v>
          </cell>
          <cell r="B1229" t="str">
            <v>Bill</v>
          </cell>
          <cell r="C1229" t="str">
            <v>Computed</v>
          </cell>
          <cell r="D1229" t="str">
            <v>2Q04</v>
          </cell>
          <cell r="E1229" t="str">
            <v>RU Oasis (Cayman) Ltd.</v>
          </cell>
          <cell r="F1229" t="str">
            <v>Foreign</v>
          </cell>
          <cell r="G1229">
            <v>-3306661.1977030355</v>
          </cell>
        </row>
        <row r="1230">
          <cell r="A1230" t="str">
            <v>Gross Valuation Allowance</v>
          </cell>
          <cell r="B1230" t="str">
            <v>Bill</v>
          </cell>
          <cell r="C1230" t="str">
            <v>Computed</v>
          </cell>
          <cell r="D1230" t="str">
            <v>2Q04</v>
          </cell>
          <cell r="E1230" t="str">
            <v>RU Oasis (Cayman) Ltd.</v>
          </cell>
          <cell r="F1230" t="str">
            <v>Foreign</v>
          </cell>
          <cell r="G1230">
            <v>0</v>
          </cell>
        </row>
        <row r="1231">
          <cell r="A1231" t="str">
            <v>Total Asset/(Liability)</v>
          </cell>
          <cell r="B1231" t="str">
            <v>Bill</v>
          </cell>
          <cell r="C1231" t="str">
            <v>Computed</v>
          </cell>
          <cell r="D1231" t="str">
            <v>2Q04</v>
          </cell>
          <cell r="E1231" t="str">
            <v>RU Oasis (Cayman) Ltd.</v>
          </cell>
          <cell r="F1231" t="str">
            <v>Foreign</v>
          </cell>
          <cell r="G1231">
            <v>-4421072.1809630357</v>
          </cell>
        </row>
        <row r="1232">
          <cell r="A1232" t="str">
            <v>Total tax expense (benefit)</v>
          </cell>
          <cell r="B1232" t="str">
            <v>Bill</v>
          </cell>
          <cell r="C1232" t="str">
            <v>Computed</v>
          </cell>
          <cell r="D1232" t="str">
            <v>2Q04</v>
          </cell>
          <cell r="E1232" t="str">
            <v>RU Oasis (Cayman) Ltd.</v>
          </cell>
          <cell r="F1232" t="str">
            <v>Foreign</v>
          </cell>
          <cell r="G1232">
            <v>5712593.3803558536</v>
          </cell>
        </row>
        <row r="1233">
          <cell r="A1233" t="str">
            <v>EOY Accrued Tax Rec/(Pay)</v>
          </cell>
          <cell r="B1233" t="str">
            <v>Bill</v>
          </cell>
          <cell r="C1233" t="str">
            <v>Computed</v>
          </cell>
          <cell r="D1233" t="str">
            <v>1Q04</v>
          </cell>
          <cell r="E1233" t="str">
            <v>RU Oasis (Cayman) Ltd.</v>
          </cell>
          <cell r="F1233" t="str">
            <v>Foreign</v>
          </cell>
          <cell r="G1233">
            <v>-562106.15174999996</v>
          </cell>
        </row>
        <row r="1234">
          <cell r="A1234" t="str">
            <v>Total Deferred Tax Asset - Current</v>
          </cell>
          <cell r="B1234" t="str">
            <v>Bill</v>
          </cell>
          <cell r="C1234" t="str">
            <v>Computed</v>
          </cell>
          <cell r="D1234" t="str">
            <v>1Q04</v>
          </cell>
          <cell r="E1234" t="str">
            <v>RU Oasis (Cayman) Ltd.</v>
          </cell>
          <cell r="F1234" t="str">
            <v>Foreign</v>
          </cell>
          <cell r="G1234">
            <v>0</v>
          </cell>
        </row>
        <row r="1235">
          <cell r="A1235" t="str">
            <v>Total Deferred Tax Asset - NC</v>
          </cell>
          <cell r="B1235" t="str">
            <v>Bill</v>
          </cell>
          <cell r="C1235" t="str">
            <v>Computed</v>
          </cell>
          <cell r="D1235" t="str">
            <v>1Q04</v>
          </cell>
          <cell r="E1235" t="str">
            <v>RU Oasis (Cayman) Ltd.</v>
          </cell>
          <cell r="F1235" t="str">
            <v>Foreign</v>
          </cell>
          <cell r="G1235">
            <v>0</v>
          </cell>
        </row>
        <row r="1236">
          <cell r="A1236" t="str">
            <v>Total Deferred Tax Liab - NC</v>
          </cell>
          <cell r="B1236" t="str">
            <v>Bill</v>
          </cell>
          <cell r="C1236" t="str">
            <v>Computed</v>
          </cell>
          <cell r="D1236" t="str">
            <v>1Q04</v>
          </cell>
          <cell r="E1236" t="str">
            <v>RU Oasis (Cayman) Ltd.</v>
          </cell>
          <cell r="F1236" t="str">
            <v>Foreign</v>
          </cell>
          <cell r="G1236">
            <v>0</v>
          </cell>
        </row>
        <row r="1237">
          <cell r="A1237" t="str">
            <v>Total Net Deferred Tax Asset/(Liab)</v>
          </cell>
          <cell r="B1237" t="str">
            <v>Bill</v>
          </cell>
          <cell r="C1237" t="str">
            <v>Computed</v>
          </cell>
          <cell r="D1237" t="str">
            <v>1Q04</v>
          </cell>
          <cell r="E1237" t="str">
            <v>RU Oasis (Cayman) Ltd.</v>
          </cell>
          <cell r="F1237" t="str">
            <v>Foreign</v>
          </cell>
          <cell r="G1237">
            <v>0</v>
          </cell>
        </row>
        <row r="1238">
          <cell r="A1238" t="str">
            <v>Gross Valuation Allowance</v>
          </cell>
          <cell r="B1238" t="str">
            <v>Bill</v>
          </cell>
          <cell r="C1238" t="str">
            <v>Computed</v>
          </cell>
          <cell r="D1238" t="str">
            <v>1Q04</v>
          </cell>
          <cell r="E1238" t="str">
            <v>RU Oasis (Cayman) Ltd.</v>
          </cell>
          <cell r="F1238" t="str">
            <v>Foreign</v>
          </cell>
          <cell r="G1238">
            <v>0</v>
          </cell>
        </row>
        <row r="1239">
          <cell r="A1239" t="str">
            <v>Total Asset/(Liability)</v>
          </cell>
          <cell r="B1239" t="str">
            <v>Bill</v>
          </cell>
          <cell r="C1239" t="str">
            <v>Computed</v>
          </cell>
          <cell r="D1239" t="str">
            <v>1Q04</v>
          </cell>
          <cell r="E1239" t="str">
            <v>RU Oasis (Cayman) Ltd.</v>
          </cell>
          <cell r="F1239" t="str">
            <v>Foreign</v>
          </cell>
          <cell r="G1239">
            <v>-562106.15174999996</v>
          </cell>
        </row>
        <row r="1240">
          <cell r="A1240" t="str">
            <v>Total tax expense (benefit)</v>
          </cell>
          <cell r="B1240" t="str">
            <v>Bill</v>
          </cell>
          <cell r="C1240" t="str">
            <v>Computed</v>
          </cell>
          <cell r="D1240" t="str">
            <v>1Q04</v>
          </cell>
          <cell r="E1240" t="str">
            <v>RU Oasis (Cayman) Ltd.</v>
          </cell>
          <cell r="F1240" t="str">
            <v>Foreign</v>
          </cell>
          <cell r="G1240">
            <v>921485.49467213114</v>
          </cell>
        </row>
        <row r="1241">
          <cell r="A1241" t="str">
            <v>EOY Accrued Tax Rec/(Pay)</v>
          </cell>
          <cell r="B1241" t="str">
            <v>Bill</v>
          </cell>
          <cell r="C1241" t="str">
            <v>Computed</v>
          </cell>
          <cell r="D1241" t="str">
            <v>4Q03</v>
          </cell>
          <cell r="E1241" t="str">
            <v>RU Oasis (Cayman) Ltd.</v>
          </cell>
          <cell r="F1241" t="str">
            <v>Foreign</v>
          </cell>
          <cell r="G1241">
            <v>0</v>
          </cell>
        </row>
        <row r="1242">
          <cell r="A1242" t="str">
            <v>Total Deferred Tax Asset - Current</v>
          </cell>
          <cell r="B1242" t="str">
            <v>Bill</v>
          </cell>
          <cell r="C1242" t="str">
            <v>Computed</v>
          </cell>
          <cell r="D1242" t="str">
            <v>4Q03</v>
          </cell>
          <cell r="E1242" t="str">
            <v>RU Oasis (Cayman) Ltd.</v>
          </cell>
          <cell r="F1242" t="str">
            <v>Foreign</v>
          </cell>
          <cell r="G1242">
            <v>0</v>
          </cell>
        </row>
        <row r="1243">
          <cell r="A1243" t="str">
            <v>Total Deferred Tax Asset - NC</v>
          </cell>
          <cell r="B1243" t="str">
            <v>Bill</v>
          </cell>
          <cell r="C1243" t="str">
            <v>Computed</v>
          </cell>
          <cell r="D1243" t="str">
            <v>4Q03</v>
          </cell>
          <cell r="E1243" t="str">
            <v>RU Oasis (Cayman) Ltd.</v>
          </cell>
          <cell r="F1243" t="str">
            <v>Foreign</v>
          </cell>
          <cell r="G1243">
            <v>0</v>
          </cell>
        </row>
        <row r="1244">
          <cell r="A1244" t="str">
            <v>Total Deferred Tax Liab - NC</v>
          </cell>
          <cell r="B1244" t="str">
            <v>Bill</v>
          </cell>
          <cell r="C1244" t="str">
            <v>Computed</v>
          </cell>
          <cell r="D1244" t="str">
            <v>4Q03</v>
          </cell>
          <cell r="E1244" t="str">
            <v>RU Oasis (Cayman) Ltd.</v>
          </cell>
          <cell r="F1244" t="str">
            <v>Foreign</v>
          </cell>
          <cell r="G1244">
            <v>0</v>
          </cell>
        </row>
        <row r="1245">
          <cell r="A1245" t="str">
            <v>Total Net Deferred Tax Asset/(Liab)</v>
          </cell>
          <cell r="B1245" t="str">
            <v>Bill</v>
          </cell>
          <cell r="C1245" t="str">
            <v>Computed</v>
          </cell>
          <cell r="D1245" t="str">
            <v>4Q03</v>
          </cell>
          <cell r="E1245" t="str">
            <v>RU Oasis (Cayman) Ltd.</v>
          </cell>
          <cell r="F1245" t="str">
            <v>Foreign</v>
          </cell>
          <cell r="G1245">
            <v>0</v>
          </cell>
        </row>
        <row r="1246">
          <cell r="A1246" t="str">
            <v>Gross Valuation Allowance</v>
          </cell>
          <cell r="B1246" t="str">
            <v>Bill</v>
          </cell>
          <cell r="C1246" t="str">
            <v>Computed</v>
          </cell>
          <cell r="D1246" t="str">
            <v>4Q03</v>
          </cell>
          <cell r="E1246" t="str">
            <v>RU Oasis (Cayman) Ltd.</v>
          </cell>
          <cell r="F1246" t="str">
            <v>Foreign</v>
          </cell>
          <cell r="G1246">
            <v>0</v>
          </cell>
        </row>
        <row r="1247">
          <cell r="A1247" t="str">
            <v>Total Asset/(Liability)</v>
          </cell>
          <cell r="B1247" t="str">
            <v>Bill</v>
          </cell>
          <cell r="C1247" t="str">
            <v>Computed</v>
          </cell>
          <cell r="D1247" t="str">
            <v>4Q03</v>
          </cell>
          <cell r="E1247" t="str">
            <v>RU Oasis (Cayman) Ltd.</v>
          </cell>
          <cell r="F1247" t="str">
            <v>Foreign</v>
          </cell>
          <cell r="G1247">
            <v>0</v>
          </cell>
        </row>
        <row r="1248">
          <cell r="A1248" t="str">
            <v>EOY Accrued Tax Rec/(Pay)</v>
          </cell>
          <cell r="B1248" t="str">
            <v>Bill</v>
          </cell>
          <cell r="C1248" t="str">
            <v>Computed</v>
          </cell>
          <cell r="D1248" t="str">
            <v>2Q04</v>
          </cell>
          <cell r="E1248" t="str">
            <v>RU Barka Services</v>
          </cell>
          <cell r="F1248" t="str">
            <v>Foreign</v>
          </cell>
          <cell r="G1248">
            <v>-122402.68235294118</v>
          </cell>
        </row>
        <row r="1249">
          <cell r="A1249" t="str">
            <v>Total Deferred Tax Asset - Current</v>
          </cell>
          <cell r="B1249" t="str">
            <v>Bill</v>
          </cell>
          <cell r="C1249" t="str">
            <v>Computed</v>
          </cell>
          <cell r="D1249" t="str">
            <v>2Q04</v>
          </cell>
          <cell r="E1249" t="str">
            <v>RU Barka Services</v>
          </cell>
          <cell r="F1249" t="str">
            <v>Foreign</v>
          </cell>
          <cell r="G1249">
            <v>0</v>
          </cell>
        </row>
        <row r="1250">
          <cell r="A1250" t="str">
            <v>Total Deferred Tax Asset - NC</v>
          </cell>
          <cell r="B1250" t="str">
            <v>Bill</v>
          </cell>
          <cell r="C1250" t="str">
            <v>Computed</v>
          </cell>
          <cell r="D1250" t="str">
            <v>2Q04</v>
          </cell>
          <cell r="E1250" t="str">
            <v>RU Barka Services</v>
          </cell>
          <cell r="F1250" t="str">
            <v>Foreign</v>
          </cell>
          <cell r="G1250">
            <v>0</v>
          </cell>
        </row>
        <row r="1251">
          <cell r="A1251" t="str">
            <v>Total Deferred Tax Liab - NC</v>
          </cell>
          <cell r="B1251" t="str">
            <v>Bill</v>
          </cell>
          <cell r="C1251" t="str">
            <v>Computed</v>
          </cell>
          <cell r="D1251" t="str">
            <v>2Q04</v>
          </cell>
          <cell r="E1251" t="str">
            <v>RU Barka Services</v>
          </cell>
          <cell r="F1251" t="str">
            <v>Foreign</v>
          </cell>
          <cell r="G1251">
            <v>0</v>
          </cell>
        </row>
        <row r="1252">
          <cell r="A1252" t="str">
            <v>Total Net Deferred Tax Asset/(Liab)</v>
          </cell>
          <cell r="B1252" t="str">
            <v>Bill</v>
          </cell>
          <cell r="C1252" t="str">
            <v>Computed</v>
          </cell>
          <cell r="D1252" t="str">
            <v>2Q04</v>
          </cell>
          <cell r="E1252" t="str">
            <v>RU Barka Services</v>
          </cell>
          <cell r="F1252" t="str">
            <v>Foreign</v>
          </cell>
          <cell r="G1252">
            <v>0</v>
          </cell>
        </row>
        <row r="1253">
          <cell r="A1253" t="str">
            <v>Gross Valuation Allowance</v>
          </cell>
          <cell r="B1253" t="str">
            <v>Bill</v>
          </cell>
          <cell r="C1253" t="str">
            <v>Computed</v>
          </cell>
          <cell r="D1253" t="str">
            <v>2Q04</v>
          </cell>
          <cell r="E1253" t="str">
            <v>RU Barka Services</v>
          </cell>
          <cell r="F1253" t="str">
            <v>Foreign</v>
          </cell>
          <cell r="G1253">
            <v>0</v>
          </cell>
        </row>
        <row r="1254">
          <cell r="A1254" t="str">
            <v>Total Asset/(Liability)</v>
          </cell>
          <cell r="B1254" t="str">
            <v>Bill</v>
          </cell>
          <cell r="C1254" t="str">
            <v>Computed</v>
          </cell>
          <cell r="D1254" t="str">
            <v>2Q04</v>
          </cell>
          <cell r="E1254" t="str">
            <v>RU Barka Services</v>
          </cell>
          <cell r="F1254" t="str">
            <v>Foreign</v>
          </cell>
          <cell r="G1254">
            <v>-122402.68235294118</v>
          </cell>
        </row>
        <row r="1255">
          <cell r="A1255" t="str">
            <v>Total tax expense (benefit)</v>
          </cell>
          <cell r="B1255" t="str">
            <v>Bill</v>
          </cell>
          <cell r="C1255" t="str">
            <v>Computed</v>
          </cell>
          <cell r="D1255" t="str">
            <v>2Q04</v>
          </cell>
          <cell r="E1255" t="str">
            <v>RU Barka Services</v>
          </cell>
          <cell r="F1255" t="str">
            <v>Foreign</v>
          </cell>
          <cell r="G1255">
            <v>74042.28</v>
          </cell>
        </row>
        <row r="1256">
          <cell r="A1256" t="str">
            <v>EOY Accrued Tax Rec/(Pay)</v>
          </cell>
          <cell r="B1256" t="str">
            <v>Bill</v>
          </cell>
          <cell r="C1256" t="str">
            <v>Computed</v>
          </cell>
          <cell r="D1256" t="str">
            <v>1Q04</v>
          </cell>
          <cell r="E1256" t="str">
            <v>RU Barka Services</v>
          </cell>
          <cell r="F1256" t="str">
            <v>Foreign</v>
          </cell>
          <cell r="G1256">
            <v>-84359.482588235303</v>
          </cell>
        </row>
        <row r="1257">
          <cell r="A1257" t="str">
            <v>Total Deferred Tax Asset - Current</v>
          </cell>
          <cell r="B1257" t="str">
            <v>Bill</v>
          </cell>
          <cell r="C1257" t="str">
            <v>Computed</v>
          </cell>
          <cell r="D1257" t="str">
            <v>1Q04</v>
          </cell>
          <cell r="E1257" t="str">
            <v>RU Barka Services</v>
          </cell>
          <cell r="F1257" t="str">
            <v>Foreign</v>
          </cell>
          <cell r="G1257">
            <v>0</v>
          </cell>
        </row>
        <row r="1258">
          <cell r="A1258" t="str">
            <v>Total Deferred Tax Asset - NC</v>
          </cell>
          <cell r="B1258" t="str">
            <v>Bill</v>
          </cell>
          <cell r="C1258" t="str">
            <v>Computed</v>
          </cell>
          <cell r="D1258" t="str">
            <v>1Q04</v>
          </cell>
          <cell r="E1258" t="str">
            <v>RU Barka Services</v>
          </cell>
          <cell r="F1258" t="str">
            <v>Foreign</v>
          </cell>
          <cell r="G1258">
            <v>0</v>
          </cell>
        </row>
        <row r="1259">
          <cell r="A1259" t="str">
            <v>Total Deferred Tax Liab - NC</v>
          </cell>
          <cell r="B1259" t="str">
            <v>Bill</v>
          </cell>
          <cell r="C1259" t="str">
            <v>Computed</v>
          </cell>
          <cell r="D1259" t="str">
            <v>1Q04</v>
          </cell>
          <cell r="E1259" t="str">
            <v>RU Barka Services</v>
          </cell>
          <cell r="F1259" t="str">
            <v>Foreign</v>
          </cell>
          <cell r="G1259">
            <v>0</v>
          </cell>
        </row>
        <row r="1260">
          <cell r="A1260" t="str">
            <v>Total Net Deferred Tax Asset/(Liab)</v>
          </cell>
          <cell r="B1260" t="str">
            <v>Bill</v>
          </cell>
          <cell r="C1260" t="str">
            <v>Computed</v>
          </cell>
          <cell r="D1260" t="str">
            <v>1Q04</v>
          </cell>
          <cell r="E1260" t="str">
            <v>RU Barka Services</v>
          </cell>
          <cell r="F1260" t="str">
            <v>Foreign</v>
          </cell>
          <cell r="G1260">
            <v>0</v>
          </cell>
        </row>
        <row r="1261">
          <cell r="A1261" t="str">
            <v>Gross Valuation Allowance</v>
          </cell>
          <cell r="B1261" t="str">
            <v>Bill</v>
          </cell>
          <cell r="C1261" t="str">
            <v>Computed</v>
          </cell>
          <cell r="D1261" t="str">
            <v>1Q04</v>
          </cell>
          <cell r="E1261" t="str">
            <v>RU Barka Services</v>
          </cell>
          <cell r="F1261" t="str">
            <v>Foreign</v>
          </cell>
          <cell r="G1261">
            <v>0</v>
          </cell>
        </row>
        <row r="1262">
          <cell r="A1262" t="str">
            <v>Total Asset/(Liability)</v>
          </cell>
          <cell r="B1262" t="str">
            <v>Bill</v>
          </cell>
          <cell r="C1262" t="str">
            <v>Computed</v>
          </cell>
          <cell r="D1262" t="str">
            <v>1Q04</v>
          </cell>
          <cell r="E1262" t="str">
            <v>RU Barka Services</v>
          </cell>
          <cell r="F1262" t="str">
            <v>Foreign</v>
          </cell>
          <cell r="G1262">
            <v>-84359.482588235303</v>
          </cell>
        </row>
        <row r="1263">
          <cell r="A1263" t="str">
            <v>Total tax expense (benefit)</v>
          </cell>
          <cell r="B1263" t="str">
            <v>Bill</v>
          </cell>
          <cell r="C1263" t="str">
            <v>Computed</v>
          </cell>
          <cell r="D1263" t="str">
            <v>1Q04</v>
          </cell>
          <cell r="E1263" t="str">
            <v>RU Barka Services</v>
          </cell>
          <cell r="F1263" t="str">
            <v>Foreign</v>
          </cell>
          <cell r="G1263">
            <v>49065.364941176471</v>
          </cell>
        </row>
        <row r="1264">
          <cell r="A1264" t="str">
            <v>EOY Accrued Tax Rec/(Pay)</v>
          </cell>
          <cell r="B1264" t="str">
            <v>Bill</v>
          </cell>
          <cell r="C1264" t="str">
            <v>Computed</v>
          </cell>
          <cell r="D1264" t="str">
            <v>4Q03</v>
          </cell>
          <cell r="E1264" t="str">
            <v>RU Barka Services</v>
          </cell>
          <cell r="F1264" t="str">
            <v>Foreign</v>
          </cell>
          <cell r="G1264">
            <v>-35294.117647058825</v>
          </cell>
        </row>
        <row r="1265">
          <cell r="A1265" t="str">
            <v>Total Deferred Tax Asset - Current</v>
          </cell>
          <cell r="B1265" t="str">
            <v>Bill</v>
          </cell>
          <cell r="C1265" t="str">
            <v>Computed</v>
          </cell>
          <cell r="D1265" t="str">
            <v>4Q03</v>
          </cell>
          <cell r="E1265" t="str">
            <v>RU Barka Services</v>
          </cell>
          <cell r="F1265" t="str">
            <v>Foreign</v>
          </cell>
          <cell r="G1265">
            <v>0</v>
          </cell>
        </row>
        <row r="1266">
          <cell r="A1266" t="str">
            <v>Total Deferred Tax Asset - NC</v>
          </cell>
          <cell r="B1266" t="str">
            <v>Bill</v>
          </cell>
          <cell r="C1266" t="str">
            <v>Computed</v>
          </cell>
          <cell r="D1266" t="str">
            <v>4Q03</v>
          </cell>
          <cell r="E1266" t="str">
            <v>RU Barka Services</v>
          </cell>
          <cell r="F1266" t="str">
            <v>Foreign</v>
          </cell>
          <cell r="G1266">
            <v>0</v>
          </cell>
        </row>
        <row r="1267">
          <cell r="A1267" t="str">
            <v>Total Deferred Tax Liab - NC</v>
          </cell>
          <cell r="B1267" t="str">
            <v>Bill</v>
          </cell>
          <cell r="C1267" t="str">
            <v>Computed</v>
          </cell>
          <cell r="D1267" t="str">
            <v>4Q03</v>
          </cell>
          <cell r="E1267" t="str">
            <v>RU Barka Services</v>
          </cell>
          <cell r="F1267" t="str">
            <v>Foreign</v>
          </cell>
          <cell r="G1267">
            <v>0</v>
          </cell>
        </row>
        <row r="1268">
          <cell r="A1268" t="str">
            <v>Total Net Deferred Tax Asset/(Liab)</v>
          </cell>
          <cell r="B1268" t="str">
            <v>Bill</v>
          </cell>
          <cell r="C1268" t="str">
            <v>Computed</v>
          </cell>
          <cell r="D1268" t="str">
            <v>4Q03</v>
          </cell>
          <cell r="E1268" t="str">
            <v>RU Barka Services</v>
          </cell>
          <cell r="F1268" t="str">
            <v>Foreign</v>
          </cell>
          <cell r="G1268">
            <v>0</v>
          </cell>
        </row>
        <row r="1269">
          <cell r="A1269" t="str">
            <v>Gross Valuation Allowance</v>
          </cell>
          <cell r="B1269" t="str">
            <v>Bill</v>
          </cell>
          <cell r="C1269" t="str">
            <v>Computed</v>
          </cell>
          <cell r="D1269" t="str">
            <v>4Q03</v>
          </cell>
          <cell r="E1269" t="str">
            <v>RU Barka Services</v>
          </cell>
          <cell r="F1269" t="str">
            <v>Foreign</v>
          </cell>
          <cell r="G1269">
            <v>0</v>
          </cell>
        </row>
        <row r="1270">
          <cell r="A1270" t="str">
            <v>Total Asset/(Liability)</v>
          </cell>
          <cell r="B1270" t="str">
            <v>Bill</v>
          </cell>
          <cell r="C1270" t="str">
            <v>Computed</v>
          </cell>
          <cell r="D1270" t="str">
            <v>4Q03</v>
          </cell>
          <cell r="E1270" t="str">
            <v>RU Barka Services</v>
          </cell>
          <cell r="F1270" t="str">
            <v>Foreign</v>
          </cell>
          <cell r="G1270">
            <v>-35294.117647058825</v>
          </cell>
        </row>
        <row r="1271">
          <cell r="A1271" t="str">
            <v>EOY Accrued Tax Rec/(Pay)</v>
          </cell>
          <cell r="B1271" t="str">
            <v>Bill</v>
          </cell>
          <cell r="C1271" t="str">
            <v>Computed</v>
          </cell>
          <cell r="D1271" t="str">
            <v>2Q04</v>
          </cell>
          <cell r="E1271" t="str">
            <v>RU Ras Laffan</v>
          </cell>
          <cell r="F1271" t="str">
            <v>Foreign</v>
          </cell>
          <cell r="G1271">
            <v>0</v>
          </cell>
        </row>
        <row r="1272">
          <cell r="A1272" t="str">
            <v>Total Deferred Tax Asset - Current</v>
          </cell>
          <cell r="B1272" t="str">
            <v>Bill</v>
          </cell>
          <cell r="C1272" t="str">
            <v>Computed</v>
          </cell>
          <cell r="D1272" t="str">
            <v>2Q04</v>
          </cell>
          <cell r="E1272" t="str">
            <v>RU Ras Laffan</v>
          </cell>
          <cell r="F1272" t="str">
            <v>Foreign</v>
          </cell>
          <cell r="G1272">
            <v>0</v>
          </cell>
        </row>
        <row r="1273">
          <cell r="A1273" t="str">
            <v>Total Deferred Tax Asset - NC</v>
          </cell>
          <cell r="B1273" t="str">
            <v>Bill</v>
          </cell>
          <cell r="C1273" t="str">
            <v>Computed</v>
          </cell>
          <cell r="D1273" t="str">
            <v>2Q04</v>
          </cell>
          <cell r="E1273" t="str">
            <v>RU Ras Laffan</v>
          </cell>
          <cell r="F1273" t="str">
            <v>Foreign</v>
          </cell>
          <cell r="G1273">
            <v>0</v>
          </cell>
        </row>
        <row r="1274">
          <cell r="A1274" t="str">
            <v>Total Deferred Tax Liab - NC</v>
          </cell>
          <cell r="B1274" t="str">
            <v>Bill</v>
          </cell>
          <cell r="C1274" t="str">
            <v>Computed</v>
          </cell>
          <cell r="D1274" t="str">
            <v>2Q04</v>
          </cell>
          <cell r="E1274" t="str">
            <v>RU Ras Laffan</v>
          </cell>
          <cell r="F1274" t="str">
            <v>Foreign</v>
          </cell>
          <cell r="G1274">
            <v>-3070909.0909090913</v>
          </cell>
        </row>
        <row r="1275">
          <cell r="A1275" t="str">
            <v>Total Net Deferred Tax Asset/(Liab)</v>
          </cell>
          <cell r="B1275" t="str">
            <v>Bill</v>
          </cell>
          <cell r="C1275" t="str">
            <v>Computed</v>
          </cell>
          <cell r="D1275" t="str">
            <v>2Q04</v>
          </cell>
          <cell r="E1275" t="str">
            <v>RU Ras Laffan</v>
          </cell>
          <cell r="F1275" t="str">
            <v>Foreign</v>
          </cell>
          <cell r="G1275">
            <v>-3070909.0909090913</v>
          </cell>
        </row>
        <row r="1276">
          <cell r="A1276" t="str">
            <v>Gross Valuation Allowance</v>
          </cell>
          <cell r="B1276" t="str">
            <v>Bill</v>
          </cell>
          <cell r="C1276" t="str">
            <v>Computed</v>
          </cell>
          <cell r="D1276" t="str">
            <v>2Q04</v>
          </cell>
          <cell r="E1276" t="str">
            <v>RU Ras Laffan</v>
          </cell>
          <cell r="F1276" t="str">
            <v>Foreign</v>
          </cell>
          <cell r="G1276">
            <v>0</v>
          </cell>
        </row>
        <row r="1277">
          <cell r="A1277" t="str">
            <v>Total Asset/(Liability)</v>
          </cell>
          <cell r="B1277" t="str">
            <v>Bill</v>
          </cell>
          <cell r="C1277" t="str">
            <v>Computed</v>
          </cell>
          <cell r="D1277" t="str">
            <v>2Q04</v>
          </cell>
          <cell r="E1277" t="str">
            <v>RU Ras Laffan</v>
          </cell>
          <cell r="F1277" t="str">
            <v>Foreign</v>
          </cell>
          <cell r="G1277">
            <v>-3070909.0909090913</v>
          </cell>
        </row>
        <row r="1278">
          <cell r="A1278" t="str">
            <v>Total tax expense (benefit)</v>
          </cell>
          <cell r="B1278" t="str">
            <v>Bill</v>
          </cell>
          <cell r="C1278" t="str">
            <v>Computed</v>
          </cell>
          <cell r="D1278" t="str">
            <v>2Q04</v>
          </cell>
          <cell r="E1278" t="str">
            <v>RU Ras Laffan</v>
          </cell>
          <cell r="F1278" t="str">
            <v>Foreign</v>
          </cell>
          <cell r="G1278">
            <v>3070909.0909090908</v>
          </cell>
        </row>
        <row r="1279">
          <cell r="A1279" t="str">
            <v>EOY Accrued Tax Rec/(Pay)</v>
          </cell>
          <cell r="B1279" t="str">
            <v>Bill</v>
          </cell>
          <cell r="C1279" t="str">
            <v>Computed</v>
          </cell>
          <cell r="D1279" t="str">
            <v>1Q04</v>
          </cell>
          <cell r="E1279" t="str">
            <v>RU Ras Laffan</v>
          </cell>
          <cell r="F1279" t="str">
            <v>Foreign</v>
          </cell>
          <cell r="G1279">
            <v>0</v>
          </cell>
        </row>
        <row r="1280">
          <cell r="A1280" t="str">
            <v>Total Deferred Tax Asset - Current</v>
          </cell>
          <cell r="B1280" t="str">
            <v>Bill</v>
          </cell>
          <cell r="C1280" t="str">
            <v>Computed</v>
          </cell>
          <cell r="D1280" t="str">
            <v>1Q04</v>
          </cell>
          <cell r="E1280" t="str">
            <v>RU Ras Laffan</v>
          </cell>
          <cell r="F1280" t="str">
            <v>Foreign</v>
          </cell>
          <cell r="G1280">
            <v>0</v>
          </cell>
        </row>
        <row r="1281">
          <cell r="A1281" t="str">
            <v>Total Deferred Tax Asset - NC</v>
          </cell>
          <cell r="B1281" t="str">
            <v>Bill</v>
          </cell>
          <cell r="C1281" t="str">
            <v>Computed</v>
          </cell>
          <cell r="D1281" t="str">
            <v>1Q04</v>
          </cell>
          <cell r="E1281" t="str">
            <v>RU Ras Laffan</v>
          </cell>
          <cell r="F1281" t="str">
            <v>Foreign</v>
          </cell>
          <cell r="G1281">
            <v>0</v>
          </cell>
        </row>
        <row r="1282">
          <cell r="A1282" t="str">
            <v>Total Deferred Tax Liab - NC</v>
          </cell>
          <cell r="B1282" t="str">
            <v>Bill</v>
          </cell>
          <cell r="C1282" t="str">
            <v>Computed</v>
          </cell>
          <cell r="D1282" t="str">
            <v>1Q04</v>
          </cell>
          <cell r="E1282" t="str">
            <v>RU Ras Laffan</v>
          </cell>
          <cell r="F1282" t="str">
            <v>Foreign</v>
          </cell>
          <cell r="G1282">
            <v>0</v>
          </cell>
        </row>
        <row r="1283">
          <cell r="A1283" t="str">
            <v>Total Net Deferred Tax Asset/(Liab)</v>
          </cell>
          <cell r="B1283" t="str">
            <v>Bill</v>
          </cell>
          <cell r="C1283" t="str">
            <v>Computed</v>
          </cell>
          <cell r="D1283" t="str">
            <v>1Q04</v>
          </cell>
          <cell r="E1283" t="str">
            <v>RU Ras Laffan</v>
          </cell>
          <cell r="F1283" t="str">
            <v>Foreign</v>
          </cell>
          <cell r="G1283">
            <v>0</v>
          </cell>
        </row>
        <row r="1284">
          <cell r="A1284" t="str">
            <v>Gross Valuation Allowance</v>
          </cell>
          <cell r="B1284" t="str">
            <v>Bill</v>
          </cell>
          <cell r="C1284" t="str">
            <v>Computed</v>
          </cell>
          <cell r="D1284" t="str">
            <v>1Q04</v>
          </cell>
          <cell r="E1284" t="str">
            <v>RU Ras Laffan</v>
          </cell>
          <cell r="F1284" t="str">
            <v>Foreign</v>
          </cell>
          <cell r="G1284">
            <v>0</v>
          </cell>
        </row>
        <row r="1285">
          <cell r="A1285" t="str">
            <v>Total Asset/(Liability)</v>
          </cell>
          <cell r="B1285" t="str">
            <v>Bill</v>
          </cell>
          <cell r="C1285" t="str">
            <v>Computed</v>
          </cell>
          <cell r="D1285" t="str">
            <v>1Q04</v>
          </cell>
          <cell r="E1285" t="str">
            <v>RU Ras Laffan</v>
          </cell>
          <cell r="F1285" t="str">
            <v>Foreign</v>
          </cell>
          <cell r="G1285">
            <v>0</v>
          </cell>
        </row>
        <row r="1286">
          <cell r="A1286" t="str">
            <v>Total tax expense (benefit)</v>
          </cell>
          <cell r="B1286" t="str">
            <v>Bill</v>
          </cell>
          <cell r="C1286" t="str">
            <v>Computed</v>
          </cell>
          <cell r="D1286" t="str">
            <v>1Q04</v>
          </cell>
          <cell r="E1286" t="str">
            <v>RU Ras Laffan</v>
          </cell>
          <cell r="F1286" t="str">
            <v>Foreign</v>
          </cell>
          <cell r="G1286">
            <v>0</v>
          </cell>
        </row>
        <row r="1287">
          <cell r="A1287" t="str">
            <v>EOY Accrued Tax Rec/(Pay)</v>
          </cell>
          <cell r="B1287" t="str">
            <v>Bill</v>
          </cell>
          <cell r="C1287" t="str">
            <v>Computed</v>
          </cell>
          <cell r="D1287" t="str">
            <v>4Q03</v>
          </cell>
          <cell r="E1287" t="str">
            <v>RU Ras Laffan</v>
          </cell>
          <cell r="F1287" t="str">
            <v>Foreign</v>
          </cell>
          <cell r="G1287">
            <v>0</v>
          </cell>
        </row>
        <row r="1288">
          <cell r="A1288" t="str">
            <v>Total Deferred Tax Asset - Current</v>
          </cell>
          <cell r="B1288" t="str">
            <v>Bill</v>
          </cell>
          <cell r="C1288" t="str">
            <v>Computed</v>
          </cell>
          <cell r="D1288" t="str">
            <v>4Q03</v>
          </cell>
          <cell r="E1288" t="str">
            <v>RU Ras Laffan</v>
          </cell>
          <cell r="F1288" t="str">
            <v>Foreign</v>
          </cell>
          <cell r="G1288">
            <v>0</v>
          </cell>
        </row>
        <row r="1289">
          <cell r="A1289" t="str">
            <v>Total Deferred Tax Asset - NC</v>
          </cell>
          <cell r="B1289" t="str">
            <v>Bill</v>
          </cell>
          <cell r="C1289" t="str">
            <v>Computed</v>
          </cell>
          <cell r="D1289" t="str">
            <v>4Q03</v>
          </cell>
          <cell r="E1289" t="str">
            <v>RU Ras Laffan</v>
          </cell>
          <cell r="F1289" t="str">
            <v>Foreign</v>
          </cell>
          <cell r="G1289">
            <v>0</v>
          </cell>
        </row>
        <row r="1290">
          <cell r="A1290" t="str">
            <v>Total Deferred Tax Liab - NC</v>
          </cell>
          <cell r="B1290" t="str">
            <v>Bill</v>
          </cell>
          <cell r="C1290" t="str">
            <v>Computed</v>
          </cell>
          <cell r="D1290" t="str">
            <v>4Q03</v>
          </cell>
          <cell r="E1290" t="str">
            <v>RU Ras Laffan</v>
          </cell>
          <cell r="F1290" t="str">
            <v>Foreign</v>
          </cell>
          <cell r="G1290">
            <v>0</v>
          </cell>
        </row>
        <row r="1291">
          <cell r="A1291" t="str">
            <v>Total Net Deferred Tax Asset/(Liab)</v>
          </cell>
          <cell r="B1291" t="str">
            <v>Bill</v>
          </cell>
          <cell r="C1291" t="str">
            <v>Computed</v>
          </cell>
          <cell r="D1291" t="str">
            <v>4Q03</v>
          </cell>
          <cell r="E1291" t="str">
            <v>RU Ras Laffan</v>
          </cell>
          <cell r="F1291" t="str">
            <v>Foreign</v>
          </cell>
          <cell r="G1291">
            <v>0</v>
          </cell>
        </row>
        <row r="1292">
          <cell r="A1292" t="str">
            <v>Gross Valuation Allowance</v>
          </cell>
          <cell r="B1292" t="str">
            <v>Bill</v>
          </cell>
          <cell r="C1292" t="str">
            <v>Computed</v>
          </cell>
          <cell r="D1292" t="str">
            <v>4Q03</v>
          </cell>
          <cell r="E1292" t="str">
            <v>RU Ras Laffan</v>
          </cell>
          <cell r="F1292" t="str">
            <v>Foreign</v>
          </cell>
          <cell r="G1292">
            <v>0</v>
          </cell>
        </row>
        <row r="1293">
          <cell r="A1293" t="str">
            <v>Total Asset/(Liability)</v>
          </cell>
          <cell r="B1293" t="str">
            <v>Bill</v>
          </cell>
          <cell r="C1293" t="str">
            <v>Computed</v>
          </cell>
          <cell r="D1293" t="str">
            <v>4Q03</v>
          </cell>
          <cell r="E1293" t="str">
            <v>RU Ras Laffan</v>
          </cell>
          <cell r="F1293" t="str">
            <v>Foreign</v>
          </cell>
          <cell r="G1293">
            <v>0</v>
          </cell>
        </row>
        <row r="1294">
          <cell r="A1294" t="str">
            <v>EOY Accrued Tax Rec/(Pay)</v>
          </cell>
          <cell r="B1294" t="str">
            <v>Bill</v>
          </cell>
          <cell r="C1294" t="str">
            <v>Computed</v>
          </cell>
          <cell r="D1294" t="str">
            <v>2Q04</v>
          </cell>
          <cell r="E1294" t="str">
            <v>RU Altai</v>
          </cell>
          <cell r="F1294" t="str">
            <v>Foreign</v>
          </cell>
          <cell r="G1294">
            <v>-11334404.401000001</v>
          </cell>
        </row>
        <row r="1295">
          <cell r="A1295" t="str">
            <v>Total Deferred Tax Asset - Current</v>
          </cell>
          <cell r="B1295" t="str">
            <v>Bill</v>
          </cell>
          <cell r="C1295" t="str">
            <v>Computed</v>
          </cell>
          <cell r="D1295" t="str">
            <v>2Q04</v>
          </cell>
          <cell r="E1295" t="str">
            <v>RU Altai</v>
          </cell>
          <cell r="F1295" t="str">
            <v>Foreign</v>
          </cell>
          <cell r="G1295">
            <v>7916000</v>
          </cell>
        </row>
        <row r="1296">
          <cell r="A1296" t="str">
            <v>Total Deferred Tax Asset - NC</v>
          </cell>
          <cell r="B1296" t="str">
            <v>Bill</v>
          </cell>
          <cell r="C1296" t="str">
            <v>Computed</v>
          </cell>
          <cell r="D1296" t="str">
            <v>2Q04</v>
          </cell>
          <cell r="E1296" t="str">
            <v>RU Altai</v>
          </cell>
          <cell r="F1296" t="str">
            <v>Foreign</v>
          </cell>
          <cell r="G1296">
            <v>0</v>
          </cell>
        </row>
        <row r="1297">
          <cell r="A1297" t="str">
            <v>Total Deferred Tax Liab - NC</v>
          </cell>
          <cell r="B1297" t="str">
            <v>Bill</v>
          </cell>
          <cell r="C1297" t="str">
            <v>Computed</v>
          </cell>
          <cell r="D1297" t="str">
            <v>2Q04</v>
          </cell>
          <cell r="E1297" t="str">
            <v>RU Altai</v>
          </cell>
          <cell r="F1297" t="str">
            <v>Foreign</v>
          </cell>
          <cell r="G1297">
            <v>-1743000</v>
          </cell>
        </row>
        <row r="1298">
          <cell r="A1298" t="str">
            <v>Total Net Deferred Tax Asset/(Liab)</v>
          </cell>
          <cell r="B1298" t="str">
            <v>Bill</v>
          </cell>
          <cell r="C1298" t="str">
            <v>Computed</v>
          </cell>
          <cell r="D1298" t="str">
            <v>2Q04</v>
          </cell>
          <cell r="E1298" t="str">
            <v>RU Altai</v>
          </cell>
          <cell r="F1298" t="str">
            <v>Foreign</v>
          </cell>
          <cell r="G1298">
            <v>6173000</v>
          </cell>
        </row>
        <row r="1299">
          <cell r="A1299" t="str">
            <v>Gross Valuation Allowance</v>
          </cell>
          <cell r="B1299" t="str">
            <v>Bill</v>
          </cell>
          <cell r="C1299" t="str">
            <v>Computed</v>
          </cell>
          <cell r="D1299" t="str">
            <v>2Q04</v>
          </cell>
          <cell r="E1299" t="str">
            <v>RU Altai</v>
          </cell>
          <cell r="F1299" t="str">
            <v>Foreign</v>
          </cell>
          <cell r="G1299">
            <v>-1360000</v>
          </cell>
        </row>
        <row r="1300">
          <cell r="A1300" t="str">
            <v>Total Asset/(Liability)</v>
          </cell>
          <cell r="B1300" t="str">
            <v>Bill</v>
          </cell>
          <cell r="C1300" t="str">
            <v>Computed</v>
          </cell>
          <cell r="D1300" t="str">
            <v>2Q04</v>
          </cell>
          <cell r="E1300" t="str">
            <v>RU Altai</v>
          </cell>
          <cell r="F1300" t="str">
            <v>Foreign</v>
          </cell>
          <cell r="G1300">
            <v>-5161404.4010000005</v>
          </cell>
        </row>
        <row r="1301">
          <cell r="A1301" t="str">
            <v>Total tax expense (benefit)</v>
          </cell>
          <cell r="B1301" t="str">
            <v>Bill</v>
          </cell>
          <cell r="C1301" t="str">
            <v>Computed</v>
          </cell>
          <cell r="D1301" t="str">
            <v>2Q04</v>
          </cell>
          <cell r="E1301" t="str">
            <v>RU Altai</v>
          </cell>
          <cell r="F1301" t="str">
            <v>Foreign</v>
          </cell>
          <cell r="G1301">
            <v>3294134.3010000009</v>
          </cell>
        </row>
        <row r="1302">
          <cell r="A1302" t="str">
            <v>EOY Accrued Tax Rec/(Pay)</v>
          </cell>
          <cell r="B1302" t="str">
            <v>Bill</v>
          </cell>
          <cell r="C1302" t="str">
            <v>Computed</v>
          </cell>
          <cell r="D1302" t="str">
            <v>1Q04</v>
          </cell>
          <cell r="E1302" t="str">
            <v>RU Altai</v>
          </cell>
          <cell r="F1302" t="str">
            <v>Foreign</v>
          </cell>
          <cell r="G1302">
            <v>-10032611.6</v>
          </cell>
        </row>
        <row r="1303">
          <cell r="A1303" t="str">
            <v>Total Deferred Tax Asset - Current</v>
          </cell>
          <cell r="B1303" t="str">
            <v>Bill</v>
          </cell>
          <cell r="C1303" t="str">
            <v>Computed</v>
          </cell>
          <cell r="D1303" t="str">
            <v>1Q04</v>
          </cell>
          <cell r="E1303" t="str">
            <v>RU Altai</v>
          </cell>
          <cell r="F1303" t="str">
            <v>Foreign</v>
          </cell>
          <cell r="G1303">
            <v>7916000</v>
          </cell>
        </row>
        <row r="1304">
          <cell r="A1304" t="str">
            <v>Total Deferred Tax Asset - NC</v>
          </cell>
          <cell r="B1304" t="str">
            <v>Bill</v>
          </cell>
          <cell r="C1304" t="str">
            <v>Computed</v>
          </cell>
          <cell r="D1304" t="str">
            <v>1Q04</v>
          </cell>
          <cell r="E1304" t="str">
            <v>RU Altai</v>
          </cell>
          <cell r="F1304" t="str">
            <v>Foreign</v>
          </cell>
          <cell r="G1304">
            <v>0</v>
          </cell>
        </row>
        <row r="1305">
          <cell r="A1305" t="str">
            <v>Total Deferred Tax Liab - NC</v>
          </cell>
          <cell r="B1305" t="str">
            <v>Bill</v>
          </cell>
          <cell r="C1305" t="str">
            <v>Computed</v>
          </cell>
          <cell r="D1305" t="str">
            <v>1Q04</v>
          </cell>
          <cell r="E1305" t="str">
            <v>RU Altai</v>
          </cell>
          <cell r="F1305" t="str">
            <v>Foreign</v>
          </cell>
          <cell r="G1305">
            <v>-1743000</v>
          </cell>
        </row>
        <row r="1306">
          <cell r="A1306" t="str">
            <v>Total Net Deferred Tax Asset/(Liab)</v>
          </cell>
          <cell r="B1306" t="str">
            <v>Bill</v>
          </cell>
          <cell r="C1306" t="str">
            <v>Computed</v>
          </cell>
          <cell r="D1306" t="str">
            <v>1Q04</v>
          </cell>
          <cell r="E1306" t="str">
            <v>RU Altai</v>
          </cell>
          <cell r="F1306" t="str">
            <v>Foreign</v>
          </cell>
          <cell r="G1306">
            <v>6173000</v>
          </cell>
        </row>
        <row r="1307">
          <cell r="A1307" t="str">
            <v>Gross Valuation Allowance</v>
          </cell>
          <cell r="B1307" t="str">
            <v>Bill</v>
          </cell>
          <cell r="C1307" t="str">
            <v>Computed</v>
          </cell>
          <cell r="D1307" t="str">
            <v>1Q04</v>
          </cell>
          <cell r="E1307" t="str">
            <v>RU Altai</v>
          </cell>
          <cell r="F1307" t="str">
            <v>Foreign</v>
          </cell>
          <cell r="G1307">
            <v>-1360000</v>
          </cell>
        </row>
        <row r="1308">
          <cell r="A1308" t="str">
            <v>Total Asset/(Liability)</v>
          </cell>
          <cell r="B1308" t="str">
            <v>Bill</v>
          </cell>
          <cell r="C1308" t="str">
            <v>Computed</v>
          </cell>
          <cell r="D1308" t="str">
            <v>1Q04</v>
          </cell>
          <cell r="E1308" t="str">
            <v>RU Altai</v>
          </cell>
          <cell r="F1308" t="str">
            <v>Foreign</v>
          </cell>
          <cell r="G1308">
            <v>-3859611.6</v>
          </cell>
        </row>
        <row r="1309">
          <cell r="A1309" t="str">
            <v>Total tax expense (benefit)</v>
          </cell>
          <cell r="B1309" t="str">
            <v>Bill</v>
          </cell>
          <cell r="C1309" t="str">
            <v>Computed</v>
          </cell>
          <cell r="D1309" t="str">
            <v>1Q04</v>
          </cell>
          <cell r="E1309" t="str">
            <v>RU Altai</v>
          </cell>
          <cell r="F1309" t="str">
            <v>Foreign</v>
          </cell>
          <cell r="G1309">
            <v>1992341.5</v>
          </cell>
        </row>
        <row r="1310">
          <cell r="A1310" t="str">
            <v>EOY Accrued Tax Rec/(Pay)</v>
          </cell>
          <cell r="B1310" t="str">
            <v>Bill</v>
          </cell>
          <cell r="C1310" t="str">
            <v>Computed</v>
          </cell>
          <cell r="D1310" t="str">
            <v>4Q03</v>
          </cell>
          <cell r="E1310" t="str">
            <v>RU Altai</v>
          </cell>
          <cell r="F1310" t="str">
            <v>Foreign</v>
          </cell>
          <cell r="G1310">
            <v>-9826270.0999999996</v>
          </cell>
        </row>
        <row r="1311">
          <cell r="A1311" t="str">
            <v>Total Deferred Tax Asset - Current</v>
          </cell>
          <cell r="B1311" t="str">
            <v>Bill</v>
          </cell>
          <cell r="C1311" t="str">
            <v>Computed</v>
          </cell>
          <cell r="D1311" t="str">
            <v>4Q03</v>
          </cell>
          <cell r="E1311" t="str">
            <v>RU Altai</v>
          </cell>
          <cell r="F1311" t="str">
            <v>Foreign</v>
          </cell>
          <cell r="G1311">
            <v>7916000</v>
          </cell>
        </row>
        <row r="1312">
          <cell r="A1312" t="str">
            <v>Total Deferred Tax Asset - NC</v>
          </cell>
          <cell r="B1312" t="str">
            <v>Bill</v>
          </cell>
          <cell r="C1312" t="str">
            <v>Computed</v>
          </cell>
          <cell r="D1312" t="str">
            <v>4Q03</v>
          </cell>
          <cell r="E1312" t="str">
            <v>RU Altai</v>
          </cell>
          <cell r="F1312" t="str">
            <v>Foreign</v>
          </cell>
          <cell r="G1312">
            <v>0</v>
          </cell>
        </row>
        <row r="1313">
          <cell r="A1313" t="str">
            <v>Total Deferred Tax Liab - NC</v>
          </cell>
          <cell r="B1313" t="str">
            <v>Bill</v>
          </cell>
          <cell r="C1313" t="str">
            <v>Computed</v>
          </cell>
          <cell r="D1313" t="str">
            <v>4Q03</v>
          </cell>
          <cell r="E1313" t="str">
            <v>RU Altai</v>
          </cell>
          <cell r="F1313" t="str">
            <v>Foreign</v>
          </cell>
          <cell r="G1313">
            <v>-1743000</v>
          </cell>
        </row>
        <row r="1314">
          <cell r="A1314" t="str">
            <v>Total Net Deferred Tax Asset/(Liab)</v>
          </cell>
          <cell r="B1314" t="str">
            <v>Bill</v>
          </cell>
          <cell r="C1314" t="str">
            <v>Computed</v>
          </cell>
          <cell r="D1314" t="str">
            <v>4Q03</v>
          </cell>
          <cell r="E1314" t="str">
            <v>RU Altai</v>
          </cell>
          <cell r="F1314" t="str">
            <v>Foreign</v>
          </cell>
          <cell r="G1314">
            <v>6173000</v>
          </cell>
        </row>
        <row r="1315">
          <cell r="A1315" t="str">
            <v>Gross Valuation Allowance</v>
          </cell>
          <cell r="B1315" t="str">
            <v>Bill</v>
          </cell>
          <cell r="C1315" t="str">
            <v>Computed</v>
          </cell>
          <cell r="D1315" t="str">
            <v>4Q03</v>
          </cell>
          <cell r="E1315" t="str">
            <v>RU Altai</v>
          </cell>
          <cell r="F1315" t="str">
            <v>Foreign</v>
          </cell>
          <cell r="G1315">
            <v>-1360000</v>
          </cell>
        </row>
        <row r="1316">
          <cell r="A1316" t="str">
            <v>Total Asset/(Liability)</v>
          </cell>
          <cell r="B1316" t="str">
            <v>Bill</v>
          </cell>
          <cell r="C1316" t="str">
            <v>Computed</v>
          </cell>
          <cell r="D1316" t="str">
            <v>4Q03</v>
          </cell>
          <cell r="E1316" t="str">
            <v>RU Altai</v>
          </cell>
          <cell r="F1316" t="str">
            <v>Foreign</v>
          </cell>
          <cell r="G1316">
            <v>-3653270.1</v>
          </cell>
        </row>
        <row r="1317">
          <cell r="A1317" t="str">
            <v>EOY Accrued Tax Rec/(Pay)</v>
          </cell>
          <cell r="B1317" t="str">
            <v>Bill</v>
          </cell>
          <cell r="C1317" t="str">
            <v>Computed</v>
          </cell>
          <cell r="D1317" t="str">
            <v>2Q04</v>
          </cell>
          <cell r="E1317" t="str">
            <v>Tau Power</v>
          </cell>
          <cell r="F1317" t="str">
            <v>Foreign</v>
          </cell>
          <cell r="G1317">
            <v>-8370299.9999999991</v>
          </cell>
        </row>
        <row r="1318">
          <cell r="A1318" t="str">
            <v>Total Deferred Tax Asset - Current</v>
          </cell>
          <cell r="B1318" t="str">
            <v>Bill</v>
          </cell>
          <cell r="C1318" t="str">
            <v>Computed</v>
          </cell>
          <cell r="D1318" t="str">
            <v>2Q04</v>
          </cell>
          <cell r="E1318" t="str">
            <v>Tau Power</v>
          </cell>
          <cell r="F1318" t="str">
            <v>Foreign</v>
          </cell>
          <cell r="G1318">
            <v>0</v>
          </cell>
        </row>
        <row r="1319">
          <cell r="A1319" t="str">
            <v>Total Deferred Tax Asset - NC</v>
          </cell>
          <cell r="B1319" t="str">
            <v>Bill</v>
          </cell>
          <cell r="C1319" t="str">
            <v>Computed</v>
          </cell>
          <cell r="D1319" t="str">
            <v>2Q04</v>
          </cell>
          <cell r="E1319" t="str">
            <v>Tau Power</v>
          </cell>
          <cell r="F1319" t="str">
            <v>Foreign</v>
          </cell>
          <cell r="G1319">
            <v>0</v>
          </cell>
        </row>
        <row r="1320">
          <cell r="A1320" t="str">
            <v>Total Deferred Tax Liab - NC</v>
          </cell>
          <cell r="B1320" t="str">
            <v>Bill</v>
          </cell>
          <cell r="C1320" t="str">
            <v>Computed</v>
          </cell>
          <cell r="D1320" t="str">
            <v>2Q04</v>
          </cell>
          <cell r="E1320" t="str">
            <v>Tau Power</v>
          </cell>
          <cell r="F1320" t="str">
            <v>Foreign</v>
          </cell>
          <cell r="G1320">
            <v>0</v>
          </cell>
        </row>
        <row r="1321">
          <cell r="A1321" t="str">
            <v>Total Net Deferred Tax Asset/(Liab)</v>
          </cell>
          <cell r="B1321" t="str">
            <v>Bill</v>
          </cell>
          <cell r="C1321" t="str">
            <v>Computed</v>
          </cell>
          <cell r="D1321" t="str">
            <v>2Q04</v>
          </cell>
          <cell r="E1321" t="str">
            <v>Tau Power</v>
          </cell>
          <cell r="F1321" t="str">
            <v>Foreign</v>
          </cell>
          <cell r="G1321">
            <v>0</v>
          </cell>
        </row>
        <row r="1322">
          <cell r="A1322" t="str">
            <v>Gross Valuation Allowance</v>
          </cell>
          <cell r="B1322" t="str">
            <v>Bill</v>
          </cell>
          <cell r="C1322" t="str">
            <v>Computed</v>
          </cell>
          <cell r="D1322" t="str">
            <v>2Q04</v>
          </cell>
          <cell r="E1322" t="str">
            <v>Tau Power</v>
          </cell>
          <cell r="F1322" t="str">
            <v>Foreign</v>
          </cell>
          <cell r="G1322">
            <v>0</v>
          </cell>
        </row>
        <row r="1323">
          <cell r="A1323" t="str">
            <v>Total Asset/(Liability)</v>
          </cell>
          <cell r="B1323" t="str">
            <v>Bill</v>
          </cell>
          <cell r="C1323" t="str">
            <v>Computed</v>
          </cell>
          <cell r="D1323" t="str">
            <v>2Q04</v>
          </cell>
          <cell r="E1323" t="str">
            <v>Tau Power</v>
          </cell>
          <cell r="F1323" t="str">
            <v>Foreign</v>
          </cell>
          <cell r="G1323">
            <v>-8370299.9999999991</v>
          </cell>
        </row>
        <row r="1324">
          <cell r="A1324" t="str">
            <v>Total tax expense (benefit)</v>
          </cell>
          <cell r="B1324" t="str">
            <v>Bill</v>
          </cell>
          <cell r="C1324" t="str">
            <v>Computed</v>
          </cell>
          <cell r="D1324" t="str">
            <v>2Q04</v>
          </cell>
          <cell r="E1324" t="str">
            <v>Tau Power</v>
          </cell>
          <cell r="F1324" t="str">
            <v>Foreign</v>
          </cell>
          <cell r="G1324">
            <v>0</v>
          </cell>
        </row>
        <row r="1325">
          <cell r="A1325" t="str">
            <v>EOY Accrued Tax Rec/(Pay)</v>
          </cell>
          <cell r="B1325" t="str">
            <v>Bill</v>
          </cell>
          <cell r="C1325" t="str">
            <v>Computed</v>
          </cell>
          <cell r="D1325" t="str">
            <v>1Q04</v>
          </cell>
          <cell r="E1325" t="str">
            <v>Tau Power</v>
          </cell>
          <cell r="F1325" t="str">
            <v>Foreign</v>
          </cell>
          <cell r="G1325">
            <v>-8370299.9999999991</v>
          </cell>
        </row>
        <row r="1326">
          <cell r="A1326" t="str">
            <v>Total Deferred Tax Asset - Current</v>
          </cell>
          <cell r="B1326" t="str">
            <v>Bill</v>
          </cell>
          <cell r="C1326" t="str">
            <v>Computed</v>
          </cell>
          <cell r="D1326" t="str">
            <v>1Q04</v>
          </cell>
          <cell r="E1326" t="str">
            <v>Tau Power</v>
          </cell>
          <cell r="F1326" t="str">
            <v>Foreign</v>
          </cell>
          <cell r="G1326">
            <v>0</v>
          </cell>
        </row>
        <row r="1327">
          <cell r="A1327" t="str">
            <v>Total Deferred Tax Asset - NC</v>
          </cell>
          <cell r="B1327" t="str">
            <v>Bill</v>
          </cell>
          <cell r="C1327" t="str">
            <v>Computed</v>
          </cell>
          <cell r="D1327" t="str">
            <v>1Q04</v>
          </cell>
          <cell r="E1327" t="str">
            <v>Tau Power</v>
          </cell>
          <cell r="F1327" t="str">
            <v>Foreign</v>
          </cell>
          <cell r="G1327">
            <v>0</v>
          </cell>
        </row>
        <row r="1328">
          <cell r="A1328" t="str">
            <v>Total Deferred Tax Liab - NC</v>
          </cell>
          <cell r="B1328" t="str">
            <v>Bill</v>
          </cell>
          <cell r="C1328" t="str">
            <v>Computed</v>
          </cell>
          <cell r="D1328" t="str">
            <v>1Q04</v>
          </cell>
          <cell r="E1328" t="str">
            <v>Tau Power</v>
          </cell>
          <cell r="F1328" t="str">
            <v>Foreign</v>
          </cell>
          <cell r="G1328">
            <v>0</v>
          </cell>
        </row>
        <row r="1329">
          <cell r="A1329" t="str">
            <v>Total Net Deferred Tax Asset/(Liab)</v>
          </cell>
          <cell r="B1329" t="str">
            <v>Bill</v>
          </cell>
          <cell r="C1329" t="str">
            <v>Computed</v>
          </cell>
          <cell r="D1329" t="str">
            <v>1Q04</v>
          </cell>
          <cell r="E1329" t="str">
            <v>Tau Power</v>
          </cell>
          <cell r="F1329" t="str">
            <v>Foreign</v>
          </cell>
          <cell r="G1329">
            <v>0</v>
          </cell>
        </row>
        <row r="1330">
          <cell r="A1330" t="str">
            <v>Gross Valuation Allowance</v>
          </cell>
          <cell r="B1330" t="str">
            <v>Bill</v>
          </cell>
          <cell r="C1330" t="str">
            <v>Computed</v>
          </cell>
          <cell r="D1330" t="str">
            <v>1Q04</v>
          </cell>
          <cell r="E1330" t="str">
            <v>Tau Power</v>
          </cell>
          <cell r="F1330" t="str">
            <v>Foreign</v>
          </cell>
          <cell r="G1330">
            <v>0</v>
          </cell>
        </row>
        <row r="1331">
          <cell r="A1331" t="str">
            <v>Total Asset/(Liability)</v>
          </cell>
          <cell r="B1331" t="str">
            <v>Bill</v>
          </cell>
          <cell r="C1331" t="str">
            <v>Computed</v>
          </cell>
          <cell r="D1331" t="str">
            <v>1Q04</v>
          </cell>
          <cell r="E1331" t="str">
            <v>Tau Power</v>
          </cell>
          <cell r="F1331" t="str">
            <v>Foreign</v>
          </cell>
          <cell r="G1331">
            <v>-8370299.9999999991</v>
          </cell>
        </row>
        <row r="1332">
          <cell r="A1332" t="str">
            <v>Total tax expense (benefit)</v>
          </cell>
          <cell r="B1332" t="str">
            <v>Bill</v>
          </cell>
          <cell r="C1332" t="str">
            <v>Computed</v>
          </cell>
          <cell r="D1332" t="str">
            <v>1Q04</v>
          </cell>
          <cell r="E1332" t="str">
            <v>Tau Power</v>
          </cell>
          <cell r="F1332" t="str">
            <v>Foreign</v>
          </cell>
          <cell r="G1332">
            <v>0</v>
          </cell>
        </row>
        <row r="1333">
          <cell r="A1333" t="str">
            <v>EOY Accrued Tax Rec/(Pay)</v>
          </cell>
          <cell r="B1333" t="str">
            <v>Bill</v>
          </cell>
          <cell r="C1333" t="str">
            <v>Computed</v>
          </cell>
          <cell r="D1333" t="str">
            <v>4Q03</v>
          </cell>
          <cell r="E1333" t="str">
            <v>Tau Power</v>
          </cell>
          <cell r="F1333" t="str">
            <v>Foreign</v>
          </cell>
          <cell r="G1333">
            <v>-8370299.9999999991</v>
          </cell>
        </row>
        <row r="1334">
          <cell r="A1334" t="str">
            <v>Total Deferred Tax Asset - Current</v>
          </cell>
          <cell r="B1334" t="str">
            <v>Bill</v>
          </cell>
          <cell r="C1334" t="str">
            <v>Computed</v>
          </cell>
          <cell r="D1334" t="str">
            <v>4Q03</v>
          </cell>
          <cell r="E1334" t="str">
            <v>Tau Power</v>
          </cell>
          <cell r="F1334" t="str">
            <v>Foreign</v>
          </cell>
          <cell r="G1334">
            <v>0</v>
          </cell>
        </row>
        <row r="1335">
          <cell r="A1335" t="str">
            <v>Total Deferred Tax Asset - NC</v>
          </cell>
          <cell r="B1335" t="str">
            <v>Bill</v>
          </cell>
          <cell r="C1335" t="str">
            <v>Computed</v>
          </cell>
          <cell r="D1335" t="str">
            <v>4Q03</v>
          </cell>
          <cell r="E1335" t="str">
            <v>Tau Power</v>
          </cell>
          <cell r="F1335" t="str">
            <v>Foreign</v>
          </cell>
          <cell r="G1335">
            <v>0</v>
          </cell>
        </row>
        <row r="1336">
          <cell r="A1336" t="str">
            <v>Total Deferred Tax Liab - NC</v>
          </cell>
          <cell r="B1336" t="str">
            <v>Bill</v>
          </cell>
          <cell r="C1336" t="str">
            <v>Computed</v>
          </cell>
          <cell r="D1336" t="str">
            <v>4Q03</v>
          </cell>
          <cell r="E1336" t="str">
            <v>Tau Power</v>
          </cell>
          <cell r="F1336" t="str">
            <v>Foreign</v>
          </cell>
          <cell r="G1336">
            <v>0</v>
          </cell>
        </row>
        <row r="1337">
          <cell r="A1337" t="str">
            <v>Total Net Deferred Tax Asset/(Liab)</v>
          </cell>
          <cell r="B1337" t="str">
            <v>Bill</v>
          </cell>
          <cell r="C1337" t="str">
            <v>Computed</v>
          </cell>
          <cell r="D1337" t="str">
            <v>4Q03</v>
          </cell>
          <cell r="E1337" t="str">
            <v>Tau Power</v>
          </cell>
          <cell r="F1337" t="str">
            <v>Foreign</v>
          </cell>
          <cell r="G1337">
            <v>0</v>
          </cell>
        </row>
        <row r="1338">
          <cell r="A1338" t="str">
            <v>Gross Valuation Allowance</v>
          </cell>
          <cell r="B1338" t="str">
            <v>Bill</v>
          </cell>
          <cell r="C1338" t="str">
            <v>Computed</v>
          </cell>
          <cell r="D1338" t="str">
            <v>4Q03</v>
          </cell>
          <cell r="E1338" t="str">
            <v>Tau Power</v>
          </cell>
          <cell r="F1338" t="str">
            <v>Foreign</v>
          </cell>
          <cell r="G1338">
            <v>0</v>
          </cell>
        </row>
        <row r="1339">
          <cell r="A1339" t="str">
            <v>Total Asset/(Liability)</v>
          </cell>
          <cell r="B1339" t="str">
            <v>Bill</v>
          </cell>
          <cell r="C1339" t="str">
            <v>Computed</v>
          </cell>
          <cell r="D1339" t="str">
            <v>4Q03</v>
          </cell>
          <cell r="E1339" t="str">
            <v>Tau Power</v>
          </cell>
          <cell r="F1339" t="str">
            <v>Foreign</v>
          </cell>
          <cell r="G1339">
            <v>-8370299.9999999991</v>
          </cell>
        </row>
        <row r="1340">
          <cell r="A1340" t="str">
            <v>EOY Accrued Tax Rec/(Pay)</v>
          </cell>
          <cell r="B1340" t="str">
            <v>Bill</v>
          </cell>
          <cell r="C1340" t="str">
            <v>Computed</v>
          </cell>
          <cell r="D1340" t="str">
            <v>2Q04</v>
          </cell>
          <cell r="E1340" t="str">
            <v>RU Ekibastuz</v>
          </cell>
          <cell r="F1340" t="str">
            <v>Foreign</v>
          </cell>
          <cell r="G1340">
            <v>-3457230.3</v>
          </cell>
        </row>
        <row r="1341">
          <cell r="A1341" t="str">
            <v>Total Deferred Tax Asset - Current</v>
          </cell>
          <cell r="B1341" t="str">
            <v>Bill</v>
          </cell>
          <cell r="C1341" t="str">
            <v>Computed</v>
          </cell>
          <cell r="D1341" t="str">
            <v>2Q04</v>
          </cell>
          <cell r="E1341" t="str">
            <v>RU Ekibastuz</v>
          </cell>
          <cell r="F1341" t="str">
            <v>Foreign</v>
          </cell>
          <cell r="G1341">
            <v>5783000</v>
          </cell>
        </row>
        <row r="1342">
          <cell r="A1342" t="str">
            <v>Total Deferred Tax Asset - NC</v>
          </cell>
          <cell r="B1342" t="str">
            <v>Bill</v>
          </cell>
          <cell r="C1342" t="str">
            <v>Computed</v>
          </cell>
          <cell r="D1342" t="str">
            <v>2Q04</v>
          </cell>
          <cell r="E1342" t="str">
            <v>RU Ekibastuz</v>
          </cell>
          <cell r="F1342" t="str">
            <v>Foreign</v>
          </cell>
          <cell r="G1342">
            <v>0</v>
          </cell>
        </row>
        <row r="1343">
          <cell r="A1343" t="str">
            <v>Total Deferred Tax Liab - NC</v>
          </cell>
          <cell r="B1343" t="str">
            <v>Bill</v>
          </cell>
          <cell r="C1343" t="str">
            <v>Computed</v>
          </cell>
          <cell r="D1343" t="str">
            <v>2Q04</v>
          </cell>
          <cell r="E1343" t="str">
            <v>RU Ekibastuz</v>
          </cell>
          <cell r="F1343" t="str">
            <v>Foreign</v>
          </cell>
          <cell r="G1343">
            <v>-667000</v>
          </cell>
        </row>
        <row r="1344">
          <cell r="A1344" t="str">
            <v>Total Net Deferred Tax Asset/(Liab)</v>
          </cell>
          <cell r="B1344" t="str">
            <v>Bill</v>
          </cell>
          <cell r="C1344" t="str">
            <v>Computed</v>
          </cell>
          <cell r="D1344" t="str">
            <v>2Q04</v>
          </cell>
          <cell r="E1344" t="str">
            <v>RU Ekibastuz</v>
          </cell>
          <cell r="F1344" t="str">
            <v>Foreign</v>
          </cell>
          <cell r="G1344">
            <v>5116000</v>
          </cell>
        </row>
        <row r="1345">
          <cell r="A1345" t="str">
            <v>Gross Valuation Allowance</v>
          </cell>
          <cell r="B1345" t="str">
            <v>Bill</v>
          </cell>
          <cell r="C1345" t="str">
            <v>Computed</v>
          </cell>
          <cell r="D1345" t="str">
            <v>2Q04</v>
          </cell>
          <cell r="E1345" t="str">
            <v>RU Ekibastuz</v>
          </cell>
          <cell r="F1345" t="str">
            <v>Foreign</v>
          </cell>
          <cell r="G1345">
            <v>-4449000</v>
          </cell>
        </row>
        <row r="1346">
          <cell r="A1346" t="str">
            <v>Total Asset/(Liability)</v>
          </cell>
          <cell r="B1346" t="str">
            <v>Bill</v>
          </cell>
          <cell r="C1346" t="str">
            <v>Computed</v>
          </cell>
          <cell r="D1346" t="str">
            <v>2Q04</v>
          </cell>
          <cell r="E1346" t="str">
            <v>RU Ekibastuz</v>
          </cell>
          <cell r="F1346" t="str">
            <v>Foreign</v>
          </cell>
          <cell r="G1346">
            <v>1658769.7000000002</v>
          </cell>
        </row>
        <row r="1347">
          <cell r="A1347" t="str">
            <v>Total tax expense (benefit)</v>
          </cell>
          <cell r="B1347" t="str">
            <v>Bill</v>
          </cell>
          <cell r="C1347" t="str">
            <v>Computed</v>
          </cell>
          <cell r="D1347" t="str">
            <v>2Q04</v>
          </cell>
          <cell r="E1347" t="str">
            <v>RU Ekibastuz</v>
          </cell>
          <cell r="F1347" t="str">
            <v>Foreign</v>
          </cell>
          <cell r="G1347">
            <v>4052637.3</v>
          </cell>
        </row>
        <row r="1348">
          <cell r="A1348" t="str">
            <v>EOY Accrued Tax Rec/(Pay)</v>
          </cell>
          <cell r="B1348" t="str">
            <v>Bill</v>
          </cell>
          <cell r="C1348" t="str">
            <v>Computed</v>
          </cell>
          <cell r="D1348" t="str">
            <v>1Q04</v>
          </cell>
          <cell r="E1348" t="str">
            <v>RU Ekibastuz</v>
          </cell>
          <cell r="F1348" t="str">
            <v>Foreign</v>
          </cell>
          <cell r="G1348">
            <v>-462284.1</v>
          </cell>
        </row>
        <row r="1349">
          <cell r="A1349" t="str">
            <v>Total Deferred Tax Asset - Current</v>
          </cell>
          <cell r="B1349" t="str">
            <v>Bill</v>
          </cell>
          <cell r="C1349" t="str">
            <v>Computed</v>
          </cell>
          <cell r="D1349" t="str">
            <v>1Q04</v>
          </cell>
          <cell r="E1349" t="str">
            <v>RU Ekibastuz</v>
          </cell>
          <cell r="F1349" t="str">
            <v>Foreign</v>
          </cell>
          <cell r="G1349">
            <v>5783000</v>
          </cell>
        </row>
        <row r="1350">
          <cell r="A1350" t="str">
            <v>Total Deferred Tax Asset - NC</v>
          </cell>
          <cell r="B1350" t="str">
            <v>Bill</v>
          </cell>
          <cell r="C1350" t="str">
            <v>Computed</v>
          </cell>
          <cell r="D1350" t="str">
            <v>1Q04</v>
          </cell>
          <cell r="E1350" t="str">
            <v>RU Ekibastuz</v>
          </cell>
          <cell r="F1350" t="str">
            <v>Foreign</v>
          </cell>
          <cell r="G1350">
            <v>0</v>
          </cell>
        </row>
        <row r="1351">
          <cell r="A1351" t="str">
            <v>Total Deferred Tax Liab - NC</v>
          </cell>
          <cell r="B1351" t="str">
            <v>Bill</v>
          </cell>
          <cell r="C1351" t="str">
            <v>Computed</v>
          </cell>
          <cell r="D1351" t="str">
            <v>1Q04</v>
          </cell>
          <cell r="E1351" t="str">
            <v>RU Ekibastuz</v>
          </cell>
          <cell r="F1351" t="str">
            <v>Foreign</v>
          </cell>
          <cell r="G1351">
            <v>-667000</v>
          </cell>
        </row>
        <row r="1352">
          <cell r="A1352" t="str">
            <v>Total Net Deferred Tax Asset/(Liab)</v>
          </cell>
          <cell r="B1352" t="str">
            <v>Bill</v>
          </cell>
          <cell r="C1352" t="str">
            <v>Computed</v>
          </cell>
          <cell r="D1352" t="str">
            <v>1Q04</v>
          </cell>
          <cell r="E1352" t="str">
            <v>RU Ekibastuz</v>
          </cell>
          <cell r="F1352" t="str">
            <v>Foreign</v>
          </cell>
          <cell r="G1352">
            <v>5116000</v>
          </cell>
        </row>
        <row r="1353">
          <cell r="A1353" t="str">
            <v>Gross Valuation Allowance</v>
          </cell>
          <cell r="B1353" t="str">
            <v>Bill</v>
          </cell>
          <cell r="C1353" t="str">
            <v>Computed</v>
          </cell>
          <cell r="D1353" t="str">
            <v>1Q04</v>
          </cell>
          <cell r="E1353" t="str">
            <v>RU Ekibastuz</v>
          </cell>
          <cell r="F1353" t="str">
            <v>Foreign</v>
          </cell>
          <cell r="G1353">
            <v>-4449000</v>
          </cell>
        </row>
        <row r="1354">
          <cell r="A1354" t="str">
            <v>Total Asset/(Liability)</v>
          </cell>
          <cell r="B1354" t="str">
            <v>Bill</v>
          </cell>
          <cell r="C1354" t="str">
            <v>Computed</v>
          </cell>
          <cell r="D1354" t="str">
            <v>1Q04</v>
          </cell>
          <cell r="E1354" t="str">
            <v>RU Ekibastuz</v>
          </cell>
          <cell r="F1354" t="str">
            <v>Foreign</v>
          </cell>
          <cell r="G1354">
            <v>4653715.9000000004</v>
          </cell>
        </row>
        <row r="1355">
          <cell r="A1355" t="str">
            <v>Total tax expense (benefit)</v>
          </cell>
          <cell r="B1355" t="str">
            <v>Bill</v>
          </cell>
          <cell r="C1355" t="str">
            <v>Computed</v>
          </cell>
          <cell r="D1355" t="str">
            <v>1Q04</v>
          </cell>
          <cell r="E1355" t="str">
            <v>RU Ekibastuz</v>
          </cell>
          <cell r="F1355" t="str">
            <v>Foreign</v>
          </cell>
          <cell r="G1355">
            <v>1057691.1000000001</v>
          </cell>
        </row>
        <row r="1356">
          <cell r="A1356" t="str">
            <v>EOY Accrued Tax Rec/(Pay)</v>
          </cell>
          <cell r="B1356" t="str">
            <v>Bill</v>
          </cell>
          <cell r="C1356" t="str">
            <v>Computed</v>
          </cell>
          <cell r="D1356" t="str">
            <v>4Q03</v>
          </cell>
          <cell r="E1356" t="str">
            <v>RU Ekibastuz</v>
          </cell>
          <cell r="F1356" t="str">
            <v>Foreign</v>
          </cell>
          <cell r="G1356">
            <v>315127</v>
          </cell>
        </row>
        <row r="1357">
          <cell r="A1357" t="str">
            <v>Total Deferred Tax Asset - Current</v>
          </cell>
          <cell r="B1357" t="str">
            <v>Bill</v>
          </cell>
          <cell r="C1357" t="str">
            <v>Computed</v>
          </cell>
          <cell r="D1357" t="str">
            <v>4Q03</v>
          </cell>
          <cell r="E1357" t="str">
            <v>RU Ekibastuz</v>
          </cell>
          <cell r="F1357" t="str">
            <v>Foreign</v>
          </cell>
          <cell r="G1357">
            <v>5783000</v>
          </cell>
        </row>
        <row r="1358">
          <cell r="A1358" t="str">
            <v>Total Deferred Tax Asset - NC</v>
          </cell>
          <cell r="B1358" t="str">
            <v>Bill</v>
          </cell>
          <cell r="C1358" t="str">
            <v>Computed</v>
          </cell>
          <cell r="D1358" t="str">
            <v>4Q03</v>
          </cell>
          <cell r="E1358" t="str">
            <v>RU Ekibastuz</v>
          </cell>
          <cell r="F1358" t="str">
            <v>Foreign</v>
          </cell>
          <cell r="G1358">
            <v>0</v>
          </cell>
        </row>
        <row r="1359">
          <cell r="A1359" t="str">
            <v>Total Deferred Tax Liab - NC</v>
          </cell>
          <cell r="B1359" t="str">
            <v>Bill</v>
          </cell>
          <cell r="C1359" t="str">
            <v>Computed</v>
          </cell>
          <cell r="D1359" t="str">
            <v>4Q03</v>
          </cell>
          <cell r="E1359" t="str">
            <v>RU Ekibastuz</v>
          </cell>
          <cell r="F1359" t="str">
            <v>Foreign</v>
          </cell>
          <cell r="G1359">
            <v>-667000</v>
          </cell>
        </row>
        <row r="1360">
          <cell r="A1360" t="str">
            <v>Total Net Deferred Tax Asset/(Liab)</v>
          </cell>
          <cell r="B1360" t="str">
            <v>Bill</v>
          </cell>
          <cell r="C1360" t="str">
            <v>Computed</v>
          </cell>
          <cell r="D1360" t="str">
            <v>4Q03</v>
          </cell>
          <cell r="E1360" t="str">
            <v>RU Ekibastuz</v>
          </cell>
          <cell r="F1360" t="str">
            <v>Foreign</v>
          </cell>
          <cell r="G1360">
            <v>5116000</v>
          </cell>
        </row>
        <row r="1361">
          <cell r="A1361" t="str">
            <v>Gross Valuation Allowance</v>
          </cell>
          <cell r="B1361" t="str">
            <v>Bill</v>
          </cell>
          <cell r="C1361" t="str">
            <v>Computed</v>
          </cell>
          <cell r="D1361" t="str">
            <v>4Q03</v>
          </cell>
          <cell r="E1361" t="str">
            <v>RU Ekibastuz</v>
          </cell>
          <cell r="F1361" t="str">
            <v>Foreign</v>
          </cell>
          <cell r="G1361">
            <v>-4449000</v>
          </cell>
        </row>
        <row r="1362">
          <cell r="A1362" t="str">
            <v>Total Asset/(Liability)</v>
          </cell>
          <cell r="B1362" t="str">
            <v>Bill</v>
          </cell>
          <cell r="C1362" t="str">
            <v>Computed</v>
          </cell>
          <cell r="D1362" t="str">
            <v>4Q03</v>
          </cell>
          <cell r="E1362" t="str">
            <v>RU Ekibastuz</v>
          </cell>
          <cell r="F1362" t="str">
            <v>Foreign</v>
          </cell>
          <cell r="G1362">
            <v>5431127</v>
          </cell>
        </row>
        <row r="1363">
          <cell r="A1363" t="str">
            <v>EOY Accrued Tax Rec/(Pay)</v>
          </cell>
          <cell r="B1363" t="str">
            <v>Bill</v>
          </cell>
          <cell r="C1363" t="str">
            <v>Computed</v>
          </cell>
          <cell r="D1363" t="str">
            <v>2Q04</v>
          </cell>
          <cell r="E1363" t="str">
            <v>RU Maikuben</v>
          </cell>
          <cell r="F1363" t="str">
            <v>Foreign</v>
          </cell>
          <cell r="G1363">
            <v>-476653.5</v>
          </cell>
        </row>
        <row r="1364">
          <cell r="A1364" t="str">
            <v>Total Deferred Tax Asset - Current</v>
          </cell>
          <cell r="B1364" t="str">
            <v>Bill</v>
          </cell>
          <cell r="C1364" t="str">
            <v>Computed</v>
          </cell>
          <cell r="D1364" t="str">
            <v>2Q04</v>
          </cell>
          <cell r="E1364" t="str">
            <v>RU Maikuben</v>
          </cell>
          <cell r="F1364" t="str">
            <v>Foreign</v>
          </cell>
          <cell r="G1364">
            <v>0</v>
          </cell>
        </row>
        <row r="1365">
          <cell r="A1365" t="str">
            <v>Total Deferred Tax Asset - NC</v>
          </cell>
          <cell r="B1365" t="str">
            <v>Bill</v>
          </cell>
          <cell r="C1365" t="str">
            <v>Computed</v>
          </cell>
          <cell r="D1365" t="str">
            <v>2Q04</v>
          </cell>
          <cell r="E1365" t="str">
            <v>RU Maikuben</v>
          </cell>
          <cell r="F1365" t="str">
            <v>Foreign</v>
          </cell>
          <cell r="G1365">
            <v>0</v>
          </cell>
        </row>
        <row r="1366">
          <cell r="A1366" t="str">
            <v>Total Deferred Tax Liab - NC</v>
          </cell>
          <cell r="B1366" t="str">
            <v>Bill</v>
          </cell>
          <cell r="C1366" t="str">
            <v>Computed</v>
          </cell>
          <cell r="D1366" t="str">
            <v>2Q04</v>
          </cell>
          <cell r="E1366" t="str">
            <v>RU Maikuben</v>
          </cell>
          <cell r="F1366" t="str">
            <v>Foreign</v>
          </cell>
          <cell r="G1366">
            <v>0</v>
          </cell>
        </row>
        <row r="1367">
          <cell r="A1367" t="str">
            <v>Total Net Deferred Tax Asset/(Liab)</v>
          </cell>
          <cell r="B1367" t="str">
            <v>Bill</v>
          </cell>
          <cell r="C1367" t="str">
            <v>Computed</v>
          </cell>
          <cell r="D1367" t="str">
            <v>2Q04</v>
          </cell>
          <cell r="E1367" t="str">
            <v>RU Maikuben</v>
          </cell>
          <cell r="F1367" t="str">
            <v>Foreign</v>
          </cell>
          <cell r="G1367">
            <v>0</v>
          </cell>
        </row>
        <row r="1368">
          <cell r="A1368" t="str">
            <v>Gross Valuation Allowance</v>
          </cell>
          <cell r="B1368" t="str">
            <v>Bill</v>
          </cell>
          <cell r="C1368" t="str">
            <v>Computed</v>
          </cell>
          <cell r="D1368" t="str">
            <v>2Q04</v>
          </cell>
          <cell r="E1368" t="str">
            <v>RU Maikuben</v>
          </cell>
          <cell r="F1368" t="str">
            <v>Foreign</v>
          </cell>
          <cell r="G1368">
            <v>0</v>
          </cell>
        </row>
        <row r="1369">
          <cell r="A1369" t="str">
            <v>Total Asset/(Liability)</v>
          </cell>
          <cell r="B1369" t="str">
            <v>Bill</v>
          </cell>
          <cell r="C1369" t="str">
            <v>Computed</v>
          </cell>
          <cell r="D1369" t="str">
            <v>2Q04</v>
          </cell>
          <cell r="E1369" t="str">
            <v>RU Maikuben</v>
          </cell>
          <cell r="F1369" t="str">
            <v>Foreign</v>
          </cell>
          <cell r="G1369">
            <v>-476653.5</v>
          </cell>
        </row>
        <row r="1370">
          <cell r="A1370" t="str">
            <v>Total tax expense (benefit)</v>
          </cell>
          <cell r="B1370" t="str">
            <v>Bill</v>
          </cell>
          <cell r="C1370" t="str">
            <v>Computed</v>
          </cell>
          <cell r="D1370" t="str">
            <v>2Q04</v>
          </cell>
          <cell r="E1370" t="str">
            <v>RU Maikuben</v>
          </cell>
          <cell r="F1370" t="str">
            <v>Foreign</v>
          </cell>
          <cell r="G1370">
            <v>259582.8</v>
          </cell>
        </row>
        <row r="1371">
          <cell r="A1371" t="str">
            <v>EOY Accrued Tax Rec/(Pay)</v>
          </cell>
          <cell r="B1371" t="str">
            <v>Bill</v>
          </cell>
          <cell r="C1371" t="str">
            <v>Computed</v>
          </cell>
          <cell r="D1371" t="str">
            <v>1Q04</v>
          </cell>
          <cell r="E1371" t="str">
            <v>RU Maikuben</v>
          </cell>
          <cell r="F1371" t="str">
            <v>Foreign</v>
          </cell>
          <cell r="G1371">
            <v>-562582.5</v>
          </cell>
        </row>
        <row r="1372">
          <cell r="A1372" t="str">
            <v>Total Deferred Tax Asset - Current</v>
          </cell>
          <cell r="B1372" t="str">
            <v>Bill</v>
          </cell>
          <cell r="C1372" t="str">
            <v>Computed</v>
          </cell>
          <cell r="D1372" t="str">
            <v>1Q04</v>
          </cell>
          <cell r="E1372" t="str">
            <v>RU Maikuben</v>
          </cell>
          <cell r="F1372" t="str">
            <v>Foreign</v>
          </cell>
          <cell r="G1372">
            <v>0</v>
          </cell>
        </row>
        <row r="1373">
          <cell r="A1373" t="str">
            <v>Total Deferred Tax Asset - NC</v>
          </cell>
          <cell r="B1373" t="str">
            <v>Bill</v>
          </cell>
          <cell r="C1373" t="str">
            <v>Computed</v>
          </cell>
          <cell r="D1373" t="str">
            <v>1Q04</v>
          </cell>
          <cell r="E1373" t="str">
            <v>RU Maikuben</v>
          </cell>
          <cell r="F1373" t="str">
            <v>Foreign</v>
          </cell>
          <cell r="G1373">
            <v>0</v>
          </cell>
        </row>
        <row r="1374">
          <cell r="A1374" t="str">
            <v>Total Deferred Tax Liab - NC</v>
          </cell>
          <cell r="B1374" t="str">
            <v>Bill</v>
          </cell>
          <cell r="C1374" t="str">
            <v>Computed</v>
          </cell>
          <cell r="D1374" t="str">
            <v>1Q04</v>
          </cell>
          <cell r="E1374" t="str">
            <v>RU Maikuben</v>
          </cell>
          <cell r="F1374" t="str">
            <v>Foreign</v>
          </cell>
          <cell r="G1374">
            <v>0</v>
          </cell>
        </row>
        <row r="1375">
          <cell r="A1375" t="str">
            <v>Total Net Deferred Tax Asset/(Liab)</v>
          </cell>
          <cell r="B1375" t="str">
            <v>Bill</v>
          </cell>
          <cell r="C1375" t="str">
            <v>Computed</v>
          </cell>
          <cell r="D1375" t="str">
            <v>1Q04</v>
          </cell>
          <cell r="E1375" t="str">
            <v>RU Maikuben</v>
          </cell>
          <cell r="F1375" t="str">
            <v>Foreign</v>
          </cell>
          <cell r="G1375">
            <v>0</v>
          </cell>
        </row>
        <row r="1376">
          <cell r="A1376" t="str">
            <v>Gross Valuation Allowance</v>
          </cell>
          <cell r="B1376" t="str">
            <v>Bill</v>
          </cell>
          <cell r="C1376" t="str">
            <v>Computed</v>
          </cell>
          <cell r="D1376" t="str">
            <v>1Q04</v>
          </cell>
          <cell r="E1376" t="str">
            <v>RU Maikuben</v>
          </cell>
          <cell r="F1376" t="str">
            <v>Foreign</v>
          </cell>
          <cell r="G1376">
            <v>0</v>
          </cell>
        </row>
        <row r="1377">
          <cell r="A1377" t="str">
            <v>Total Asset/(Liability)</v>
          </cell>
          <cell r="B1377" t="str">
            <v>Bill</v>
          </cell>
          <cell r="C1377" t="str">
            <v>Computed</v>
          </cell>
          <cell r="D1377" t="str">
            <v>1Q04</v>
          </cell>
          <cell r="E1377" t="str">
            <v>RU Maikuben</v>
          </cell>
          <cell r="F1377" t="str">
            <v>Foreign</v>
          </cell>
          <cell r="G1377">
            <v>-562582.5</v>
          </cell>
        </row>
        <row r="1378">
          <cell r="A1378" t="str">
            <v>Total tax expense (benefit)</v>
          </cell>
          <cell r="B1378" t="str">
            <v>Bill</v>
          </cell>
          <cell r="C1378" t="str">
            <v>Computed</v>
          </cell>
          <cell r="D1378" t="str">
            <v>1Q04</v>
          </cell>
          <cell r="E1378" t="str">
            <v>RU Maikuben</v>
          </cell>
          <cell r="F1378" t="str">
            <v>Foreign</v>
          </cell>
          <cell r="G1378">
            <v>345511.8</v>
          </cell>
        </row>
        <row r="1379">
          <cell r="A1379" t="str">
            <v>EOY Accrued Tax Rec/(Pay)</v>
          </cell>
          <cell r="B1379" t="str">
            <v>Bill</v>
          </cell>
          <cell r="C1379" t="str">
            <v>Computed</v>
          </cell>
          <cell r="D1379" t="str">
            <v>4Q03</v>
          </cell>
          <cell r="E1379" t="str">
            <v>RU Maikuben</v>
          </cell>
          <cell r="F1379" t="str">
            <v>Foreign</v>
          </cell>
          <cell r="G1379">
            <v>-217070.7</v>
          </cell>
        </row>
        <row r="1380">
          <cell r="A1380" t="str">
            <v>Total Deferred Tax Asset - Current</v>
          </cell>
          <cell r="B1380" t="str">
            <v>Bill</v>
          </cell>
          <cell r="C1380" t="str">
            <v>Computed</v>
          </cell>
          <cell r="D1380" t="str">
            <v>4Q03</v>
          </cell>
          <cell r="E1380" t="str">
            <v>RU Maikuben</v>
          </cell>
          <cell r="F1380" t="str">
            <v>Foreign</v>
          </cell>
          <cell r="G1380">
            <v>0</v>
          </cell>
        </row>
        <row r="1381">
          <cell r="A1381" t="str">
            <v>Total Deferred Tax Asset - NC</v>
          </cell>
          <cell r="B1381" t="str">
            <v>Bill</v>
          </cell>
          <cell r="C1381" t="str">
            <v>Computed</v>
          </cell>
          <cell r="D1381" t="str">
            <v>4Q03</v>
          </cell>
          <cell r="E1381" t="str">
            <v>RU Maikuben</v>
          </cell>
          <cell r="F1381" t="str">
            <v>Foreign</v>
          </cell>
          <cell r="G1381">
            <v>0</v>
          </cell>
        </row>
        <row r="1382">
          <cell r="A1382" t="str">
            <v>Total Deferred Tax Liab - NC</v>
          </cell>
          <cell r="B1382" t="str">
            <v>Bill</v>
          </cell>
          <cell r="C1382" t="str">
            <v>Computed</v>
          </cell>
          <cell r="D1382" t="str">
            <v>4Q03</v>
          </cell>
          <cell r="E1382" t="str">
            <v>RU Maikuben</v>
          </cell>
          <cell r="F1382" t="str">
            <v>Foreign</v>
          </cell>
          <cell r="G1382">
            <v>0</v>
          </cell>
        </row>
        <row r="1383">
          <cell r="A1383" t="str">
            <v>Total Net Deferred Tax Asset/(Liab)</v>
          </cell>
          <cell r="B1383" t="str">
            <v>Bill</v>
          </cell>
          <cell r="C1383" t="str">
            <v>Computed</v>
          </cell>
          <cell r="D1383" t="str">
            <v>4Q03</v>
          </cell>
          <cell r="E1383" t="str">
            <v>RU Maikuben</v>
          </cell>
          <cell r="F1383" t="str">
            <v>Foreign</v>
          </cell>
          <cell r="G1383">
            <v>0</v>
          </cell>
        </row>
        <row r="1384">
          <cell r="A1384" t="str">
            <v>Gross Valuation Allowance</v>
          </cell>
          <cell r="B1384" t="str">
            <v>Bill</v>
          </cell>
          <cell r="C1384" t="str">
            <v>Computed</v>
          </cell>
          <cell r="D1384" t="str">
            <v>4Q03</v>
          </cell>
          <cell r="E1384" t="str">
            <v>RU Maikuben</v>
          </cell>
          <cell r="F1384" t="str">
            <v>Foreign</v>
          </cell>
          <cell r="G1384">
            <v>0</v>
          </cell>
        </row>
        <row r="1385">
          <cell r="A1385" t="str">
            <v>Total Asset/(Liability)</v>
          </cell>
          <cell r="B1385" t="str">
            <v>Bill</v>
          </cell>
          <cell r="C1385" t="str">
            <v>Computed</v>
          </cell>
          <cell r="D1385" t="str">
            <v>4Q03</v>
          </cell>
          <cell r="E1385" t="str">
            <v>RU Maikuben</v>
          </cell>
          <cell r="F1385" t="str">
            <v>Foreign</v>
          </cell>
          <cell r="G1385">
            <v>-217070.7</v>
          </cell>
        </row>
        <row r="1386">
          <cell r="A1386" t="str">
            <v>EOY Accrued Tax Rec/(Pay)</v>
          </cell>
          <cell r="B1386" t="str">
            <v>Bill</v>
          </cell>
          <cell r="C1386" t="str">
            <v>Computed</v>
          </cell>
          <cell r="D1386" t="str">
            <v>2Q04</v>
          </cell>
          <cell r="E1386" t="str">
            <v>RU Shygys</v>
          </cell>
          <cell r="F1386" t="str">
            <v>Foreign</v>
          </cell>
          <cell r="G1386">
            <v>400.00000000003411</v>
          </cell>
        </row>
        <row r="1387">
          <cell r="A1387" t="str">
            <v>Total Deferred Tax Asset - Current</v>
          </cell>
          <cell r="B1387" t="str">
            <v>Bill</v>
          </cell>
          <cell r="C1387" t="str">
            <v>Computed</v>
          </cell>
          <cell r="D1387" t="str">
            <v>2Q04</v>
          </cell>
          <cell r="E1387" t="str">
            <v>RU Shygys</v>
          </cell>
          <cell r="F1387" t="str">
            <v>Foreign</v>
          </cell>
          <cell r="G1387">
            <v>0</v>
          </cell>
        </row>
        <row r="1388">
          <cell r="A1388" t="str">
            <v>Total Deferred Tax Asset - NC</v>
          </cell>
          <cell r="B1388" t="str">
            <v>Bill</v>
          </cell>
          <cell r="C1388" t="str">
            <v>Computed</v>
          </cell>
          <cell r="D1388" t="str">
            <v>2Q04</v>
          </cell>
          <cell r="E1388" t="str">
            <v>RU Shygys</v>
          </cell>
          <cell r="F1388" t="str">
            <v>Foreign</v>
          </cell>
          <cell r="G1388">
            <v>0</v>
          </cell>
        </row>
        <row r="1389">
          <cell r="A1389" t="str">
            <v>Total Deferred Tax Liab - NC</v>
          </cell>
          <cell r="B1389" t="str">
            <v>Bill</v>
          </cell>
          <cell r="C1389" t="str">
            <v>Computed</v>
          </cell>
          <cell r="D1389" t="str">
            <v>2Q04</v>
          </cell>
          <cell r="E1389" t="str">
            <v>RU Shygys</v>
          </cell>
          <cell r="F1389" t="str">
            <v>Foreign</v>
          </cell>
          <cell r="G1389">
            <v>0</v>
          </cell>
        </row>
        <row r="1390">
          <cell r="A1390" t="str">
            <v>Total Net Deferred Tax Asset/(Liab)</v>
          </cell>
          <cell r="B1390" t="str">
            <v>Bill</v>
          </cell>
          <cell r="C1390" t="str">
            <v>Computed</v>
          </cell>
          <cell r="D1390" t="str">
            <v>2Q04</v>
          </cell>
          <cell r="E1390" t="str">
            <v>RU Shygys</v>
          </cell>
          <cell r="F1390" t="str">
            <v>Foreign</v>
          </cell>
          <cell r="G1390">
            <v>0</v>
          </cell>
        </row>
        <row r="1391">
          <cell r="A1391" t="str">
            <v>Gross Valuation Allowance</v>
          </cell>
          <cell r="B1391" t="str">
            <v>Bill</v>
          </cell>
          <cell r="C1391" t="str">
            <v>Computed</v>
          </cell>
          <cell r="D1391" t="str">
            <v>2Q04</v>
          </cell>
          <cell r="E1391" t="str">
            <v>RU Shygys</v>
          </cell>
          <cell r="F1391" t="str">
            <v>Foreign</v>
          </cell>
          <cell r="G1391">
            <v>-2065303.7999999998</v>
          </cell>
        </row>
        <row r="1392">
          <cell r="A1392" t="str">
            <v>Total Asset/(Liability)</v>
          </cell>
          <cell r="B1392" t="str">
            <v>Bill</v>
          </cell>
          <cell r="C1392" t="str">
            <v>Computed</v>
          </cell>
          <cell r="D1392" t="str">
            <v>2Q04</v>
          </cell>
          <cell r="E1392" t="str">
            <v>RU Shygys</v>
          </cell>
          <cell r="F1392" t="str">
            <v>Foreign</v>
          </cell>
          <cell r="G1392">
            <v>400.00000000003411</v>
          </cell>
        </row>
        <row r="1393">
          <cell r="A1393" t="str">
            <v>Total tax expense (benefit)</v>
          </cell>
          <cell r="B1393" t="str">
            <v>Bill</v>
          </cell>
          <cell r="C1393" t="str">
            <v>Computed</v>
          </cell>
          <cell r="D1393" t="str">
            <v>2Q04</v>
          </cell>
          <cell r="E1393" t="str">
            <v>RU Shygys</v>
          </cell>
          <cell r="F1393" t="str">
            <v>Foreign</v>
          </cell>
          <cell r="G1393">
            <v>0</v>
          </cell>
        </row>
        <row r="1394">
          <cell r="A1394" t="str">
            <v>EOY Accrued Tax Rec/(Pay)</v>
          </cell>
          <cell r="B1394" t="str">
            <v>Bill</v>
          </cell>
          <cell r="C1394" t="str">
            <v>Computed</v>
          </cell>
          <cell r="D1394" t="str">
            <v>1Q04</v>
          </cell>
          <cell r="E1394" t="str">
            <v>RU Shygys</v>
          </cell>
          <cell r="F1394" t="str">
            <v>Foreign</v>
          </cell>
          <cell r="G1394">
            <v>400.00000000003411</v>
          </cell>
        </row>
        <row r="1395">
          <cell r="A1395" t="str">
            <v>Total Deferred Tax Asset - Current</v>
          </cell>
          <cell r="B1395" t="str">
            <v>Bill</v>
          </cell>
          <cell r="C1395" t="str">
            <v>Computed</v>
          </cell>
          <cell r="D1395" t="str">
            <v>1Q04</v>
          </cell>
          <cell r="E1395" t="str">
            <v>RU Shygys</v>
          </cell>
          <cell r="F1395" t="str">
            <v>Foreign</v>
          </cell>
          <cell r="G1395">
            <v>0</v>
          </cell>
        </row>
        <row r="1396">
          <cell r="A1396" t="str">
            <v>Total Deferred Tax Asset - NC</v>
          </cell>
          <cell r="B1396" t="str">
            <v>Bill</v>
          </cell>
          <cell r="C1396" t="str">
            <v>Computed</v>
          </cell>
          <cell r="D1396" t="str">
            <v>1Q04</v>
          </cell>
          <cell r="E1396" t="str">
            <v>RU Shygys</v>
          </cell>
          <cell r="F1396" t="str">
            <v>Foreign</v>
          </cell>
          <cell r="G1396">
            <v>0</v>
          </cell>
        </row>
        <row r="1397">
          <cell r="A1397" t="str">
            <v>Total Deferred Tax Liab - NC</v>
          </cell>
          <cell r="B1397" t="str">
            <v>Bill</v>
          </cell>
          <cell r="C1397" t="str">
            <v>Computed</v>
          </cell>
          <cell r="D1397" t="str">
            <v>1Q04</v>
          </cell>
          <cell r="E1397" t="str">
            <v>RU Shygys</v>
          </cell>
          <cell r="F1397" t="str">
            <v>Foreign</v>
          </cell>
          <cell r="G1397">
            <v>0</v>
          </cell>
        </row>
        <row r="1398">
          <cell r="A1398" t="str">
            <v>Total Net Deferred Tax Asset/(Liab)</v>
          </cell>
          <cell r="B1398" t="str">
            <v>Bill</v>
          </cell>
          <cell r="C1398" t="str">
            <v>Computed</v>
          </cell>
          <cell r="D1398" t="str">
            <v>1Q04</v>
          </cell>
          <cell r="E1398" t="str">
            <v>RU Shygys</v>
          </cell>
          <cell r="F1398" t="str">
            <v>Foreign</v>
          </cell>
          <cell r="G1398">
            <v>0</v>
          </cell>
        </row>
        <row r="1399">
          <cell r="A1399" t="str">
            <v>Gross Valuation Allowance</v>
          </cell>
          <cell r="B1399" t="str">
            <v>Bill</v>
          </cell>
          <cell r="C1399" t="str">
            <v>Computed</v>
          </cell>
          <cell r="D1399" t="str">
            <v>1Q04</v>
          </cell>
          <cell r="E1399" t="str">
            <v>RU Shygys</v>
          </cell>
          <cell r="F1399" t="str">
            <v>Foreign</v>
          </cell>
          <cell r="G1399">
            <v>-1903065</v>
          </cell>
        </row>
        <row r="1400">
          <cell r="A1400" t="str">
            <v>Total Asset/(Liability)</v>
          </cell>
          <cell r="B1400" t="str">
            <v>Bill</v>
          </cell>
          <cell r="C1400" t="str">
            <v>Computed</v>
          </cell>
          <cell r="D1400" t="str">
            <v>1Q04</v>
          </cell>
          <cell r="E1400" t="str">
            <v>RU Shygys</v>
          </cell>
          <cell r="F1400" t="str">
            <v>Foreign</v>
          </cell>
          <cell r="G1400">
            <v>400.00000000003411</v>
          </cell>
        </row>
        <row r="1401">
          <cell r="A1401" t="str">
            <v>Total tax expense (benefit)</v>
          </cell>
          <cell r="B1401" t="str">
            <v>Bill</v>
          </cell>
          <cell r="C1401" t="str">
            <v>Computed</v>
          </cell>
          <cell r="D1401" t="str">
            <v>1Q04</v>
          </cell>
          <cell r="E1401" t="str">
            <v>RU Shygys</v>
          </cell>
          <cell r="F1401" t="str">
            <v>Foreign</v>
          </cell>
          <cell r="G1401">
            <v>0</v>
          </cell>
        </row>
        <row r="1402">
          <cell r="A1402" t="str">
            <v>EOY Accrued Tax Rec/(Pay)</v>
          </cell>
          <cell r="B1402" t="str">
            <v>Bill</v>
          </cell>
          <cell r="C1402" t="str">
            <v>Computed</v>
          </cell>
          <cell r="D1402" t="str">
            <v>4Q03</v>
          </cell>
          <cell r="E1402" t="str">
            <v>RU Shygys</v>
          </cell>
          <cell r="F1402" t="str">
            <v>Foreign</v>
          </cell>
          <cell r="G1402">
            <v>400.00000000003411</v>
          </cell>
        </row>
        <row r="1403">
          <cell r="A1403" t="str">
            <v>Total Deferred Tax Asset - Current</v>
          </cell>
          <cell r="B1403" t="str">
            <v>Bill</v>
          </cell>
          <cell r="C1403" t="str">
            <v>Computed</v>
          </cell>
          <cell r="D1403" t="str">
            <v>4Q03</v>
          </cell>
          <cell r="E1403" t="str">
            <v>RU Shygys</v>
          </cell>
          <cell r="F1403" t="str">
            <v>Foreign</v>
          </cell>
          <cell r="G1403">
            <v>0</v>
          </cell>
        </row>
        <row r="1404">
          <cell r="A1404" t="str">
            <v>Total Deferred Tax Asset - NC</v>
          </cell>
          <cell r="B1404" t="str">
            <v>Bill</v>
          </cell>
          <cell r="C1404" t="str">
            <v>Computed</v>
          </cell>
          <cell r="D1404" t="str">
            <v>4Q03</v>
          </cell>
          <cell r="E1404" t="str">
            <v>RU Shygys</v>
          </cell>
          <cell r="F1404" t="str">
            <v>Foreign</v>
          </cell>
          <cell r="G1404">
            <v>0</v>
          </cell>
        </row>
        <row r="1405">
          <cell r="A1405" t="str">
            <v>Total Deferred Tax Liab - NC</v>
          </cell>
          <cell r="B1405" t="str">
            <v>Bill</v>
          </cell>
          <cell r="C1405" t="str">
            <v>Computed</v>
          </cell>
          <cell r="D1405" t="str">
            <v>4Q03</v>
          </cell>
          <cell r="E1405" t="str">
            <v>RU Shygys</v>
          </cell>
          <cell r="F1405" t="str">
            <v>Foreign</v>
          </cell>
          <cell r="G1405">
            <v>0</v>
          </cell>
        </row>
        <row r="1406">
          <cell r="A1406" t="str">
            <v>Total Net Deferred Tax Asset/(Liab)</v>
          </cell>
          <cell r="B1406" t="str">
            <v>Bill</v>
          </cell>
          <cell r="C1406" t="str">
            <v>Computed</v>
          </cell>
          <cell r="D1406" t="str">
            <v>4Q03</v>
          </cell>
          <cell r="E1406" t="str">
            <v>RU Shygys</v>
          </cell>
          <cell r="F1406" t="str">
            <v>Foreign</v>
          </cell>
          <cell r="G1406">
            <v>0</v>
          </cell>
        </row>
        <row r="1407">
          <cell r="A1407" t="str">
            <v>Gross Valuation Allowance</v>
          </cell>
          <cell r="B1407" t="str">
            <v>Bill</v>
          </cell>
          <cell r="C1407" t="str">
            <v>Computed</v>
          </cell>
          <cell r="D1407" t="str">
            <v>4Q03</v>
          </cell>
          <cell r="E1407" t="str">
            <v>RU Shygys</v>
          </cell>
          <cell r="F1407" t="str">
            <v>Foreign</v>
          </cell>
          <cell r="G1407">
            <v>-1727891.7</v>
          </cell>
        </row>
        <row r="1408">
          <cell r="A1408" t="str">
            <v>Total Asset/(Liability)</v>
          </cell>
          <cell r="B1408" t="str">
            <v>Bill</v>
          </cell>
          <cell r="C1408" t="str">
            <v>Computed</v>
          </cell>
          <cell r="D1408" t="str">
            <v>4Q03</v>
          </cell>
          <cell r="E1408" t="str">
            <v>RU Shygys</v>
          </cell>
          <cell r="F1408" t="str">
            <v>Foreign</v>
          </cell>
          <cell r="G1408">
            <v>400.00000000003411</v>
          </cell>
        </row>
        <row r="1409">
          <cell r="A1409" t="str">
            <v>EOY Accrued Tax Rec/(Pay)</v>
          </cell>
          <cell r="B1409" t="str">
            <v>Richard</v>
          </cell>
          <cell r="C1409" t="str">
            <v>Computed</v>
          </cell>
          <cell r="D1409" t="str">
            <v>2Q04</v>
          </cell>
          <cell r="E1409" t="str">
            <v>Total Tisza</v>
          </cell>
          <cell r="F1409" t="str">
            <v>Foreign</v>
          </cell>
          <cell r="G1409">
            <v>3076203.7030000044</v>
          </cell>
        </row>
        <row r="1410">
          <cell r="A1410" t="str">
            <v>Total Deferred Tax Asset - Current</v>
          </cell>
          <cell r="B1410" t="str">
            <v>Richard</v>
          </cell>
          <cell r="C1410" t="str">
            <v>Computed</v>
          </cell>
          <cell r="D1410" t="str">
            <v>2Q04</v>
          </cell>
          <cell r="E1410" t="str">
            <v>Total Tisza</v>
          </cell>
          <cell r="F1410" t="str">
            <v>Foreign</v>
          </cell>
          <cell r="G1410">
            <v>2861404.6316648605</v>
          </cell>
        </row>
        <row r="1411">
          <cell r="A1411" t="str">
            <v>Total Deferred Tax Asset - NC</v>
          </cell>
          <cell r="B1411" t="str">
            <v>Richard</v>
          </cell>
          <cell r="C1411" t="str">
            <v>Computed</v>
          </cell>
          <cell r="D1411" t="str">
            <v>2Q04</v>
          </cell>
          <cell r="E1411" t="str">
            <v>Total Tisza</v>
          </cell>
          <cell r="F1411" t="str">
            <v>Foreign</v>
          </cell>
          <cell r="G1411">
            <v>0</v>
          </cell>
        </row>
        <row r="1412">
          <cell r="A1412" t="str">
            <v>Total Deferred Tax Liab - NC</v>
          </cell>
          <cell r="B1412" t="str">
            <v>Richard</v>
          </cell>
          <cell r="C1412" t="str">
            <v>Computed</v>
          </cell>
          <cell r="D1412" t="str">
            <v>2Q04</v>
          </cell>
          <cell r="E1412" t="str">
            <v>Total Tisza</v>
          </cell>
          <cell r="F1412" t="str">
            <v>Foreign</v>
          </cell>
          <cell r="G1412">
            <v>-7387065.0895905253</v>
          </cell>
        </row>
        <row r="1413">
          <cell r="A1413" t="str">
            <v>Total Net Deferred Tax Asset/(Liab)</v>
          </cell>
          <cell r="B1413" t="str">
            <v>Richard</v>
          </cell>
          <cell r="C1413" t="str">
            <v>Computed</v>
          </cell>
          <cell r="D1413" t="str">
            <v>2Q04</v>
          </cell>
          <cell r="E1413" t="str">
            <v>Total Tisza</v>
          </cell>
          <cell r="F1413" t="str">
            <v>Foreign</v>
          </cell>
          <cell r="G1413">
            <v>-4525660.4579256643</v>
          </cell>
        </row>
        <row r="1414">
          <cell r="A1414" t="str">
            <v>Gross Valuation Allowance</v>
          </cell>
          <cell r="B1414" t="str">
            <v>Richard</v>
          </cell>
          <cell r="C1414" t="str">
            <v>Computed</v>
          </cell>
          <cell r="D1414" t="str">
            <v>2Q04</v>
          </cell>
          <cell r="E1414" t="str">
            <v>Total Tisza</v>
          </cell>
          <cell r="F1414" t="str">
            <v>Foreign</v>
          </cell>
          <cell r="G1414">
            <v>0</v>
          </cell>
        </row>
        <row r="1415">
          <cell r="A1415" t="str">
            <v>Total Asset/(Liability)</v>
          </cell>
          <cell r="B1415" t="str">
            <v>Richard</v>
          </cell>
          <cell r="C1415" t="str">
            <v>Computed</v>
          </cell>
          <cell r="D1415" t="str">
            <v>2Q04</v>
          </cell>
          <cell r="E1415" t="str">
            <v>Total Tisza</v>
          </cell>
          <cell r="F1415" t="str">
            <v>Foreign</v>
          </cell>
          <cell r="G1415">
            <v>-1449456.7549256599</v>
          </cell>
        </row>
        <row r="1416">
          <cell r="A1416" t="str">
            <v>Total tax expense (benefit)</v>
          </cell>
          <cell r="B1416" t="str">
            <v>Richard</v>
          </cell>
          <cell r="C1416" t="str">
            <v>Computed</v>
          </cell>
          <cell r="D1416" t="str">
            <v>2Q04</v>
          </cell>
          <cell r="E1416" t="str">
            <v>Total Tisza</v>
          </cell>
          <cell r="F1416" t="str">
            <v>Foreign</v>
          </cell>
          <cell r="G1416">
            <v>1833312.13</v>
          </cell>
        </row>
        <row r="1417">
          <cell r="A1417" t="str">
            <v>EOY Accrued Tax Rec/(Pay)</v>
          </cell>
          <cell r="B1417" t="str">
            <v>Richard</v>
          </cell>
          <cell r="C1417" t="str">
            <v>Computed</v>
          </cell>
          <cell r="D1417" t="str">
            <v>1Q04</v>
          </cell>
          <cell r="E1417" t="str">
            <v>Total Tisza</v>
          </cell>
          <cell r="F1417" t="str">
            <v>Foreign</v>
          </cell>
          <cell r="G1417">
            <v>2362669.6820000042</v>
          </cell>
        </row>
        <row r="1418">
          <cell r="A1418" t="str">
            <v>Total Deferred Tax Asset - Current</v>
          </cell>
          <cell r="B1418" t="str">
            <v>Richard</v>
          </cell>
          <cell r="C1418" t="str">
            <v>Computed</v>
          </cell>
          <cell r="D1418" t="str">
            <v>1Q04</v>
          </cell>
          <cell r="E1418" t="str">
            <v>Total Tisza</v>
          </cell>
          <cell r="F1418" t="str">
            <v>Foreign</v>
          </cell>
          <cell r="G1418">
            <v>2861404.6316648605</v>
          </cell>
        </row>
        <row r="1419">
          <cell r="A1419" t="str">
            <v>Total Deferred Tax Asset - NC</v>
          </cell>
          <cell r="B1419" t="str">
            <v>Richard</v>
          </cell>
          <cell r="C1419" t="str">
            <v>Computed</v>
          </cell>
          <cell r="D1419" t="str">
            <v>1Q04</v>
          </cell>
          <cell r="E1419" t="str">
            <v>Total Tisza</v>
          </cell>
          <cell r="F1419" t="str">
            <v>Foreign</v>
          </cell>
          <cell r="G1419">
            <v>0</v>
          </cell>
        </row>
        <row r="1420">
          <cell r="A1420" t="str">
            <v>Total Deferred Tax Liab - NC</v>
          </cell>
          <cell r="B1420" t="str">
            <v>Richard</v>
          </cell>
          <cell r="C1420" t="str">
            <v>Computed</v>
          </cell>
          <cell r="D1420" t="str">
            <v>1Q04</v>
          </cell>
          <cell r="E1420" t="str">
            <v>Total Tisza</v>
          </cell>
          <cell r="F1420" t="str">
            <v>Foreign</v>
          </cell>
          <cell r="G1420">
            <v>-7387065.0895905253</v>
          </cell>
        </row>
        <row r="1421">
          <cell r="A1421" t="str">
            <v>Total Net Deferred Tax Asset/(Liab)</v>
          </cell>
          <cell r="B1421" t="str">
            <v>Richard</v>
          </cell>
          <cell r="C1421" t="str">
            <v>Computed</v>
          </cell>
          <cell r="D1421" t="str">
            <v>1Q04</v>
          </cell>
          <cell r="E1421" t="str">
            <v>Total Tisza</v>
          </cell>
          <cell r="F1421" t="str">
            <v>Foreign</v>
          </cell>
          <cell r="G1421">
            <v>-4525660.4579256643</v>
          </cell>
        </row>
        <row r="1422">
          <cell r="A1422" t="str">
            <v>Gross Valuation Allowance</v>
          </cell>
          <cell r="B1422" t="str">
            <v>Richard</v>
          </cell>
          <cell r="C1422" t="str">
            <v>Computed</v>
          </cell>
          <cell r="D1422" t="str">
            <v>1Q04</v>
          </cell>
          <cell r="E1422" t="str">
            <v>Total Tisza</v>
          </cell>
          <cell r="F1422" t="str">
            <v>Foreign</v>
          </cell>
          <cell r="G1422">
            <v>0</v>
          </cell>
        </row>
        <row r="1423">
          <cell r="A1423" t="str">
            <v>Total Asset/(Liability)</v>
          </cell>
          <cell r="B1423" t="str">
            <v>Richard</v>
          </cell>
          <cell r="C1423" t="str">
            <v>Computed</v>
          </cell>
          <cell r="D1423" t="str">
            <v>1Q04</v>
          </cell>
          <cell r="E1423" t="str">
            <v>Total Tisza</v>
          </cell>
          <cell r="F1423" t="str">
            <v>Foreign</v>
          </cell>
          <cell r="G1423">
            <v>-2162990.77592566</v>
          </cell>
        </row>
        <row r="1424">
          <cell r="A1424" t="str">
            <v>Total tax expense (benefit)</v>
          </cell>
          <cell r="B1424" t="str">
            <v>Richard</v>
          </cell>
          <cell r="C1424" t="str">
            <v>Computed</v>
          </cell>
          <cell r="D1424" t="str">
            <v>1Q04</v>
          </cell>
          <cell r="E1424" t="str">
            <v>Total Tisza</v>
          </cell>
          <cell r="F1424" t="str">
            <v>Foreign</v>
          </cell>
          <cell r="G1424">
            <v>776446.15099999995</v>
          </cell>
        </row>
        <row r="1425">
          <cell r="A1425" t="str">
            <v>EOY Accrued Tax Rec/(Pay)</v>
          </cell>
          <cell r="B1425" t="str">
            <v>Richard</v>
          </cell>
          <cell r="C1425" t="str">
            <v>Computed</v>
          </cell>
          <cell r="D1425" t="str">
            <v>4Q03</v>
          </cell>
          <cell r="E1425" t="str">
            <v>Total Tisza</v>
          </cell>
          <cell r="F1425" t="str">
            <v>Foreign</v>
          </cell>
          <cell r="G1425">
            <v>1766086.8330000043</v>
          </cell>
        </row>
        <row r="1426">
          <cell r="A1426" t="str">
            <v>Total Deferred Tax Asset - Current</v>
          </cell>
          <cell r="B1426" t="str">
            <v>Richard</v>
          </cell>
          <cell r="C1426" t="str">
            <v>Computed</v>
          </cell>
          <cell r="D1426" t="str">
            <v>4Q03</v>
          </cell>
          <cell r="E1426" t="str">
            <v>Total Tisza</v>
          </cell>
          <cell r="F1426" t="str">
            <v>Foreign</v>
          </cell>
          <cell r="G1426">
            <v>2861404.6316648605</v>
          </cell>
        </row>
        <row r="1427">
          <cell r="A1427" t="str">
            <v>Total Deferred Tax Asset - NC</v>
          </cell>
          <cell r="B1427" t="str">
            <v>Richard</v>
          </cell>
          <cell r="C1427" t="str">
            <v>Computed</v>
          </cell>
          <cell r="D1427" t="str">
            <v>4Q03</v>
          </cell>
          <cell r="E1427" t="str">
            <v>Total Tisza</v>
          </cell>
          <cell r="F1427" t="str">
            <v>Foreign</v>
          </cell>
          <cell r="G1427">
            <v>0</v>
          </cell>
        </row>
        <row r="1428">
          <cell r="A1428" t="str">
            <v>Total Deferred Tax Liab - NC</v>
          </cell>
          <cell r="B1428" t="str">
            <v>Richard</v>
          </cell>
          <cell r="C1428" t="str">
            <v>Computed</v>
          </cell>
          <cell r="D1428" t="str">
            <v>4Q03</v>
          </cell>
          <cell r="E1428" t="str">
            <v>Total Tisza</v>
          </cell>
          <cell r="F1428" t="str">
            <v>Foreign</v>
          </cell>
          <cell r="G1428">
            <v>-7387065.0895905253</v>
          </cell>
        </row>
        <row r="1429">
          <cell r="A1429" t="str">
            <v>Total Net Deferred Tax Asset/(Liab)</v>
          </cell>
          <cell r="B1429" t="str">
            <v>Richard</v>
          </cell>
          <cell r="C1429" t="str">
            <v>Computed</v>
          </cell>
          <cell r="D1429" t="str">
            <v>4Q03</v>
          </cell>
          <cell r="E1429" t="str">
            <v>Total Tisza</v>
          </cell>
          <cell r="F1429" t="str">
            <v>Foreign</v>
          </cell>
          <cell r="G1429">
            <v>-4525660.4579256643</v>
          </cell>
        </row>
        <row r="1430">
          <cell r="A1430" t="str">
            <v>Gross Valuation Allowance</v>
          </cell>
          <cell r="B1430" t="str">
            <v>Richard</v>
          </cell>
          <cell r="C1430" t="str">
            <v>Computed</v>
          </cell>
          <cell r="D1430" t="str">
            <v>4Q03</v>
          </cell>
          <cell r="E1430" t="str">
            <v>Total Tisza</v>
          </cell>
          <cell r="F1430" t="str">
            <v>Foreign</v>
          </cell>
          <cell r="G1430">
            <v>0</v>
          </cell>
        </row>
        <row r="1431">
          <cell r="A1431" t="str">
            <v>Total Asset/(Liability)</v>
          </cell>
          <cell r="B1431" t="str">
            <v>Richard</v>
          </cell>
          <cell r="C1431" t="str">
            <v>Computed</v>
          </cell>
          <cell r="D1431" t="str">
            <v>4Q03</v>
          </cell>
          <cell r="E1431" t="str">
            <v>Total Tisza</v>
          </cell>
          <cell r="F1431" t="str">
            <v>Foreign</v>
          </cell>
          <cell r="G1431">
            <v>-2759573.62492566</v>
          </cell>
        </row>
        <row r="1432">
          <cell r="A1432" t="str">
            <v>EOY Accrued Tax Rec/(Pay)</v>
          </cell>
          <cell r="B1432" t="str">
            <v>Richard</v>
          </cell>
          <cell r="C1432" t="str">
            <v>Computed</v>
          </cell>
          <cell r="D1432" t="str">
            <v>2Q04</v>
          </cell>
          <cell r="E1432" t="str">
            <v>Borsod/ Lyukobanya</v>
          </cell>
          <cell r="F1432" t="str">
            <v>Foreign</v>
          </cell>
          <cell r="G1432">
            <v>-4820097.2319999998</v>
          </cell>
        </row>
        <row r="1433">
          <cell r="A1433" t="str">
            <v>Total Deferred Tax Asset - Current</v>
          </cell>
          <cell r="B1433" t="str">
            <v>Richard</v>
          </cell>
          <cell r="C1433" t="str">
            <v>Computed</v>
          </cell>
          <cell r="D1433" t="str">
            <v>2Q04</v>
          </cell>
          <cell r="E1433" t="str">
            <v>Borsod/ Lyukobanya</v>
          </cell>
          <cell r="F1433" t="str">
            <v>Foreign</v>
          </cell>
          <cell r="G1433">
            <v>0</v>
          </cell>
        </row>
        <row r="1434">
          <cell r="A1434" t="str">
            <v>Total Deferred Tax Asset - NC</v>
          </cell>
          <cell r="B1434" t="str">
            <v>Richard</v>
          </cell>
          <cell r="C1434" t="str">
            <v>Computed</v>
          </cell>
          <cell r="D1434" t="str">
            <v>2Q04</v>
          </cell>
          <cell r="E1434" t="str">
            <v>Borsod/ Lyukobanya</v>
          </cell>
          <cell r="F1434" t="str">
            <v>Foreign</v>
          </cell>
          <cell r="G1434">
            <v>0</v>
          </cell>
        </row>
        <row r="1435">
          <cell r="A1435" t="str">
            <v>Total Deferred Tax Liab - NC</v>
          </cell>
          <cell r="B1435" t="str">
            <v>Richard</v>
          </cell>
          <cell r="C1435" t="str">
            <v>Computed</v>
          </cell>
          <cell r="D1435" t="str">
            <v>2Q04</v>
          </cell>
          <cell r="E1435" t="str">
            <v>Borsod/ Lyukobanya</v>
          </cell>
          <cell r="F1435" t="str">
            <v>Foreign</v>
          </cell>
          <cell r="G1435">
            <v>0</v>
          </cell>
        </row>
        <row r="1436">
          <cell r="A1436" t="str">
            <v>Total Net Deferred Tax Asset/(Liab)</v>
          </cell>
          <cell r="B1436" t="str">
            <v>Richard</v>
          </cell>
          <cell r="C1436" t="str">
            <v>Computed</v>
          </cell>
          <cell r="D1436" t="str">
            <v>2Q04</v>
          </cell>
          <cell r="E1436" t="str">
            <v>Borsod/ Lyukobanya</v>
          </cell>
          <cell r="F1436" t="str">
            <v>Foreign</v>
          </cell>
          <cell r="G1436">
            <v>0</v>
          </cell>
        </row>
        <row r="1437">
          <cell r="A1437" t="str">
            <v>Gross Valuation Allowance</v>
          </cell>
          <cell r="B1437" t="str">
            <v>Richard</v>
          </cell>
          <cell r="C1437" t="str">
            <v>Computed</v>
          </cell>
          <cell r="D1437" t="str">
            <v>2Q04</v>
          </cell>
          <cell r="E1437" t="str">
            <v>Borsod/ Lyukobanya</v>
          </cell>
          <cell r="F1437" t="str">
            <v>Foreign</v>
          </cell>
          <cell r="G1437">
            <v>0</v>
          </cell>
        </row>
        <row r="1438">
          <cell r="A1438" t="str">
            <v>Total Asset/(Liability)</v>
          </cell>
          <cell r="B1438" t="str">
            <v>Richard</v>
          </cell>
          <cell r="C1438" t="str">
            <v>Computed</v>
          </cell>
          <cell r="D1438" t="str">
            <v>2Q04</v>
          </cell>
          <cell r="E1438" t="str">
            <v>Borsod/ Lyukobanya</v>
          </cell>
          <cell r="F1438" t="str">
            <v>Foreign</v>
          </cell>
          <cell r="G1438">
            <v>-4820097.2319999998</v>
          </cell>
        </row>
        <row r="1439">
          <cell r="A1439" t="str">
            <v>Total tax expense (benefit)</v>
          </cell>
          <cell r="B1439" t="str">
            <v>Richard</v>
          </cell>
          <cell r="C1439" t="str">
            <v>Computed</v>
          </cell>
          <cell r="D1439" t="str">
            <v>2Q04</v>
          </cell>
          <cell r="E1439" t="str">
            <v>Borsod/ Lyukobanya</v>
          </cell>
          <cell r="F1439" t="str">
            <v>Foreign</v>
          </cell>
          <cell r="G1439">
            <v>773906.19799999997</v>
          </cell>
        </row>
        <row r="1440">
          <cell r="A1440" t="str">
            <v>EOY Accrued Tax Rec/(Pay)</v>
          </cell>
          <cell r="B1440" t="str">
            <v>Richard</v>
          </cell>
          <cell r="C1440" t="str">
            <v>Computed</v>
          </cell>
          <cell r="D1440" t="str">
            <v>1Q04</v>
          </cell>
          <cell r="E1440" t="str">
            <v>Borsod/ Lyukobanya</v>
          </cell>
          <cell r="F1440" t="str">
            <v>Foreign</v>
          </cell>
          <cell r="G1440">
            <v>-4442401.9749999996</v>
          </cell>
        </row>
        <row r="1441">
          <cell r="A1441" t="str">
            <v>Total Deferred Tax Asset - Current</v>
          </cell>
          <cell r="B1441" t="str">
            <v>Richard</v>
          </cell>
          <cell r="C1441" t="str">
            <v>Computed</v>
          </cell>
          <cell r="D1441" t="str">
            <v>1Q04</v>
          </cell>
          <cell r="E1441" t="str">
            <v>Borsod/ Lyukobanya</v>
          </cell>
          <cell r="F1441" t="str">
            <v>Foreign</v>
          </cell>
          <cell r="G1441">
            <v>0</v>
          </cell>
        </row>
        <row r="1442">
          <cell r="A1442" t="str">
            <v>Total Deferred Tax Asset - NC</v>
          </cell>
          <cell r="B1442" t="str">
            <v>Richard</v>
          </cell>
          <cell r="C1442" t="str">
            <v>Computed</v>
          </cell>
          <cell r="D1442" t="str">
            <v>1Q04</v>
          </cell>
          <cell r="E1442" t="str">
            <v>Borsod/ Lyukobanya</v>
          </cell>
          <cell r="F1442" t="str">
            <v>Foreign</v>
          </cell>
          <cell r="G1442">
            <v>0</v>
          </cell>
        </row>
        <row r="1443">
          <cell r="A1443" t="str">
            <v>Total Deferred Tax Liab - NC</v>
          </cell>
          <cell r="B1443" t="str">
            <v>Richard</v>
          </cell>
          <cell r="C1443" t="str">
            <v>Computed</v>
          </cell>
          <cell r="D1443" t="str">
            <v>1Q04</v>
          </cell>
          <cell r="E1443" t="str">
            <v>Borsod/ Lyukobanya</v>
          </cell>
          <cell r="F1443" t="str">
            <v>Foreign</v>
          </cell>
          <cell r="G1443">
            <v>0</v>
          </cell>
        </row>
        <row r="1444">
          <cell r="A1444" t="str">
            <v>Total Net Deferred Tax Asset/(Liab)</v>
          </cell>
          <cell r="B1444" t="str">
            <v>Richard</v>
          </cell>
          <cell r="C1444" t="str">
            <v>Computed</v>
          </cell>
          <cell r="D1444" t="str">
            <v>1Q04</v>
          </cell>
          <cell r="E1444" t="str">
            <v>Borsod/ Lyukobanya</v>
          </cell>
          <cell r="F1444" t="str">
            <v>Foreign</v>
          </cell>
          <cell r="G1444">
            <v>0</v>
          </cell>
        </row>
        <row r="1445">
          <cell r="A1445" t="str">
            <v>Gross Valuation Allowance</v>
          </cell>
          <cell r="B1445" t="str">
            <v>Richard</v>
          </cell>
          <cell r="C1445" t="str">
            <v>Computed</v>
          </cell>
          <cell r="D1445" t="str">
            <v>1Q04</v>
          </cell>
          <cell r="E1445" t="str">
            <v>Borsod/ Lyukobanya</v>
          </cell>
          <cell r="F1445" t="str">
            <v>Foreign</v>
          </cell>
          <cell r="G1445">
            <v>0</v>
          </cell>
        </row>
        <row r="1446">
          <cell r="A1446" t="str">
            <v>Total Asset/(Liability)</v>
          </cell>
          <cell r="B1446" t="str">
            <v>Richard</v>
          </cell>
          <cell r="C1446" t="str">
            <v>Computed</v>
          </cell>
          <cell r="D1446" t="str">
            <v>1Q04</v>
          </cell>
          <cell r="E1446" t="str">
            <v>Borsod/ Lyukobanya</v>
          </cell>
          <cell r="F1446" t="str">
            <v>Foreign</v>
          </cell>
          <cell r="G1446">
            <v>-4442401.9749999996</v>
          </cell>
        </row>
        <row r="1447">
          <cell r="A1447" t="str">
            <v>Total tax expense (benefit)</v>
          </cell>
          <cell r="B1447" t="str">
            <v>Richard</v>
          </cell>
          <cell r="C1447" t="str">
            <v>Computed</v>
          </cell>
          <cell r="D1447" t="str">
            <v>1Q04</v>
          </cell>
          <cell r="E1447" t="str">
            <v>Borsod/ Lyukobanya</v>
          </cell>
          <cell r="F1447" t="str">
            <v>Foreign</v>
          </cell>
          <cell r="G1447">
            <v>95100.940999999992</v>
          </cell>
        </row>
        <row r="1448">
          <cell r="A1448" t="str">
            <v>EOY Accrued Tax Rec/(Pay)</v>
          </cell>
          <cell r="B1448" t="str">
            <v>Richard</v>
          </cell>
          <cell r="C1448" t="str">
            <v>Computed</v>
          </cell>
          <cell r="D1448" t="str">
            <v>4Q03</v>
          </cell>
          <cell r="E1448" t="str">
            <v>Borsod/ Lyukobanya</v>
          </cell>
          <cell r="F1448" t="str">
            <v>Foreign</v>
          </cell>
          <cell r="G1448">
            <v>-4682853.034</v>
          </cell>
        </row>
        <row r="1449">
          <cell r="A1449" t="str">
            <v>Total Deferred Tax Asset - Current</v>
          </cell>
          <cell r="B1449" t="str">
            <v>Richard</v>
          </cell>
          <cell r="C1449" t="str">
            <v>Computed</v>
          </cell>
          <cell r="D1449" t="str">
            <v>4Q03</v>
          </cell>
          <cell r="E1449" t="str">
            <v>Borsod/ Lyukobanya</v>
          </cell>
          <cell r="F1449" t="str">
            <v>Foreign</v>
          </cell>
          <cell r="G1449">
            <v>0</v>
          </cell>
        </row>
        <row r="1450">
          <cell r="A1450" t="str">
            <v>Total Deferred Tax Asset - NC</v>
          </cell>
          <cell r="B1450" t="str">
            <v>Richard</v>
          </cell>
          <cell r="C1450" t="str">
            <v>Computed</v>
          </cell>
          <cell r="D1450" t="str">
            <v>4Q03</v>
          </cell>
          <cell r="E1450" t="str">
            <v>Borsod/ Lyukobanya</v>
          </cell>
          <cell r="F1450" t="str">
            <v>Foreign</v>
          </cell>
          <cell r="G1450">
            <v>0</v>
          </cell>
        </row>
        <row r="1451">
          <cell r="A1451" t="str">
            <v>Total Deferred Tax Liab - NC</v>
          </cell>
          <cell r="B1451" t="str">
            <v>Richard</v>
          </cell>
          <cell r="C1451" t="str">
            <v>Computed</v>
          </cell>
          <cell r="D1451" t="str">
            <v>4Q03</v>
          </cell>
          <cell r="E1451" t="str">
            <v>Borsod/ Lyukobanya</v>
          </cell>
          <cell r="F1451" t="str">
            <v>Foreign</v>
          </cell>
          <cell r="G1451">
            <v>0</v>
          </cell>
        </row>
        <row r="1452">
          <cell r="A1452" t="str">
            <v>Total Net Deferred Tax Asset/(Liab)</v>
          </cell>
          <cell r="B1452" t="str">
            <v>Richard</v>
          </cell>
          <cell r="C1452" t="str">
            <v>Computed</v>
          </cell>
          <cell r="D1452" t="str">
            <v>4Q03</v>
          </cell>
          <cell r="E1452" t="str">
            <v>Borsod/ Lyukobanya</v>
          </cell>
          <cell r="F1452" t="str">
            <v>Foreign</v>
          </cell>
          <cell r="G1452">
            <v>0</v>
          </cell>
        </row>
        <row r="1453">
          <cell r="A1453" t="str">
            <v>Gross Valuation Allowance</v>
          </cell>
          <cell r="B1453" t="str">
            <v>Richard</v>
          </cell>
          <cell r="C1453" t="str">
            <v>Computed</v>
          </cell>
          <cell r="D1453" t="str">
            <v>4Q03</v>
          </cell>
          <cell r="E1453" t="str">
            <v>Borsod/ Lyukobanya</v>
          </cell>
          <cell r="F1453" t="str">
            <v>Foreign</v>
          </cell>
          <cell r="G1453">
            <v>0</v>
          </cell>
        </row>
        <row r="1454">
          <cell r="A1454" t="str">
            <v>Total Asset/(Liability)</v>
          </cell>
          <cell r="B1454" t="str">
            <v>Richard</v>
          </cell>
          <cell r="C1454" t="str">
            <v>Computed</v>
          </cell>
          <cell r="D1454" t="str">
            <v>4Q03</v>
          </cell>
          <cell r="E1454" t="str">
            <v>Borsod/ Lyukobanya</v>
          </cell>
          <cell r="F1454" t="str">
            <v>Foreign</v>
          </cell>
          <cell r="G1454">
            <v>-4682853.034</v>
          </cell>
        </row>
        <row r="1455">
          <cell r="A1455" t="str">
            <v>EOY Accrued Tax Rec/(Pay)</v>
          </cell>
          <cell r="B1455" t="str">
            <v>Richard</v>
          </cell>
          <cell r="C1455" t="str">
            <v>Computed</v>
          </cell>
          <cell r="D1455" t="str">
            <v>2Q04</v>
          </cell>
          <cell r="E1455" t="str">
            <v>Zeg</v>
          </cell>
          <cell r="F1455" t="str">
            <v>Foreign</v>
          </cell>
          <cell r="G1455">
            <v>0</v>
          </cell>
        </row>
        <row r="1456">
          <cell r="A1456" t="str">
            <v>Total Deferred Tax Asset - Current</v>
          </cell>
          <cell r="B1456" t="str">
            <v>Richard</v>
          </cell>
          <cell r="C1456" t="str">
            <v>Computed</v>
          </cell>
          <cell r="D1456" t="str">
            <v>2Q04</v>
          </cell>
          <cell r="E1456" t="str">
            <v>Zeg</v>
          </cell>
          <cell r="F1456" t="str">
            <v>Foreign</v>
          </cell>
          <cell r="G1456">
            <v>0</v>
          </cell>
        </row>
        <row r="1457">
          <cell r="A1457" t="str">
            <v>Total Deferred Tax Asset - NC</v>
          </cell>
          <cell r="B1457" t="str">
            <v>Richard</v>
          </cell>
          <cell r="C1457" t="str">
            <v>Computed</v>
          </cell>
          <cell r="D1457" t="str">
            <v>2Q04</v>
          </cell>
          <cell r="E1457" t="str">
            <v>Zeg</v>
          </cell>
          <cell r="F1457" t="str">
            <v>Foreign</v>
          </cell>
          <cell r="G1457">
            <v>0</v>
          </cell>
        </row>
        <row r="1458">
          <cell r="A1458" t="str">
            <v>Total Deferred Tax Liab - NC</v>
          </cell>
          <cell r="B1458" t="str">
            <v>Richard</v>
          </cell>
          <cell r="C1458" t="str">
            <v>Computed</v>
          </cell>
          <cell r="D1458" t="str">
            <v>2Q04</v>
          </cell>
          <cell r="E1458" t="str">
            <v>Zeg</v>
          </cell>
          <cell r="F1458" t="str">
            <v>Foreign</v>
          </cell>
          <cell r="G1458">
            <v>0</v>
          </cell>
        </row>
        <row r="1459">
          <cell r="A1459" t="str">
            <v>Total Net Deferred Tax Asset/(Liab)</v>
          </cell>
          <cell r="B1459" t="str">
            <v>Richard</v>
          </cell>
          <cell r="C1459" t="str">
            <v>Computed</v>
          </cell>
          <cell r="D1459" t="str">
            <v>2Q04</v>
          </cell>
          <cell r="E1459" t="str">
            <v>Zeg</v>
          </cell>
          <cell r="F1459" t="str">
            <v>Foreign</v>
          </cell>
          <cell r="G1459">
            <v>0</v>
          </cell>
        </row>
        <row r="1460">
          <cell r="A1460" t="str">
            <v>Gross Valuation Allowance</v>
          </cell>
          <cell r="B1460" t="str">
            <v>Richard</v>
          </cell>
          <cell r="C1460" t="str">
            <v>Computed</v>
          </cell>
          <cell r="D1460" t="str">
            <v>2Q04</v>
          </cell>
          <cell r="E1460" t="str">
            <v>Zeg</v>
          </cell>
          <cell r="F1460" t="str">
            <v>Foreign</v>
          </cell>
          <cell r="G1460">
            <v>0</v>
          </cell>
        </row>
        <row r="1461">
          <cell r="A1461" t="str">
            <v>Total Asset/(Liability)</v>
          </cell>
          <cell r="B1461" t="str">
            <v>Richard</v>
          </cell>
          <cell r="C1461" t="str">
            <v>Computed</v>
          </cell>
          <cell r="D1461" t="str">
            <v>2Q04</v>
          </cell>
          <cell r="E1461" t="str">
            <v>Zeg</v>
          </cell>
          <cell r="F1461" t="str">
            <v>Foreign</v>
          </cell>
          <cell r="G1461">
            <v>0</v>
          </cell>
        </row>
        <row r="1462">
          <cell r="A1462" t="str">
            <v>Total tax expense (benefit)</v>
          </cell>
          <cell r="B1462" t="str">
            <v>Richard</v>
          </cell>
          <cell r="C1462" t="str">
            <v>Computed</v>
          </cell>
          <cell r="D1462" t="str">
            <v>2Q04</v>
          </cell>
          <cell r="E1462" t="str">
            <v>Zeg</v>
          </cell>
          <cell r="F1462" t="str">
            <v>Foreign</v>
          </cell>
          <cell r="G1462">
            <v>0</v>
          </cell>
        </row>
        <row r="1463">
          <cell r="A1463" t="str">
            <v>EOY Accrued Tax Rec/(Pay)</v>
          </cell>
          <cell r="B1463" t="str">
            <v>Richard</v>
          </cell>
          <cell r="C1463" t="str">
            <v>Computed</v>
          </cell>
          <cell r="D1463" t="str">
            <v>1Q04</v>
          </cell>
          <cell r="E1463" t="str">
            <v>Zeg</v>
          </cell>
          <cell r="F1463" t="str">
            <v>Foreign</v>
          </cell>
          <cell r="G1463">
            <v>0</v>
          </cell>
        </row>
        <row r="1464">
          <cell r="A1464" t="str">
            <v>Total Deferred Tax Asset - Current</v>
          </cell>
          <cell r="B1464" t="str">
            <v>Richard</v>
          </cell>
          <cell r="C1464" t="str">
            <v>Computed</v>
          </cell>
          <cell r="D1464" t="str">
            <v>1Q04</v>
          </cell>
          <cell r="E1464" t="str">
            <v>Zeg</v>
          </cell>
          <cell r="F1464" t="str">
            <v>Foreign</v>
          </cell>
          <cell r="G1464">
            <v>0</v>
          </cell>
        </row>
        <row r="1465">
          <cell r="A1465" t="str">
            <v>Total Deferred Tax Asset - NC</v>
          </cell>
          <cell r="B1465" t="str">
            <v>Richard</v>
          </cell>
          <cell r="C1465" t="str">
            <v>Computed</v>
          </cell>
          <cell r="D1465" t="str">
            <v>1Q04</v>
          </cell>
          <cell r="E1465" t="str">
            <v>Zeg</v>
          </cell>
          <cell r="F1465" t="str">
            <v>Foreign</v>
          </cell>
          <cell r="G1465">
            <v>0</v>
          </cell>
        </row>
        <row r="1466">
          <cell r="A1466" t="str">
            <v>Total Deferred Tax Liab - NC</v>
          </cell>
          <cell r="B1466" t="str">
            <v>Richard</v>
          </cell>
          <cell r="C1466" t="str">
            <v>Computed</v>
          </cell>
          <cell r="D1466" t="str">
            <v>1Q04</v>
          </cell>
          <cell r="E1466" t="str">
            <v>Zeg</v>
          </cell>
          <cell r="F1466" t="str">
            <v>Foreign</v>
          </cell>
          <cell r="G1466">
            <v>0</v>
          </cell>
        </row>
        <row r="1467">
          <cell r="A1467" t="str">
            <v>Total Net Deferred Tax Asset/(Liab)</v>
          </cell>
          <cell r="B1467" t="str">
            <v>Richard</v>
          </cell>
          <cell r="C1467" t="str">
            <v>Computed</v>
          </cell>
          <cell r="D1467" t="str">
            <v>1Q04</v>
          </cell>
          <cell r="E1467" t="str">
            <v>Zeg</v>
          </cell>
          <cell r="F1467" t="str">
            <v>Foreign</v>
          </cell>
          <cell r="G1467">
            <v>0</v>
          </cell>
        </row>
        <row r="1468">
          <cell r="A1468" t="str">
            <v>Gross Valuation Allowance</v>
          </cell>
          <cell r="B1468" t="str">
            <v>Richard</v>
          </cell>
          <cell r="C1468" t="str">
            <v>Computed</v>
          </cell>
          <cell r="D1468" t="str">
            <v>1Q04</v>
          </cell>
          <cell r="E1468" t="str">
            <v>Zeg</v>
          </cell>
          <cell r="F1468" t="str">
            <v>Foreign</v>
          </cell>
          <cell r="G1468">
            <v>0</v>
          </cell>
        </row>
        <row r="1469">
          <cell r="A1469" t="str">
            <v>Total Asset/(Liability)</v>
          </cell>
          <cell r="B1469" t="str">
            <v>Richard</v>
          </cell>
          <cell r="C1469" t="str">
            <v>Computed</v>
          </cell>
          <cell r="D1469" t="str">
            <v>1Q04</v>
          </cell>
          <cell r="E1469" t="str">
            <v>Zeg</v>
          </cell>
          <cell r="F1469" t="str">
            <v>Foreign</v>
          </cell>
          <cell r="G1469">
            <v>0</v>
          </cell>
        </row>
        <row r="1470">
          <cell r="A1470" t="str">
            <v>Total tax expense (benefit)</v>
          </cell>
          <cell r="B1470" t="str">
            <v>Richard</v>
          </cell>
          <cell r="C1470" t="str">
            <v>Computed</v>
          </cell>
          <cell r="D1470" t="str">
            <v>1Q04</v>
          </cell>
          <cell r="E1470" t="str">
            <v>Zeg</v>
          </cell>
          <cell r="F1470" t="str">
            <v>Foreign</v>
          </cell>
          <cell r="G1470">
            <v>0</v>
          </cell>
        </row>
        <row r="1471">
          <cell r="A1471" t="str">
            <v>EOY Accrued Tax Rec/(Pay)</v>
          </cell>
          <cell r="B1471" t="str">
            <v>Richard</v>
          </cell>
          <cell r="C1471" t="str">
            <v>Computed</v>
          </cell>
          <cell r="D1471" t="str">
            <v>4Q03</v>
          </cell>
          <cell r="E1471" t="str">
            <v>Zeg</v>
          </cell>
          <cell r="F1471" t="str">
            <v>Foreign</v>
          </cell>
          <cell r="G1471">
            <v>0</v>
          </cell>
        </row>
        <row r="1472">
          <cell r="A1472" t="str">
            <v>Total Deferred Tax Asset - Current</v>
          </cell>
          <cell r="B1472" t="str">
            <v>Richard</v>
          </cell>
          <cell r="C1472" t="str">
            <v>Computed</v>
          </cell>
          <cell r="D1472" t="str">
            <v>4Q03</v>
          </cell>
          <cell r="E1472" t="str">
            <v>Zeg</v>
          </cell>
          <cell r="F1472" t="str">
            <v>Foreign</v>
          </cell>
          <cell r="G1472">
            <v>0</v>
          </cell>
        </row>
        <row r="1473">
          <cell r="A1473" t="str">
            <v>Total Deferred Tax Asset - NC</v>
          </cell>
          <cell r="B1473" t="str">
            <v>Richard</v>
          </cell>
          <cell r="C1473" t="str">
            <v>Computed</v>
          </cell>
          <cell r="D1473" t="str">
            <v>4Q03</v>
          </cell>
          <cell r="E1473" t="str">
            <v>Zeg</v>
          </cell>
          <cell r="F1473" t="str">
            <v>Foreign</v>
          </cell>
          <cell r="G1473">
            <v>0</v>
          </cell>
        </row>
        <row r="1474">
          <cell r="A1474" t="str">
            <v>Total Deferred Tax Liab - NC</v>
          </cell>
          <cell r="B1474" t="str">
            <v>Richard</v>
          </cell>
          <cell r="C1474" t="str">
            <v>Computed</v>
          </cell>
          <cell r="D1474" t="str">
            <v>4Q03</v>
          </cell>
          <cell r="E1474" t="str">
            <v>Zeg</v>
          </cell>
          <cell r="F1474" t="str">
            <v>Foreign</v>
          </cell>
          <cell r="G1474">
            <v>0</v>
          </cell>
        </row>
        <row r="1475">
          <cell r="A1475" t="str">
            <v>Total Net Deferred Tax Asset/(Liab)</v>
          </cell>
          <cell r="B1475" t="str">
            <v>Richard</v>
          </cell>
          <cell r="C1475" t="str">
            <v>Computed</v>
          </cell>
          <cell r="D1475" t="str">
            <v>4Q03</v>
          </cell>
          <cell r="E1475" t="str">
            <v>Zeg</v>
          </cell>
          <cell r="F1475" t="str">
            <v>Foreign</v>
          </cell>
          <cell r="G1475">
            <v>0</v>
          </cell>
        </row>
        <row r="1476">
          <cell r="A1476" t="str">
            <v>Gross Valuation Allowance</v>
          </cell>
          <cell r="B1476" t="str">
            <v>Richard</v>
          </cell>
          <cell r="C1476" t="str">
            <v>Computed</v>
          </cell>
          <cell r="D1476" t="str">
            <v>4Q03</v>
          </cell>
          <cell r="E1476" t="str">
            <v>Zeg</v>
          </cell>
          <cell r="F1476" t="str">
            <v>Foreign</v>
          </cell>
          <cell r="G1476">
            <v>0</v>
          </cell>
        </row>
        <row r="1477">
          <cell r="A1477" t="str">
            <v>Total Asset/(Liability)</v>
          </cell>
          <cell r="B1477" t="str">
            <v>Richard</v>
          </cell>
          <cell r="C1477" t="str">
            <v>Computed</v>
          </cell>
          <cell r="D1477" t="str">
            <v>4Q03</v>
          </cell>
          <cell r="E1477" t="str">
            <v>Zeg</v>
          </cell>
          <cell r="F1477" t="str">
            <v>Foreign</v>
          </cell>
          <cell r="G1477">
            <v>0</v>
          </cell>
        </row>
        <row r="1478">
          <cell r="A1478" t="str">
            <v>EOY Accrued Tax Rec/(Pay)</v>
          </cell>
          <cell r="B1478" t="str">
            <v>Richard</v>
          </cell>
          <cell r="C1478" t="str">
            <v>Computed</v>
          </cell>
          <cell r="D1478" t="str">
            <v>2Q04</v>
          </cell>
          <cell r="E1478" t="str">
            <v>Summit Generation</v>
          </cell>
          <cell r="F1478" t="str">
            <v>Foreign</v>
          </cell>
          <cell r="G1478">
            <v>0</v>
          </cell>
        </row>
        <row r="1479">
          <cell r="A1479" t="str">
            <v>Total Deferred Tax Asset - Current</v>
          </cell>
          <cell r="B1479" t="str">
            <v>Richard</v>
          </cell>
          <cell r="C1479" t="str">
            <v>Computed</v>
          </cell>
          <cell r="D1479" t="str">
            <v>2Q04</v>
          </cell>
          <cell r="E1479" t="str">
            <v>Summit Generation</v>
          </cell>
          <cell r="F1479" t="str">
            <v>Foreign</v>
          </cell>
          <cell r="G1479">
            <v>0</v>
          </cell>
        </row>
        <row r="1480">
          <cell r="A1480" t="str">
            <v>Total Deferred Tax Asset - NC</v>
          </cell>
          <cell r="B1480" t="str">
            <v>Richard</v>
          </cell>
          <cell r="C1480" t="str">
            <v>Computed</v>
          </cell>
          <cell r="D1480" t="str">
            <v>2Q04</v>
          </cell>
          <cell r="E1480" t="str">
            <v>Summit Generation</v>
          </cell>
          <cell r="F1480" t="str">
            <v>Foreign</v>
          </cell>
          <cell r="G1480">
            <v>0</v>
          </cell>
        </row>
        <row r="1481">
          <cell r="A1481" t="str">
            <v>Total Deferred Tax Liab - NC</v>
          </cell>
          <cell r="B1481" t="str">
            <v>Richard</v>
          </cell>
          <cell r="C1481" t="str">
            <v>Computed</v>
          </cell>
          <cell r="D1481" t="str">
            <v>2Q04</v>
          </cell>
          <cell r="E1481" t="str">
            <v>Summit Generation</v>
          </cell>
          <cell r="F1481" t="str">
            <v>Foreign</v>
          </cell>
          <cell r="G1481">
            <v>0</v>
          </cell>
        </row>
        <row r="1482">
          <cell r="A1482" t="str">
            <v>Total Net Deferred Tax Asset/(Liab)</v>
          </cell>
          <cell r="B1482" t="str">
            <v>Richard</v>
          </cell>
          <cell r="C1482" t="str">
            <v>Computed</v>
          </cell>
          <cell r="D1482" t="str">
            <v>2Q04</v>
          </cell>
          <cell r="E1482" t="str">
            <v>Summit Generation</v>
          </cell>
          <cell r="F1482" t="str">
            <v>Foreign</v>
          </cell>
          <cell r="G1482">
            <v>0</v>
          </cell>
        </row>
        <row r="1483">
          <cell r="A1483" t="str">
            <v>Gross Valuation Allowance</v>
          </cell>
          <cell r="B1483" t="str">
            <v>Richard</v>
          </cell>
          <cell r="C1483" t="str">
            <v>Computed</v>
          </cell>
          <cell r="D1483" t="str">
            <v>2Q04</v>
          </cell>
          <cell r="E1483" t="str">
            <v>Summit Generation</v>
          </cell>
          <cell r="F1483" t="str">
            <v>Foreign</v>
          </cell>
          <cell r="G1483">
            <v>-4453221.0999999996</v>
          </cell>
        </row>
        <row r="1484">
          <cell r="A1484" t="str">
            <v>Total Asset/(Liability)</v>
          </cell>
          <cell r="B1484" t="str">
            <v>Richard</v>
          </cell>
          <cell r="C1484" t="str">
            <v>Computed</v>
          </cell>
          <cell r="D1484" t="str">
            <v>2Q04</v>
          </cell>
          <cell r="E1484" t="str">
            <v>Summit Generation</v>
          </cell>
          <cell r="F1484" t="str">
            <v>Foreign</v>
          </cell>
          <cell r="G1484">
            <v>0</v>
          </cell>
        </row>
        <row r="1485">
          <cell r="A1485" t="str">
            <v>Total tax expense (benefit)</v>
          </cell>
          <cell r="B1485" t="str">
            <v>Richard</v>
          </cell>
          <cell r="C1485" t="str">
            <v>Computed</v>
          </cell>
          <cell r="D1485" t="str">
            <v>2Q04</v>
          </cell>
          <cell r="E1485" t="str">
            <v>Summit Generation</v>
          </cell>
          <cell r="F1485" t="str">
            <v>Foreign</v>
          </cell>
          <cell r="G1485">
            <v>0</v>
          </cell>
        </row>
        <row r="1486">
          <cell r="A1486" t="str">
            <v>EOY Accrued Tax Rec/(Pay)</v>
          </cell>
          <cell r="B1486" t="str">
            <v>Richard</v>
          </cell>
          <cell r="C1486" t="str">
            <v>Computed</v>
          </cell>
          <cell r="D1486" t="str">
            <v>1Q04</v>
          </cell>
          <cell r="E1486" t="str">
            <v>Summit Generation</v>
          </cell>
          <cell r="F1486" t="str">
            <v>Foreign</v>
          </cell>
          <cell r="G1486">
            <v>0</v>
          </cell>
        </row>
        <row r="1487">
          <cell r="A1487" t="str">
            <v>Total Deferred Tax Asset - Current</v>
          </cell>
          <cell r="B1487" t="str">
            <v>Richard</v>
          </cell>
          <cell r="C1487" t="str">
            <v>Computed</v>
          </cell>
          <cell r="D1487" t="str">
            <v>1Q04</v>
          </cell>
          <cell r="E1487" t="str">
            <v>Summit Generation</v>
          </cell>
          <cell r="F1487" t="str">
            <v>Foreign</v>
          </cell>
          <cell r="G1487">
            <v>0</v>
          </cell>
        </row>
        <row r="1488">
          <cell r="A1488" t="str">
            <v>Total Deferred Tax Asset - NC</v>
          </cell>
          <cell r="B1488" t="str">
            <v>Richard</v>
          </cell>
          <cell r="C1488" t="str">
            <v>Computed</v>
          </cell>
          <cell r="D1488" t="str">
            <v>1Q04</v>
          </cell>
          <cell r="E1488" t="str">
            <v>Summit Generation</v>
          </cell>
          <cell r="F1488" t="str">
            <v>Foreign</v>
          </cell>
          <cell r="G1488">
            <v>0</v>
          </cell>
        </row>
        <row r="1489">
          <cell r="A1489" t="str">
            <v>Total Deferred Tax Liab - NC</v>
          </cell>
          <cell r="B1489" t="str">
            <v>Richard</v>
          </cell>
          <cell r="C1489" t="str">
            <v>Computed</v>
          </cell>
          <cell r="D1489" t="str">
            <v>1Q04</v>
          </cell>
          <cell r="E1489" t="str">
            <v>Summit Generation</v>
          </cell>
          <cell r="F1489" t="str">
            <v>Foreign</v>
          </cell>
          <cell r="G1489">
            <v>0</v>
          </cell>
        </row>
        <row r="1490">
          <cell r="A1490" t="str">
            <v>Total Net Deferred Tax Asset/(Liab)</v>
          </cell>
          <cell r="B1490" t="str">
            <v>Richard</v>
          </cell>
          <cell r="C1490" t="str">
            <v>Computed</v>
          </cell>
          <cell r="D1490" t="str">
            <v>1Q04</v>
          </cell>
          <cell r="E1490" t="str">
            <v>Summit Generation</v>
          </cell>
          <cell r="F1490" t="str">
            <v>Foreign</v>
          </cell>
          <cell r="G1490">
            <v>0</v>
          </cell>
        </row>
        <row r="1491">
          <cell r="A1491" t="str">
            <v>Gross Valuation Allowance</v>
          </cell>
          <cell r="B1491" t="str">
            <v>Richard</v>
          </cell>
          <cell r="C1491" t="str">
            <v>Computed</v>
          </cell>
          <cell r="D1491" t="str">
            <v>1Q04</v>
          </cell>
          <cell r="E1491" t="str">
            <v>Summit Generation</v>
          </cell>
          <cell r="F1491" t="str">
            <v>Foreign</v>
          </cell>
          <cell r="G1491">
            <v>-4453221.0999999996</v>
          </cell>
        </row>
        <row r="1492">
          <cell r="A1492" t="str">
            <v>Total Asset/(Liability)</v>
          </cell>
          <cell r="B1492" t="str">
            <v>Richard</v>
          </cell>
          <cell r="C1492" t="str">
            <v>Computed</v>
          </cell>
          <cell r="D1492" t="str">
            <v>1Q04</v>
          </cell>
          <cell r="E1492" t="str">
            <v>Summit Generation</v>
          </cell>
          <cell r="F1492" t="str">
            <v>Foreign</v>
          </cell>
          <cell r="G1492">
            <v>0</v>
          </cell>
        </row>
        <row r="1493">
          <cell r="A1493" t="str">
            <v>Total tax expense (benefit)</v>
          </cell>
          <cell r="B1493" t="str">
            <v>Richard</v>
          </cell>
          <cell r="C1493" t="str">
            <v>Computed</v>
          </cell>
          <cell r="D1493" t="str">
            <v>1Q04</v>
          </cell>
          <cell r="E1493" t="str">
            <v>Summit Generation</v>
          </cell>
          <cell r="F1493" t="str">
            <v>Foreign</v>
          </cell>
          <cell r="G1493">
            <v>0</v>
          </cell>
        </row>
        <row r="1494">
          <cell r="A1494" t="str">
            <v>EOY Accrued Tax Rec/(Pay)</v>
          </cell>
          <cell r="B1494" t="str">
            <v>Richard</v>
          </cell>
          <cell r="C1494" t="str">
            <v>Computed</v>
          </cell>
          <cell r="D1494" t="str">
            <v>4Q03</v>
          </cell>
          <cell r="E1494" t="str">
            <v>Summit Generation</v>
          </cell>
          <cell r="F1494" t="str">
            <v>Foreign</v>
          </cell>
          <cell r="G1494">
            <v>0</v>
          </cell>
        </row>
        <row r="1495">
          <cell r="A1495" t="str">
            <v>Total Deferred Tax Asset - Current</v>
          </cell>
          <cell r="B1495" t="str">
            <v>Richard</v>
          </cell>
          <cell r="C1495" t="str">
            <v>Computed</v>
          </cell>
          <cell r="D1495" t="str">
            <v>4Q03</v>
          </cell>
          <cell r="E1495" t="str">
            <v>Summit Generation</v>
          </cell>
          <cell r="F1495" t="str">
            <v>Foreign</v>
          </cell>
          <cell r="G1495">
            <v>0</v>
          </cell>
        </row>
        <row r="1496">
          <cell r="A1496" t="str">
            <v>Total Deferred Tax Asset - NC</v>
          </cell>
          <cell r="B1496" t="str">
            <v>Richard</v>
          </cell>
          <cell r="C1496" t="str">
            <v>Computed</v>
          </cell>
          <cell r="D1496" t="str">
            <v>4Q03</v>
          </cell>
          <cell r="E1496" t="str">
            <v>Summit Generation</v>
          </cell>
          <cell r="F1496" t="str">
            <v>Foreign</v>
          </cell>
          <cell r="G1496">
            <v>0</v>
          </cell>
        </row>
        <row r="1497">
          <cell r="A1497" t="str">
            <v>Total Deferred Tax Liab - NC</v>
          </cell>
          <cell r="B1497" t="str">
            <v>Richard</v>
          </cell>
          <cell r="C1497" t="str">
            <v>Computed</v>
          </cell>
          <cell r="D1497" t="str">
            <v>4Q03</v>
          </cell>
          <cell r="E1497" t="str">
            <v>Summit Generation</v>
          </cell>
          <cell r="F1497" t="str">
            <v>Foreign</v>
          </cell>
          <cell r="G1497">
            <v>0</v>
          </cell>
        </row>
        <row r="1498">
          <cell r="A1498" t="str">
            <v>Total Net Deferred Tax Asset/(Liab)</v>
          </cell>
          <cell r="B1498" t="str">
            <v>Richard</v>
          </cell>
          <cell r="C1498" t="str">
            <v>Computed</v>
          </cell>
          <cell r="D1498" t="str">
            <v>4Q03</v>
          </cell>
          <cell r="E1498" t="str">
            <v>Summit Generation</v>
          </cell>
          <cell r="F1498" t="str">
            <v>Foreign</v>
          </cell>
          <cell r="G1498">
            <v>0</v>
          </cell>
        </row>
        <row r="1499">
          <cell r="A1499" t="str">
            <v>Gross Valuation Allowance</v>
          </cell>
          <cell r="B1499" t="str">
            <v>Richard</v>
          </cell>
          <cell r="C1499" t="str">
            <v>Computed</v>
          </cell>
          <cell r="D1499" t="str">
            <v>4Q03</v>
          </cell>
          <cell r="E1499" t="str">
            <v>Summit Generation</v>
          </cell>
          <cell r="F1499" t="str">
            <v>Foreign</v>
          </cell>
          <cell r="G1499">
            <v>-4453221.0999999996</v>
          </cell>
        </row>
        <row r="1500">
          <cell r="A1500" t="str">
            <v>Total Asset/(Liability)</v>
          </cell>
          <cell r="B1500" t="str">
            <v>Richard</v>
          </cell>
          <cell r="C1500" t="str">
            <v>Computed</v>
          </cell>
          <cell r="D1500" t="str">
            <v>4Q03</v>
          </cell>
          <cell r="E1500" t="str">
            <v>Summit Generation</v>
          </cell>
          <cell r="F1500" t="str">
            <v>Foreign</v>
          </cell>
          <cell r="G1500">
            <v>0</v>
          </cell>
        </row>
        <row r="1501">
          <cell r="A1501" t="str">
            <v>EOY Accrued Tax Rec/(Pay)</v>
          </cell>
          <cell r="B1501" t="str">
            <v>Richard</v>
          </cell>
          <cell r="C1501" t="str">
            <v>Computed</v>
          </cell>
          <cell r="D1501" t="str">
            <v>2Q04</v>
          </cell>
          <cell r="E1501" t="str">
            <v>RU Ebute</v>
          </cell>
          <cell r="F1501" t="str">
            <v>Foreign</v>
          </cell>
          <cell r="G1501">
            <v>0</v>
          </cell>
        </row>
        <row r="1502">
          <cell r="A1502" t="str">
            <v>Total Deferred Tax Asset - Current</v>
          </cell>
          <cell r="B1502" t="str">
            <v>Richard</v>
          </cell>
          <cell r="C1502" t="str">
            <v>Computed</v>
          </cell>
          <cell r="D1502" t="str">
            <v>2Q04</v>
          </cell>
          <cell r="E1502" t="str">
            <v>RU Ebute</v>
          </cell>
          <cell r="F1502" t="str">
            <v>Foreign</v>
          </cell>
          <cell r="G1502">
            <v>0</v>
          </cell>
        </row>
        <row r="1503">
          <cell r="A1503" t="str">
            <v>Total Deferred Tax Asset - NC</v>
          </cell>
          <cell r="B1503" t="str">
            <v>Richard</v>
          </cell>
          <cell r="C1503" t="str">
            <v>Computed</v>
          </cell>
          <cell r="D1503" t="str">
            <v>2Q04</v>
          </cell>
          <cell r="E1503" t="str">
            <v>RU Ebute</v>
          </cell>
          <cell r="F1503" t="str">
            <v>Foreign</v>
          </cell>
          <cell r="G1503">
            <v>0</v>
          </cell>
        </row>
        <row r="1504">
          <cell r="A1504" t="str">
            <v>Total Deferred Tax Liab - NC</v>
          </cell>
          <cell r="B1504" t="str">
            <v>Richard</v>
          </cell>
          <cell r="C1504" t="str">
            <v>Computed</v>
          </cell>
          <cell r="D1504" t="str">
            <v>2Q04</v>
          </cell>
          <cell r="E1504" t="str">
            <v>RU Ebute</v>
          </cell>
          <cell r="F1504" t="str">
            <v>Foreign</v>
          </cell>
          <cell r="G1504">
            <v>0</v>
          </cell>
        </row>
        <row r="1505">
          <cell r="A1505" t="str">
            <v>Total Net Deferred Tax Asset/(Liab)</v>
          </cell>
          <cell r="B1505" t="str">
            <v>Richard</v>
          </cell>
          <cell r="C1505" t="str">
            <v>Computed</v>
          </cell>
          <cell r="D1505" t="str">
            <v>2Q04</v>
          </cell>
          <cell r="E1505" t="str">
            <v>RU Ebute</v>
          </cell>
          <cell r="F1505" t="str">
            <v>Foreign</v>
          </cell>
          <cell r="G1505">
            <v>0</v>
          </cell>
        </row>
        <row r="1506">
          <cell r="A1506" t="str">
            <v>Gross Valuation Allowance</v>
          </cell>
          <cell r="B1506" t="str">
            <v>Richard</v>
          </cell>
          <cell r="C1506" t="str">
            <v>Computed</v>
          </cell>
          <cell r="D1506" t="str">
            <v>2Q04</v>
          </cell>
          <cell r="E1506" t="str">
            <v>RU Ebute</v>
          </cell>
          <cell r="F1506" t="str">
            <v>Foreign</v>
          </cell>
          <cell r="G1506">
            <v>0</v>
          </cell>
        </row>
        <row r="1507">
          <cell r="A1507" t="str">
            <v>Total Asset/(Liability)</v>
          </cell>
          <cell r="B1507" t="str">
            <v>Richard</v>
          </cell>
          <cell r="C1507" t="str">
            <v>Computed</v>
          </cell>
          <cell r="D1507" t="str">
            <v>2Q04</v>
          </cell>
          <cell r="E1507" t="str">
            <v>RU Ebute</v>
          </cell>
          <cell r="F1507" t="str">
            <v>Foreign</v>
          </cell>
          <cell r="G1507">
            <v>0</v>
          </cell>
        </row>
        <row r="1508">
          <cell r="A1508" t="str">
            <v>Total tax expense (benefit)</v>
          </cell>
          <cell r="B1508" t="str">
            <v>Richard</v>
          </cell>
          <cell r="C1508" t="str">
            <v>Computed</v>
          </cell>
          <cell r="D1508" t="str">
            <v>2Q04</v>
          </cell>
          <cell r="E1508" t="str">
            <v>RU Ebute</v>
          </cell>
          <cell r="F1508" t="str">
            <v>Foreign</v>
          </cell>
          <cell r="G1508">
            <v>0</v>
          </cell>
        </row>
        <row r="1509">
          <cell r="A1509" t="str">
            <v>EOY Accrued Tax Rec/(Pay)</v>
          </cell>
          <cell r="B1509" t="str">
            <v>Richard</v>
          </cell>
          <cell r="C1509" t="str">
            <v>Computed</v>
          </cell>
          <cell r="D1509" t="str">
            <v>1Q04</v>
          </cell>
          <cell r="E1509" t="str">
            <v>RU Ebute</v>
          </cell>
          <cell r="F1509" t="str">
            <v>Foreign</v>
          </cell>
          <cell r="G1509">
            <v>0</v>
          </cell>
        </row>
        <row r="1510">
          <cell r="A1510" t="str">
            <v>Total Deferred Tax Asset - Current</v>
          </cell>
          <cell r="B1510" t="str">
            <v>Richard</v>
          </cell>
          <cell r="C1510" t="str">
            <v>Computed</v>
          </cell>
          <cell r="D1510" t="str">
            <v>1Q04</v>
          </cell>
          <cell r="E1510" t="str">
            <v>RU Ebute</v>
          </cell>
          <cell r="F1510" t="str">
            <v>Foreign</v>
          </cell>
          <cell r="G1510">
            <v>0</v>
          </cell>
        </row>
        <row r="1511">
          <cell r="A1511" t="str">
            <v>Total Deferred Tax Asset - NC</v>
          </cell>
          <cell r="B1511" t="str">
            <v>Richard</v>
          </cell>
          <cell r="C1511" t="str">
            <v>Computed</v>
          </cell>
          <cell r="D1511" t="str">
            <v>1Q04</v>
          </cell>
          <cell r="E1511" t="str">
            <v>RU Ebute</v>
          </cell>
          <cell r="F1511" t="str">
            <v>Foreign</v>
          </cell>
          <cell r="G1511">
            <v>0</v>
          </cell>
        </row>
        <row r="1512">
          <cell r="A1512" t="str">
            <v>Total Deferred Tax Liab - NC</v>
          </cell>
          <cell r="B1512" t="str">
            <v>Richard</v>
          </cell>
          <cell r="C1512" t="str">
            <v>Computed</v>
          </cell>
          <cell r="D1512" t="str">
            <v>1Q04</v>
          </cell>
          <cell r="E1512" t="str">
            <v>RU Ebute</v>
          </cell>
          <cell r="F1512" t="str">
            <v>Foreign</v>
          </cell>
          <cell r="G1512">
            <v>0</v>
          </cell>
        </row>
        <row r="1513">
          <cell r="A1513" t="str">
            <v>Total Net Deferred Tax Asset/(Liab)</v>
          </cell>
          <cell r="B1513" t="str">
            <v>Richard</v>
          </cell>
          <cell r="C1513" t="str">
            <v>Computed</v>
          </cell>
          <cell r="D1513" t="str">
            <v>1Q04</v>
          </cell>
          <cell r="E1513" t="str">
            <v>RU Ebute</v>
          </cell>
          <cell r="F1513" t="str">
            <v>Foreign</v>
          </cell>
          <cell r="G1513">
            <v>0</v>
          </cell>
        </row>
        <row r="1514">
          <cell r="A1514" t="str">
            <v>Gross Valuation Allowance</v>
          </cell>
          <cell r="B1514" t="str">
            <v>Richard</v>
          </cell>
          <cell r="C1514" t="str">
            <v>Computed</v>
          </cell>
          <cell r="D1514" t="str">
            <v>1Q04</v>
          </cell>
          <cell r="E1514" t="str">
            <v>RU Ebute</v>
          </cell>
          <cell r="F1514" t="str">
            <v>Foreign</v>
          </cell>
          <cell r="G1514">
            <v>0</v>
          </cell>
        </row>
        <row r="1515">
          <cell r="A1515" t="str">
            <v>Total Asset/(Liability)</v>
          </cell>
          <cell r="B1515" t="str">
            <v>Richard</v>
          </cell>
          <cell r="C1515" t="str">
            <v>Computed</v>
          </cell>
          <cell r="D1515" t="str">
            <v>1Q04</v>
          </cell>
          <cell r="E1515" t="str">
            <v>RU Ebute</v>
          </cell>
          <cell r="F1515" t="str">
            <v>Foreign</v>
          </cell>
          <cell r="G1515">
            <v>0</v>
          </cell>
        </row>
        <row r="1516">
          <cell r="A1516" t="str">
            <v>Total tax expense (benefit)</v>
          </cell>
          <cell r="B1516" t="str">
            <v>Richard</v>
          </cell>
          <cell r="C1516" t="str">
            <v>Computed</v>
          </cell>
          <cell r="D1516" t="str">
            <v>1Q04</v>
          </cell>
          <cell r="E1516" t="str">
            <v>RU Ebute</v>
          </cell>
          <cell r="F1516" t="str">
            <v>Foreign</v>
          </cell>
          <cell r="G1516">
            <v>0</v>
          </cell>
        </row>
        <row r="1517">
          <cell r="A1517" t="str">
            <v>EOY Accrued Tax Rec/(Pay)</v>
          </cell>
          <cell r="B1517" t="str">
            <v>Richard</v>
          </cell>
          <cell r="C1517" t="str">
            <v>Computed</v>
          </cell>
          <cell r="D1517" t="str">
            <v>4Q03</v>
          </cell>
          <cell r="E1517" t="str">
            <v>RU Ebute</v>
          </cell>
          <cell r="F1517" t="str">
            <v>Foreign</v>
          </cell>
          <cell r="G1517">
            <v>0</v>
          </cell>
        </row>
        <row r="1518">
          <cell r="A1518" t="str">
            <v>Total Deferred Tax Asset - Current</v>
          </cell>
          <cell r="B1518" t="str">
            <v>Richard</v>
          </cell>
          <cell r="C1518" t="str">
            <v>Computed</v>
          </cell>
          <cell r="D1518" t="str">
            <v>4Q03</v>
          </cell>
          <cell r="E1518" t="str">
            <v>RU Ebute</v>
          </cell>
          <cell r="F1518" t="str">
            <v>Foreign</v>
          </cell>
          <cell r="G1518">
            <v>0</v>
          </cell>
        </row>
        <row r="1519">
          <cell r="A1519" t="str">
            <v>Total Deferred Tax Asset - NC</v>
          </cell>
          <cell r="B1519" t="str">
            <v>Richard</v>
          </cell>
          <cell r="C1519" t="str">
            <v>Computed</v>
          </cell>
          <cell r="D1519" t="str">
            <v>4Q03</v>
          </cell>
          <cell r="E1519" t="str">
            <v>RU Ebute</v>
          </cell>
          <cell r="F1519" t="str">
            <v>Foreign</v>
          </cell>
          <cell r="G1519">
            <v>0</v>
          </cell>
        </row>
        <row r="1520">
          <cell r="A1520" t="str">
            <v>Total Deferred Tax Liab - NC</v>
          </cell>
          <cell r="B1520" t="str">
            <v>Richard</v>
          </cell>
          <cell r="C1520" t="str">
            <v>Computed</v>
          </cell>
          <cell r="D1520" t="str">
            <v>4Q03</v>
          </cell>
          <cell r="E1520" t="str">
            <v>RU Ebute</v>
          </cell>
          <cell r="F1520" t="str">
            <v>Foreign</v>
          </cell>
          <cell r="G1520">
            <v>0</v>
          </cell>
        </row>
        <row r="1521">
          <cell r="A1521" t="str">
            <v>Total Net Deferred Tax Asset/(Liab)</v>
          </cell>
          <cell r="B1521" t="str">
            <v>Richard</v>
          </cell>
          <cell r="C1521" t="str">
            <v>Computed</v>
          </cell>
          <cell r="D1521" t="str">
            <v>4Q03</v>
          </cell>
          <cell r="E1521" t="str">
            <v>RU Ebute</v>
          </cell>
          <cell r="F1521" t="str">
            <v>Foreign</v>
          </cell>
          <cell r="G1521">
            <v>0</v>
          </cell>
        </row>
        <row r="1522">
          <cell r="A1522" t="str">
            <v>Gross Valuation Allowance</v>
          </cell>
          <cell r="B1522" t="str">
            <v>Richard</v>
          </cell>
          <cell r="C1522" t="str">
            <v>Computed</v>
          </cell>
          <cell r="D1522" t="str">
            <v>4Q03</v>
          </cell>
          <cell r="E1522" t="str">
            <v>RU Ebute</v>
          </cell>
          <cell r="F1522" t="str">
            <v>Foreign</v>
          </cell>
          <cell r="G1522">
            <v>0</v>
          </cell>
        </row>
        <row r="1523">
          <cell r="A1523" t="str">
            <v>Total Asset/(Liability)</v>
          </cell>
          <cell r="B1523" t="str">
            <v>Richard</v>
          </cell>
          <cell r="C1523" t="str">
            <v>Computed</v>
          </cell>
          <cell r="D1523" t="str">
            <v>4Q03</v>
          </cell>
          <cell r="E1523" t="str">
            <v>RU Ebute</v>
          </cell>
          <cell r="F1523" t="str">
            <v>Foreign</v>
          </cell>
          <cell r="G1523">
            <v>0</v>
          </cell>
        </row>
        <row r="1524">
          <cell r="A1524" t="str">
            <v>EOY Accrued Tax Rec/(Pay)</v>
          </cell>
          <cell r="B1524" t="str">
            <v>Richard</v>
          </cell>
          <cell r="C1524" t="str">
            <v>Computed</v>
          </cell>
          <cell r="D1524" t="str">
            <v>2Q04</v>
          </cell>
          <cell r="E1524" t="str">
            <v>RU Elsta</v>
          </cell>
          <cell r="F1524" t="str">
            <v>Foreign</v>
          </cell>
          <cell r="G1524">
            <v>-2452153.9</v>
          </cell>
        </row>
        <row r="1525">
          <cell r="A1525" t="str">
            <v>Total Deferred Tax Asset - Current</v>
          </cell>
          <cell r="B1525" t="str">
            <v>Richard</v>
          </cell>
          <cell r="C1525" t="str">
            <v>Computed</v>
          </cell>
          <cell r="D1525" t="str">
            <v>2Q04</v>
          </cell>
          <cell r="E1525" t="str">
            <v>RU Elsta</v>
          </cell>
          <cell r="F1525" t="str">
            <v>Foreign</v>
          </cell>
          <cell r="G1525">
            <v>350000</v>
          </cell>
        </row>
        <row r="1526">
          <cell r="A1526" t="str">
            <v>Total Deferred Tax Asset - NC</v>
          </cell>
          <cell r="B1526" t="str">
            <v>Richard</v>
          </cell>
          <cell r="C1526" t="str">
            <v>Computed</v>
          </cell>
          <cell r="D1526" t="str">
            <v>2Q04</v>
          </cell>
          <cell r="E1526" t="str">
            <v>RU Elsta</v>
          </cell>
          <cell r="F1526" t="str">
            <v>Foreign</v>
          </cell>
          <cell r="G1526">
            <v>0</v>
          </cell>
        </row>
        <row r="1527">
          <cell r="A1527" t="str">
            <v>Total Deferred Tax Liab - NC</v>
          </cell>
          <cell r="B1527" t="str">
            <v>Richard</v>
          </cell>
          <cell r="C1527" t="str">
            <v>Computed</v>
          </cell>
          <cell r="D1527" t="str">
            <v>2Q04</v>
          </cell>
          <cell r="E1527" t="str">
            <v>RU Elsta</v>
          </cell>
          <cell r="F1527" t="str">
            <v>Foreign</v>
          </cell>
          <cell r="G1527">
            <v>-12670795.179750001</v>
          </cell>
        </row>
        <row r="1528">
          <cell r="A1528" t="str">
            <v>Total Net Deferred Tax Asset/(Liab)</v>
          </cell>
          <cell r="B1528" t="str">
            <v>Richard</v>
          </cell>
          <cell r="C1528" t="str">
            <v>Computed</v>
          </cell>
          <cell r="D1528" t="str">
            <v>2Q04</v>
          </cell>
          <cell r="E1528" t="str">
            <v>RU Elsta</v>
          </cell>
          <cell r="F1528" t="str">
            <v>Foreign</v>
          </cell>
          <cell r="G1528">
            <v>-12320795.179750001</v>
          </cell>
        </row>
        <row r="1529">
          <cell r="A1529" t="str">
            <v>Gross Valuation Allowance</v>
          </cell>
          <cell r="B1529" t="str">
            <v>Richard</v>
          </cell>
          <cell r="C1529" t="str">
            <v>Computed</v>
          </cell>
          <cell r="D1529" t="str">
            <v>2Q04</v>
          </cell>
          <cell r="E1529" t="str">
            <v>RU Elsta</v>
          </cell>
          <cell r="F1529" t="str">
            <v>Foreign</v>
          </cell>
          <cell r="G1529">
            <v>0</v>
          </cell>
        </row>
        <row r="1530">
          <cell r="A1530" t="str">
            <v>Total Asset/(Liability)</v>
          </cell>
          <cell r="B1530" t="str">
            <v>Richard</v>
          </cell>
          <cell r="C1530" t="str">
            <v>Computed</v>
          </cell>
          <cell r="D1530" t="str">
            <v>2Q04</v>
          </cell>
          <cell r="E1530" t="str">
            <v>RU Elsta</v>
          </cell>
          <cell r="F1530" t="str">
            <v>Foreign</v>
          </cell>
          <cell r="G1530">
            <v>-14772949.079750001</v>
          </cell>
        </row>
        <row r="1531">
          <cell r="A1531" t="str">
            <v>Total tax expense (benefit)</v>
          </cell>
          <cell r="B1531" t="str">
            <v>Richard</v>
          </cell>
          <cell r="C1531" t="str">
            <v>Computed</v>
          </cell>
          <cell r="D1531" t="str">
            <v>2Q04</v>
          </cell>
          <cell r="E1531" t="str">
            <v>RU Elsta</v>
          </cell>
          <cell r="F1531" t="str">
            <v>Foreign</v>
          </cell>
          <cell r="G1531">
            <v>2452153.9</v>
          </cell>
        </row>
        <row r="1532">
          <cell r="A1532" t="str">
            <v>EOY Accrued Tax Rec/(Pay)</v>
          </cell>
          <cell r="B1532" t="str">
            <v>Richard</v>
          </cell>
          <cell r="C1532" t="str">
            <v>Computed</v>
          </cell>
          <cell r="D1532" t="str">
            <v>1Q04</v>
          </cell>
          <cell r="E1532" t="str">
            <v>RU Elsta</v>
          </cell>
          <cell r="F1532" t="str">
            <v>Foreign</v>
          </cell>
          <cell r="G1532">
            <v>-1089957.5749999997</v>
          </cell>
        </row>
        <row r="1533">
          <cell r="A1533" t="str">
            <v>Total Deferred Tax Asset - Current</v>
          </cell>
          <cell r="B1533" t="str">
            <v>Richard</v>
          </cell>
          <cell r="C1533" t="str">
            <v>Computed</v>
          </cell>
          <cell r="D1533" t="str">
            <v>1Q04</v>
          </cell>
          <cell r="E1533" t="str">
            <v>RU Elsta</v>
          </cell>
          <cell r="F1533" t="str">
            <v>Foreign</v>
          </cell>
          <cell r="G1533">
            <v>350000</v>
          </cell>
        </row>
        <row r="1534">
          <cell r="A1534" t="str">
            <v>Total Deferred Tax Asset - NC</v>
          </cell>
          <cell r="B1534" t="str">
            <v>Richard</v>
          </cell>
          <cell r="C1534" t="str">
            <v>Computed</v>
          </cell>
          <cell r="D1534" t="str">
            <v>1Q04</v>
          </cell>
          <cell r="E1534" t="str">
            <v>RU Elsta</v>
          </cell>
          <cell r="F1534" t="str">
            <v>Foreign</v>
          </cell>
          <cell r="G1534">
            <v>0</v>
          </cell>
        </row>
        <row r="1535">
          <cell r="A1535" t="str">
            <v>Total Deferred Tax Liab - NC</v>
          </cell>
          <cell r="B1535" t="str">
            <v>Richard</v>
          </cell>
          <cell r="C1535" t="str">
            <v>Computed</v>
          </cell>
          <cell r="D1535" t="str">
            <v>1Q04</v>
          </cell>
          <cell r="E1535" t="str">
            <v>RU Elsta</v>
          </cell>
          <cell r="F1535" t="str">
            <v>Foreign</v>
          </cell>
          <cell r="G1535">
            <v>-12670795.179750001</v>
          </cell>
        </row>
        <row r="1536">
          <cell r="A1536" t="str">
            <v>Total Net Deferred Tax Asset/(Liab)</v>
          </cell>
          <cell r="B1536" t="str">
            <v>Richard</v>
          </cell>
          <cell r="C1536" t="str">
            <v>Computed</v>
          </cell>
          <cell r="D1536" t="str">
            <v>1Q04</v>
          </cell>
          <cell r="E1536" t="str">
            <v>RU Elsta</v>
          </cell>
          <cell r="F1536" t="str">
            <v>Foreign</v>
          </cell>
          <cell r="G1536">
            <v>-12320795.179750001</v>
          </cell>
        </row>
        <row r="1537">
          <cell r="A1537" t="str">
            <v>Gross Valuation Allowance</v>
          </cell>
          <cell r="B1537" t="str">
            <v>Richard</v>
          </cell>
          <cell r="C1537" t="str">
            <v>Computed</v>
          </cell>
          <cell r="D1537" t="str">
            <v>1Q04</v>
          </cell>
          <cell r="E1537" t="str">
            <v>RU Elsta</v>
          </cell>
          <cell r="F1537" t="str">
            <v>Foreign</v>
          </cell>
          <cell r="G1537">
            <v>0</v>
          </cell>
        </row>
        <row r="1538">
          <cell r="A1538" t="str">
            <v>Total Asset/(Liability)</v>
          </cell>
          <cell r="B1538" t="str">
            <v>Richard</v>
          </cell>
          <cell r="C1538" t="str">
            <v>Computed</v>
          </cell>
          <cell r="D1538" t="str">
            <v>1Q04</v>
          </cell>
          <cell r="E1538" t="str">
            <v>RU Elsta</v>
          </cell>
          <cell r="F1538" t="str">
            <v>Foreign</v>
          </cell>
          <cell r="G1538">
            <v>-13410752.75475</v>
          </cell>
        </row>
        <row r="1539">
          <cell r="A1539" t="str">
            <v>Total tax expense (benefit)</v>
          </cell>
          <cell r="B1539" t="str">
            <v>Richard</v>
          </cell>
          <cell r="C1539" t="str">
            <v>Computed</v>
          </cell>
          <cell r="D1539" t="str">
            <v>1Q04</v>
          </cell>
          <cell r="E1539" t="str">
            <v>RU Elsta</v>
          </cell>
          <cell r="F1539" t="str">
            <v>Foreign</v>
          </cell>
          <cell r="G1539">
            <v>1089957.5749999997</v>
          </cell>
        </row>
        <row r="1540">
          <cell r="A1540" t="str">
            <v>EOY Accrued Tax Rec/(Pay)</v>
          </cell>
          <cell r="B1540" t="str">
            <v>Richard</v>
          </cell>
          <cell r="C1540" t="str">
            <v>Computed</v>
          </cell>
          <cell r="D1540" t="str">
            <v>4Q03</v>
          </cell>
          <cell r="E1540" t="str">
            <v>RU Elsta</v>
          </cell>
          <cell r="F1540" t="str">
            <v>Foreign</v>
          </cell>
          <cell r="G1540">
            <v>0</v>
          </cell>
        </row>
        <row r="1541">
          <cell r="A1541" t="str">
            <v>Total Deferred Tax Asset - Current</v>
          </cell>
          <cell r="B1541" t="str">
            <v>Richard</v>
          </cell>
          <cell r="C1541" t="str">
            <v>Computed</v>
          </cell>
          <cell r="D1541" t="str">
            <v>4Q03</v>
          </cell>
          <cell r="E1541" t="str">
            <v>RU Elsta</v>
          </cell>
          <cell r="F1541" t="str">
            <v>Foreign</v>
          </cell>
          <cell r="G1541">
            <v>350000</v>
          </cell>
        </row>
        <row r="1542">
          <cell r="A1542" t="str">
            <v>Total Deferred Tax Asset - NC</v>
          </cell>
          <cell r="B1542" t="str">
            <v>Richard</v>
          </cell>
          <cell r="C1542" t="str">
            <v>Computed</v>
          </cell>
          <cell r="D1542" t="str">
            <v>4Q03</v>
          </cell>
          <cell r="E1542" t="str">
            <v>RU Elsta</v>
          </cell>
          <cell r="F1542" t="str">
            <v>Foreign</v>
          </cell>
          <cell r="G1542">
            <v>0</v>
          </cell>
        </row>
        <row r="1543">
          <cell r="A1543" t="str">
            <v>Total Deferred Tax Liab - NC</v>
          </cell>
          <cell r="B1543" t="str">
            <v>Richard</v>
          </cell>
          <cell r="C1543" t="str">
            <v>Computed</v>
          </cell>
          <cell r="D1543" t="str">
            <v>4Q03</v>
          </cell>
          <cell r="E1543" t="str">
            <v>RU Elsta</v>
          </cell>
          <cell r="F1543" t="str">
            <v>Foreign</v>
          </cell>
          <cell r="G1543">
            <v>-12670795.179750001</v>
          </cell>
        </row>
        <row r="1544">
          <cell r="A1544" t="str">
            <v>Total Net Deferred Tax Asset/(Liab)</v>
          </cell>
          <cell r="B1544" t="str">
            <v>Richard</v>
          </cell>
          <cell r="C1544" t="str">
            <v>Computed</v>
          </cell>
          <cell r="D1544" t="str">
            <v>4Q03</v>
          </cell>
          <cell r="E1544" t="str">
            <v>RU Elsta</v>
          </cell>
          <cell r="F1544" t="str">
            <v>Foreign</v>
          </cell>
          <cell r="G1544">
            <v>-12320795.179750001</v>
          </cell>
        </row>
        <row r="1545">
          <cell r="A1545" t="str">
            <v>Gross Valuation Allowance</v>
          </cell>
          <cell r="B1545" t="str">
            <v>Richard</v>
          </cell>
          <cell r="C1545" t="str">
            <v>Computed</v>
          </cell>
          <cell r="D1545" t="str">
            <v>4Q03</v>
          </cell>
          <cell r="E1545" t="str">
            <v>RU Elsta</v>
          </cell>
          <cell r="F1545" t="str">
            <v>Foreign</v>
          </cell>
          <cell r="G1545">
            <v>0</v>
          </cell>
        </row>
        <row r="1546">
          <cell r="A1546" t="str">
            <v>Total Asset/(Liability)</v>
          </cell>
          <cell r="B1546" t="str">
            <v>Richard</v>
          </cell>
          <cell r="C1546" t="str">
            <v>Computed</v>
          </cell>
          <cell r="D1546" t="str">
            <v>4Q03</v>
          </cell>
          <cell r="E1546" t="str">
            <v>RU Elsta</v>
          </cell>
          <cell r="F1546" t="str">
            <v>Foreign</v>
          </cell>
          <cell r="G1546">
            <v>-12320795.179750001</v>
          </cell>
        </row>
        <row r="1547">
          <cell r="A1547" t="str">
            <v>EOY Accrued Tax Rec/(Pay)</v>
          </cell>
          <cell r="B1547" t="str">
            <v>Richard</v>
          </cell>
          <cell r="C1547" t="str">
            <v>Computed</v>
          </cell>
          <cell r="D1547" t="str">
            <v>2Q04</v>
          </cell>
          <cell r="E1547" t="str">
            <v>Ottana Consol</v>
          </cell>
          <cell r="F1547" t="str">
            <v>Foreign</v>
          </cell>
          <cell r="G1547">
            <v>426289</v>
          </cell>
        </row>
        <row r="1548">
          <cell r="A1548" t="str">
            <v>Total Deferred Tax Asset - Current</v>
          </cell>
          <cell r="B1548" t="str">
            <v>Richard</v>
          </cell>
          <cell r="C1548" t="str">
            <v>Computed</v>
          </cell>
          <cell r="D1548" t="str">
            <v>2Q04</v>
          </cell>
          <cell r="E1548" t="str">
            <v>Ottana Consol</v>
          </cell>
          <cell r="F1548" t="str">
            <v>Foreign</v>
          </cell>
          <cell r="G1548">
            <v>0</v>
          </cell>
        </row>
        <row r="1549">
          <cell r="A1549" t="str">
            <v>Total Deferred Tax Asset - NC</v>
          </cell>
          <cell r="B1549" t="str">
            <v>Richard</v>
          </cell>
          <cell r="C1549" t="str">
            <v>Computed</v>
          </cell>
          <cell r="D1549" t="str">
            <v>2Q04</v>
          </cell>
          <cell r="E1549" t="str">
            <v>Ottana Consol</v>
          </cell>
          <cell r="F1549" t="str">
            <v>Foreign</v>
          </cell>
          <cell r="G1549">
            <v>0</v>
          </cell>
        </row>
        <row r="1550">
          <cell r="A1550" t="str">
            <v>Total Deferred Tax Liab - NC</v>
          </cell>
          <cell r="B1550" t="str">
            <v>Richard</v>
          </cell>
          <cell r="C1550" t="str">
            <v>Computed</v>
          </cell>
          <cell r="D1550" t="str">
            <v>2Q04</v>
          </cell>
          <cell r="E1550" t="str">
            <v>Ottana Consol</v>
          </cell>
          <cell r="F1550" t="str">
            <v>Foreign</v>
          </cell>
          <cell r="G1550">
            <v>0</v>
          </cell>
        </row>
        <row r="1551">
          <cell r="A1551" t="str">
            <v>Total Net Deferred Tax Asset/(Liab)</v>
          </cell>
          <cell r="B1551" t="str">
            <v>Richard</v>
          </cell>
          <cell r="C1551" t="str">
            <v>Computed</v>
          </cell>
          <cell r="D1551" t="str">
            <v>2Q04</v>
          </cell>
          <cell r="E1551" t="str">
            <v>Ottana Consol</v>
          </cell>
          <cell r="F1551" t="str">
            <v>Foreign</v>
          </cell>
          <cell r="G1551">
            <v>0</v>
          </cell>
        </row>
        <row r="1552">
          <cell r="A1552" t="str">
            <v>Gross Valuation Allowance</v>
          </cell>
          <cell r="B1552" t="str">
            <v>Richard</v>
          </cell>
          <cell r="C1552" t="str">
            <v>Computed</v>
          </cell>
          <cell r="D1552" t="str">
            <v>2Q04</v>
          </cell>
          <cell r="E1552" t="str">
            <v>Ottana Consol</v>
          </cell>
          <cell r="F1552" t="str">
            <v>Foreign</v>
          </cell>
          <cell r="G1552">
            <v>-2587318.2799999998</v>
          </cell>
        </row>
        <row r="1553">
          <cell r="A1553" t="str">
            <v>Total Asset/(Liability)</v>
          </cell>
          <cell r="B1553" t="str">
            <v>Richard</v>
          </cell>
          <cell r="C1553" t="str">
            <v>Computed</v>
          </cell>
          <cell r="D1553" t="str">
            <v>2Q04</v>
          </cell>
          <cell r="E1553" t="str">
            <v>Ottana Consol</v>
          </cell>
          <cell r="F1553" t="str">
            <v>Foreign</v>
          </cell>
          <cell r="G1553">
            <v>426289</v>
          </cell>
        </row>
        <row r="1554">
          <cell r="A1554" t="str">
            <v>Total tax expense (benefit)</v>
          </cell>
          <cell r="B1554" t="str">
            <v>Richard</v>
          </cell>
          <cell r="C1554" t="str">
            <v>Computed</v>
          </cell>
          <cell r="D1554" t="str">
            <v>2Q04</v>
          </cell>
          <cell r="E1554" t="str">
            <v>Ottana Consol</v>
          </cell>
          <cell r="F1554" t="str">
            <v>Foreign</v>
          </cell>
          <cell r="G1554">
            <v>0</v>
          </cell>
        </row>
        <row r="1555">
          <cell r="A1555" t="str">
            <v>EOY Accrued Tax Rec/(Pay)</v>
          </cell>
          <cell r="B1555" t="str">
            <v>Richard</v>
          </cell>
          <cell r="C1555" t="str">
            <v>Computed</v>
          </cell>
          <cell r="D1555" t="str">
            <v>1Q04</v>
          </cell>
          <cell r="E1555" t="str">
            <v>Ottana Consol</v>
          </cell>
          <cell r="F1555" t="str">
            <v>Foreign</v>
          </cell>
          <cell r="G1555">
            <v>309476</v>
          </cell>
        </row>
        <row r="1556">
          <cell r="A1556" t="str">
            <v>Total Deferred Tax Asset - Current</v>
          </cell>
          <cell r="B1556" t="str">
            <v>Richard</v>
          </cell>
          <cell r="C1556" t="str">
            <v>Computed</v>
          </cell>
          <cell r="D1556" t="str">
            <v>1Q04</v>
          </cell>
          <cell r="E1556" t="str">
            <v>Ottana Consol</v>
          </cell>
          <cell r="F1556" t="str">
            <v>Foreign</v>
          </cell>
          <cell r="G1556">
            <v>0</v>
          </cell>
        </row>
        <row r="1557">
          <cell r="A1557" t="str">
            <v>Total Deferred Tax Asset - NC</v>
          </cell>
          <cell r="B1557" t="str">
            <v>Richard</v>
          </cell>
          <cell r="C1557" t="str">
            <v>Computed</v>
          </cell>
          <cell r="D1557" t="str">
            <v>1Q04</v>
          </cell>
          <cell r="E1557" t="str">
            <v>Ottana Consol</v>
          </cell>
          <cell r="F1557" t="str">
            <v>Foreign</v>
          </cell>
          <cell r="G1557">
            <v>0</v>
          </cell>
        </row>
        <row r="1558">
          <cell r="A1558" t="str">
            <v>Total Deferred Tax Liab - NC</v>
          </cell>
          <cell r="B1558" t="str">
            <v>Richard</v>
          </cell>
          <cell r="C1558" t="str">
            <v>Computed</v>
          </cell>
          <cell r="D1558" t="str">
            <v>1Q04</v>
          </cell>
          <cell r="E1558" t="str">
            <v>Ottana Consol</v>
          </cell>
          <cell r="F1558" t="str">
            <v>Foreign</v>
          </cell>
          <cell r="G1558">
            <v>0</v>
          </cell>
        </row>
        <row r="1559">
          <cell r="A1559" t="str">
            <v>Total Net Deferred Tax Asset/(Liab)</v>
          </cell>
          <cell r="B1559" t="str">
            <v>Richard</v>
          </cell>
          <cell r="C1559" t="str">
            <v>Computed</v>
          </cell>
          <cell r="D1559" t="str">
            <v>1Q04</v>
          </cell>
          <cell r="E1559" t="str">
            <v>Ottana Consol</v>
          </cell>
          <cell r="F1559" t="str">
            <v>Foreign</v>
          </cell>
          <cell r="G1559">
            <v>0</v>
          </cell>
        </row>
        <row r="1560">
          <cell r="A1560" t="str">
            <v>Gross Valuation Allowance</v>
          </cell>
          <cell r="B1560" t="str">
            <v>Richard</v>
          </cell>
          <cell r="C1560" t="str">
            <v>Computed</v>
          </cell>
          <cell r="D1560" t="str">
            <v>1Q04</v>
          </cell>
          <cell r="E1560" t="str">
            <v>Ottana Consol</v>
          </cell>
          <cell r="F1560" t="str">
            <v>Foreign</v>
          </cell>
          <cell r="G1560">
            <v>-2761701.04</v>
          </cell>
        </row>
        <row r="1561">
          <cell r="A1561" t="str">
            <v>Total Asset/(Liability)</v>
          </cell>
          <cell r="B1561" t="str">
            <v>Richard</v>
          </cell>
          <cell r="C1561" t="str">
            <v>Computed</v>
          </cell>
          <cell r="D1561" t="str">
            <v>1Q04</v>
          </cell>
          <cell r="E1561" t="str">
            <v>Ottana Consol</v>
          </cell>
          <cell r="F1561" t="str">
            <v>Foreign</v>
          </cell>
          <cell r="G1561">
            <v>309476</v>
          </cell>
        </row>
        <row r="1562">
          <cell r="A1562" t="str">
            <v>Total tax expense (benefit)</v>
          </cell>
          <cell r="B1562" t="str">
            <v>Richard</v>
          </cell>
          <cell r="C1562" t="str">
            <v>Computed</v>
          </cell>
          <cell r="D1562" t="str">
            <v>1Q04</v>
          </cell>
          <cell r="E1562" t="str">
            <v>Ottana Consol</v>
          </cell>
          <cell r="F1562" t="str">
            <v>Foreign</v>
          </cell>
          <cell r="G1562">
            <v>0</v>
          </cell>
        </row>
        <row r="1563">
          <cell r="A1563" t="str">
            <v>EOY Accrued Tax Rec/(Pay)</v>
          </cell>
          <cell r="B1563" t="str">
            <v>Richard</v>
          </cell>
          <cell r="C1563" t="str">
            <v>Computed</v>
          </cell>
          <cell r="D1563" t="str">
            <v>4Q03</v>
          </cell>
          <cell r="E1563" t="str">
            <v>Ottana Consol</v>
          </cell>
          <cell r="F1563" t="str">
            <v>Foreign</v>
          </cell>
          <cell r="G1563">
            <v>309476</v>
          </cell>
        </row>
        <row r="1564">
          <cell r="A1564" t="str">
            <v>Total Deferred Tax Asset - Current</v>
          </cell>
          <cell r="B1564" t="str">
            <v>Richard</v>
          </cell>
          <cell r="C1564" t="str">
            <v>Computed</v>
          </cell>
          <cell r="D1564" t="str">
            <v>4Q03</v>
          </cell>
          <cell r="E1564" t="str">
            <v>Ottana Consol</v>
          </cell>
          <cell r="F1564" t="str">
            <v>Foreign</v>
          </cell>
          <cell r="G1564">
            <v>0</v>
          </cell>
        </row>
        <row r="1565">
          <cell r="A1565" t="str">
            <v>Total Deferred Tax Asset - NC</v>
          </cell>
          <cell r="B1565" t="str">
            <v>Richard</v>
          </cell>
          <cell r="C1565" t="str">
            <v>Computed</v>
          </cell>
          <cell r="D1565" t="str">
            <v>4Q03</v>
          </cell>
          <cell r="E1565" t="str">
            <v>Ottana Consol</v>
          </cell>
          <cell r="F1565" t="str">
            <v>Foreign</v>
          </cell>
          <cell r="G1565">
            <v>0</v>
          </cell>
        </row>
        <row r="1566">
          <cell r="A1566" t="str">
            <v>Total Deferred Tax Liab - NC</v>
          </cell>
          <cell r="B1566" t="str">
            <v>Richard</v>
          </cell>
          <cell r="C1566" t="str">
            <v>Computed</v>
          </cell>
          <cell r="D1566" t="str">
            <v>4Q03</v>
          </cell>
          <cell r="E1566" t="str">
            <v>Ottana Consol</v>
          </cell>
          <cell r="F1566" t="str">
            <v>Foreign</v>
          </cell>
          <cell r="G1566">
            <v>0</v>
          </cell>
        </row>
        <row r="1567">
          <cell r="A1567" t="str">
            <v>Total Net Deferred Tax Asset/(Liab)</v>
          </cell>
          <cell r="B1567" t="str">
            <v>Richard</v>
          </cell>
          <cell r="C1567" t="str">
            <v>Computed</v>
          </cell>
          <cell r="D1567" t="str">
            <v>4Q03</v>
          </cell>
          <cell r="E1567" t="str">
            <v>Ottana Consol</v>
          </cell>
          <cell r="F1567" t="str">
            <v>Foreign</v>
          </cell>
          <cell r="G1567">
            <v>0</v>
          </cell>
        </row>
        <row r="1568">
          <cell r="A1568" t="str">
            <v>Gross Valuation Allowance</v>
          </cell>
          <cell r="B1568" t="str">
            <v>Richard</v>
          </cell>
          <cell r="C1568" t="str">
            <v>Computed</v>
          </cell>
          <cell r="D1568" t="str">
            <v>4Q03</v>
          </cell>
          <cell r="E1568" t="str">
            <v>Ottana Consol</v>
          </cell>
          <cell r="F1568" t="str">
            <v>Foreign</v>
          </cell>
          <cell r="G1568">
            <v>-3131002.9</v>
          </cell>
        </row>
        <row r="1569">
          <cell r="A1569" t="str">
            <v>Total Asset/(Liability)</v>
          </cell>
          <cell r="B1569" t="str">
            <v>Richard</v>
          </cell>
          <cell r="C1569" t="str">
            <v>Computed</v>
          </cell>
          <cell r="D1569" t="str">
            <v>4Q03</v>
          </cell>
          <cell r="E1569" t="str">
            <v>Ottana Consol</v>
          </cell>
          <cell r="F1569" t="str">
            <v>Foreign</v>
          </cell>
          <cell r="G1569">
            <v>309476</v>
          </cell>
        </row>
        <row r="1570">
          <cell r="A1570" t="str">
            <v>EOY Accrued Tax Rec/(Pay)</v>
          </cell>
          <cell r="B1570" t="str">
            <v>Richard</v>
          </cell>
          <cell r="C1570" t="str">
            <v>Computed</v>
          </cell>
          <cell r="D1570" t="str">
            <v>2Q04</v>
          </cell>
          <cell r="E1570" t="str">
            <v>RU Cartagena</v>
          </cell>
          <cell r="F1570" t="str">
            <v>Foreign</v>
          </cell>
          <cell r="G1570">
            <v>-439849.11171907169</v>
          </cell>
        </row>
        <row r="1571">
          <cell r="A1571" t="str">
            <v>Total Deferred Tax Asset - Current</v>
          </cell>
          <cell r="B1571" t="str">
            <v>Richard</v>
          </cell>
          <cell r="C1571" t="str">
            <v>Computed</v>
          </cell>
          <cell r="D1571" t="str">
            <v>2Q04</v>
          </cell>
          <cell r="E1571" t="str">
            <v>RU Cartagena</v>
          </cell>
          <cell r="F1571" t="str">
            <v>Foreign</v>
          </cell>
          <cell r="G1571">
            <v>0</v>
          </cell>
        </row>
        <row r="1572">
          <cell r="A1572" t="str">
            <v>Total Deferred Tax Asset - NC</v>
          </cell>
          <cell r="B1572" t="str">
            <v>Richard</v>
          </cell>
          <cell r="C1572" t="str">
            <v>Computed</v>
          </cell>
          <cell r="D1572" t="str">
            <v>2Q04</v>
          </cell>
          <cell r="E1572" t="str">
            <v>RU Cartagena</v>
          </cell>
          <cell r="F1572" t="str">
            <v>Foreign</v>
          </cell>
          <cell r="G1572">
            <v>1658756.3926771972</v>
          </cell>
        </row>
        <row r="1573">
          <cell r="A1573" t="str">
            <v>Total Deferred Tax Liab - NC</v>
          </cell>
          <cell r="B1573" t="str">
            <v>Richard</v>
          </cell>
          <cell r="C1573" t="str">
            <v>Computed</v>
          </cell>
          <cell r="D1573" t="str">
            <v>2Q04</v>
          </cell>
          <cell r="E1573" t="str">
            <v>RU Cartagena</v>
          </cell>
          <cell r="F1573" t="str">
            <v>Foreign</v>
          </cell>
          <cell r="G1573">
            <v>0</v>
          </cell>
        </row>
        <row r="1574">
          <cell r="A1574" t="str">
            <v>Total Net Deferred Tax Asset/(Liab)</v>
          </cell>
          <cell r="B1574" t="str">
            <v>Richard</v>
          </cell>
          <cell r="C1574" t="str">
            <v>Computed</v>
          </cell>
          <cell r="D1574" t="str">
            <v>2Q04</v>
          </cell>
          <cell r="E1574" t="str">
            <v>RU Cartagena</v>
          </cell>
          <cell r="F1574" t="str">
            <v>Foreign</v>
          </cell>
          <cell r="G1574">
            <v>1658756.3926771972</v>
          </cell>
        </row>
        <row r="1575">
          <cell r="A1575" t="str">
            <v>Gross Valuation Allowance</v>
          </cell>
          <cell r="B1575" t="str">
            <v>Richard</v>
          </cell>
          <cell r="C1575" t="str">
            <v>Computed</v>
          </cell>
          <cell r="D1575" t="str">
            <v>2Q04</v>
          </cell>
          <cell r="E1575" t="str">
            <v>RU Cartagena</v>
          </cell>
          <cell r="F1575" t="str">
            <v>Foreign</v>
          </cell>
          <cell r="G1575">
            <v>0</v>
          </cell>
        </row>
        <row r="1576">
          <cell r="A1576" t="str">
            <v>Total Asset/(Liability)</v>
          </cell>
          <cell r="B1576" t="str">
            <v>Richard</v>
          </cell>
          <cell r="C1576" t="str">
            <v>Computed</v>
          </cell>
          <cell r="D1576" t="str">
            <v>2Q04</v>
          </cell>
          <cell r="E1576" t="str">
            <v>RU Cartagena</v>
          </cell>
          <cell r="F1576" t="str">
            <v>Foreign</v>
          </cell>
          <cell r="G1576">
            <v>1218907.2809581256</v>
          </cell>
        </row>
        <row r="1577">
          <cell r="A1577" t="str">
            <v>Total tax expense (benefit)</v>
          </cell>
          <cell r="B1577" t="str">
            <v>Richard</v>
          </cell>
          <cell r="C1577" t="str">
            <v>Computed</v>
          </cell>
          <cell r="D1577" t="str">
            <v>2Q04</v>
          </cell>
          <cell r="E1577" t="str">
            <v>RU Cartagena</v>
          </cell>
          <cell r="F1577" t="str">
            <v>Foreign</v>
          </cell>
          <cell r="G1577">
            <v>-1773687.15607034</v>
          </cell>
        </row>
        <row r="1578">
          <cell r="A1578" t="str">
            <v>EOY Accrued Tax Rec/(Pay)</v>
          </cell>
          <cell r="B1578" t="str">
            <v>Richard</v>
          </cell>
          <cell r="C1578" t="str">
            <v>Computed</v>
          </cell>
          <cell r="D1578" t="str">
            <v>1Q04</v>
          </cell>
          <cell r="E1578" t="str">
            <v>RU Cartagena</v>
          </cell>
          <cell r="F1578" t="str">
            <v>Foreign</v>
          </cell>
          <cell r="G1578">
            <v>-234646.23263701567</v>
          </cell>
        </row>
        <row r="1579">
          <cell r="A1579" t="str">
            <v>Total Deferred Tax Asset - Current</v>
          </cell>
          <cell r="B1579" t="str">
            <v>Richard</v>
          </cell>
          <cell r="C1579" t="str">
            <v>Computed</v>
          </cell>
          <cell r="D1579" t="str">
            <v>1Q04</v>
          </cell>
          <cell r="E1579" t="str">
            <v>RU Cartagena</v>
          </cell>
          <cell r="F1579" t="str">
            <v>Foreign</v>
          </cell>
          <cell r="G1579">
            <v>0</v>
          </cell>
        </row>
        <row r="1580">
          <cell r="A1580" t="str">
            <v>Total Deferred Tax Asset - NC</v>
          </cell>
          <cell r="B1580" t="str">
            <v>Richard</v>
          </cell>
          <cell r="C1580" t="str">
            <v>Computed</v>
          </cell>
          <cell r="D1580" t="str">
            <v>1Q04</v>
          </cell>
          <cell r="E1580" t="str">
            <v>RU Cartagena</v>
          </cell>
          <cell r="F1580" t="str">
            <v>Foreign</v>
          </cell>
          <cell r="G1580">
            <v>1171748.5426771971</v>
          </cell>
        </row>
        <row r="1581">
          <cell r="A1581" t="str">
            <v>Total Deferred Tax Liab - NC</v>
          </cell>
          <cell r="B1581" t="str">
            <v>Richard</v>
          </cell>
          <cell r="C1581" t="str">
            <v>Computed</v>
          </cell>
          <cell r="D1581" t="str">
            <v>1Q04</v>
          </cell>
          <cell r="E1581" t="str">
            <v>RU Cartagena</v>
          </cell>
          <cell r="F1581" t="str">
            <v>Foreign</v>
          </cell>
          <cell r="G1581">
            <v>0</v>
          </cell>
        </row>
        <row r="1582">
          <cell r="A1582" t="str">
            <v>Total Net Deferred Tax Asset/(Liab)</v>
          </cell>
          <cell r="B1582" t="str">
            <v>Richard</v>
          </cell>
          <cell r="C1582" t="str">
            <v>Computed</v>
          </cell>
          <cell r="D1582" t="str">
            <v>1Q04</v>
          </cell>
          <cell r="E1582" t="str">
            <v>RU Cartagena</v>
          </cell>
          <cell r="F1582" t="str">
            <v>Foreign</v>
          </cell>
          <cell r="G1582">
            <v>1171748.5426771971</v>
          </cell>
        </row>
        <row r="1583">
          <cell r="A1583" t="str">
            <v>Gross Valuation Allowance</v>
          </cell>
          <cell r="B1583" t="str">
            <v>Richard</v>
          </cell>
          <cell r="C1583" t="str">
            <v>Computed</v>
          </cell>
          <cell r="D1583" t="str">
            <v>1Q04</v>
          </cell>
          <cell r="E1583" t="str">
            <v>RU Cartagena</v>
          </cell>
          <cell r="F1583" t="str">
            <v>Foreign</v>
          </cell>
          <cell r="G1583">
            <v>0</v>
          </cell>
        </row>
        <row r="1584">
          <cell r="A1584" t="str">
            <v>Total Asset/(Liability)</v>
          </cell>
          <cell r="B1584" t="str">
            <v>Richard</v>
          </cell>
          <cell r="C1584" t="str">
            <v>Computed</v>
          </cell>
          <cell r="D1584" t="str">
            <v>1Q04</v>
          </cell>
          <cell r="E1584" t="str">
            <v>RU Cartagena</v>
          </cell>
          <cell r="F1584" t="str">
            <v>Foreign</v>
          </cell>
          <cell r="G1584">
            <v>937102.3100401815</v>
          </cell>
        </row>
        <row r="1585">
          <cell r="A1585" t="str">
            <v>Total tax expense (benefit)</v>
          </cell>
          <cell r="B1585" t="str">
            <v>Richard</v>
          </cell>
          <cell r="C1585" t="str">
            <v>Computed</v>
          </cell>
          <cell r="D1585" t="str">
            <v>1Q04</v>
          </cell>
          <cell r="E1585" t="str">
            <v>RU Cartagena</v>
          </cell>
          <cell r="F1585" t="str">
            <v>Foreign</v>
          </cell>
          <cell r="G1585">
            <v>-567587.30000000005</v>
          </cell>
        </row>
        <row r="1586">
          <cell r="A1586" t="str">
            <v>EOY Accrued Tax Rec/(Pay)</v>
          </cell>
          <cell r="B1586" t="str">
            <v>Richard</v>
          </cell>
          <cell r="C1586" t="str">
            <v>Computed</v>
          </cell>
          <cell r="D1586" t="str">
            <v>4Q03</v>
          </cell>
          <cell r="E1586" t="str">
            <v>RU Cartagena</v>
          </cell>
          <cell r="F1586" t="str">
            <v>Foreign</v>
          </cell>
          <cell r="G1586">
            <v>0</v>
          </cell>
        </row>
        <row r="1587">
          <cell r="A1587" t="str">
            <v>Total Deferred Tax Asset - Current</v>
          </cell>
          <cell r="B1587" t="str">
            <v>Richard</v>
          </cell>
          <cell r="C1587" t="str">
            <v>Computed</v>
          </cell>
          <cell r="D1587" t="str">
            <v>4Q03</v>
          </cell>
          <cell r="E1587" t="str">
            <v>RU Cartagena</v>
          </cell>
          <cell r="F1587" t="str">
            <v>Foreign</v>
          </cell>
          <cell r="G1587">
            <v>0</v>
          </cell>
        </row>
        <row r="1588">
          <cell r="A1588" t="str">
            <v>Total Deferred Tax Asset - NC</v>
          </cell>
          <cell r="B1588" t="str">
            <v>Richard</v>
          </cell>
          <cell r="C1588" t="str">
            <v>Computed</v>
          </cell>
          <cell r="D1588" t="str">
            <v>4Q03</v>
          </cell>
          <cell r="E1588" t="str">
            <v>RU Cartagena</v>
          </cell>
          <cell r="F1588" t="str">
            <v>Foreign</v>
          </cell>
          <cell r="G1588">
            <v>438011.34267719719</v>
          </cell>
        </row>
        <row r="1589">
          <cell r="A1589" t="str">
            <v>Total Deferred Tax Liab - NC</v>
          </cell>
          <cell r="B1589" t="str">
            <v>Richard</v>
          </cell>
          <cell r="C1589" t="str">
            <v>Computed</v>
          </cell>
          <cell r="D1589" t="str">
            <v>4Q03</v>
          </cell>
          <cell r="E1589" t="str">
            <v>RU Cartagena</v>
          </cell>
          <cell r="F1589" t="str">
            <v>Foreign</v>
          </cell>
          <cell r="G1589">
            <v>0</v>
          </cell>
        </row>
        <row r="1590">
          <cell r="A1590" t="str">
            <v>Total Net Deferred Tax Asset/(Liab)</v>
          </cell>
          <cell r="B1590" t="str">
            <v>Richard</v>
          </cell>
          <cell r="C1590" t="str">
            <v>Computed</v>
          </cell>
          <cell r="D1590" t="str">
            <v>4Q03</v>
          </cell>
          <cell r="E1590" t="str">
            <v>RU Cartagena</v>
          </cell>
          <cell r="F1590" t="str">
            <v>Foreign</v>
          </cell>
          <cell r="G1590">
            <v>438011.34267719719</v>
          </cell>
        </row>
        <row r="1591">
          <cell r="A1591" t="str">
            <v>Gross Valuation Allowance</v>
          </cell>
          <cell r="B1591" t="str">
            <v>Richard</v>
          </cell>
          <cell r="C1591" t="str">
            <v>Computed</v>
          </cell>
          <cell r="D1591" t="str">
            <v>4Q03</v>
          </cell>
          <cell r="E1591" t="str">
            <v>RU Cartagena</v>
          </cell>
          <cell r="F1591" t="str">
            <v>Foreign</v>
          </cell>
          <cell r="G1591">
            <v>0</v>
          </cell>
        </row>
        <row r="1592">
          <cell r="A1592" t="str">
            <v>Total Asset/(Liability)</v>
          </cell>
          <cell r="B1592" t="str">
            <v>Richard</v>
          </cell>
          <cell r="C1592" t="str">
            <v>Computed</v>
          </cell>
          <cell r="D1592" t="str">
            <v>4Q03</v>
          </cell>
          <cell r="E1592" t="str">
            <v>RU Cartagena</v>
          </cell>
          <cell r="F1592" t="str">
            <v>Foreign</v>
          </cell>
          <cell r="G1592">
            <v>438011.34267719719</v>
          </cell>
        </row>
        <row r="1593">
          <cell r="A1593" t="str">
            <v>EOY Accrued Tax Rec/(Pay)</v>
          </cell>
          <cell r="B1593" t="str">
            <v>Richard</v>
          </cell>
          <cell r="C1593" t="str">
            <v>Computed</v>
          </cell>
          <cell r="D1593" t="str">
            <v>2Q04</v>
          </cell>
          <cell r="E1593" t="str">
            <v>RU Bohemia</v>
          </cell>
          <cell r="F1593" t="str">
            <v>Foreign</v>
          </cell>
          <cell r="G1593">
            <v>-190157</v>
          </cell>
        </row>
        <row r="1594">
          <cell r="A1594" t="str">
            <v>Total Deferred Tax Asset - Current</v>
          </cell>
          <cell r="B1594" t="str">
            <v>Richard</v>
          </cell>
          <cell r="C1594" t="str">
            <v>Computed</v>
          </cell>
          <cell r="D1594" t="str">
            <v>2Q04</v>
          </cell>
          <cell r="E1594" t="str">
            <v>RU Bohemia</v>
          </cell>
          <cell r="F1594" t="str">
            <v>Foreign</v>
          </cell>
          <cell r="G1594">
            <v>0</v>
          </cell>
        </row>
        <row r="1595">
          <cell r="A1595" t="str">
            <v>Total Deferred Tax Asset - NC</v>
          </cell>
          <cell r="B1595" t="str">
            <v>Richard</v>
          </cell>
          <cell r="C1595" t="str">
            <v>Computed</v>
          </cell>
          <cell r="D1595" t="str">
            <v>2Q04</v>
          </cell>
          <cell r="E1595" t="str">
            <v>RU Bohemia</v>
          </cell>
          <cell r="F1595" t="str">
            <v>Foreign</v>
          </cell>
          <cell r="G1595">
            <v>0</v>
          </cell>
        </row>
        <row r="1596">
          <cell r="A1596" t="str">
            <v>Total Deferred Tax Liab - NC</v>
          </cell>
          <cell r="B1596" t="str">
            <v>Richard</v>
          </cell>
          <cell r="C1596" t="str">
            <v>Computed</v>
          </cell>
          <cell r="D1596" t="str">
            <v>2Q04</v>
          </cell>
          <cell r="E1596" t="str">
            <v>RU Bohemia</v>
          </cell>
          <cell r="F1596" t="str">
            <v>Foreign</v>
          </cell>
          <cell r="G1596">
            <v>0</v>
          </cell>
        </row>
        <row r="1597">
          <cell r="A1597" t="str">
            <v>Total Net Deferred Tax Asset/(Liab)</v>
          </cell>
          <cell r="B1597" t="str">
            <v>Richard</v>
          </cell>
          <cell r="C1597" t="str">
            <v>Computed</v>
          </cell>
          <cell r="D1597" t="str">
            <v>2Q04</v>
          </cell>
          <cell r="E1597" t="str">
            <v>RU Bohemia</v>
          </cell>
          <cell r="F1597" t="str">
            <v>Foreign</v>
          </cell>
          <cell r="G1597">
            <v>0</v>
          </cell>
        </row>
        <row r="1598">
          <cell r="A1598" t="str">
            <v>Gross Valuation Allowance</v>
          </cell>
          <cell r="B1598" t="str">
            <v>Richard</v>
          </cell>
          <cell r="C1598" t="str">
            <v>Computed</v>
          </cell>
          <cell r="D1598" t="str">
            <v>2Q04</v>
          </cell>
          <cell r="E1598" t="str">
            <v>RU Bohemia</v>
          </cell>
          <cell r="F1598" t="str">
            <v>Foreign</v>
          </cell>
          <cell r="G1598">
            <v>-1521348.8886000002</v>
          </cell>
        </row>
        <row r="1599">
          <cell r="A1599" t="str">
            <v>Total Asset/(Liability)</v>
          </cell>
          <cell r="B1599" t="str">
            <v>Richard</v>
          </cell>
          <cell r="C1599" t="str">
            <v>Computed</v>
          </cell>
          <cell r="D1599" t="str">
            <v>2Q04</v>
          </cell>
          <cell r="E1599" t="str">
            <v>RU Bohemia</v>
          </cell>
          <cell r="F1599" t="str">
            <v>Foreign</v>
          </cell>
          <cell r="G1599">
            <v>-190157</v>
          </cell>
        </row>
        <row r="1600">
          <cell r="A1600" t="str">
            <v>Total tax expense (benefit)</v>
          </cell>
          <cell r="B1600" t="str">
            <v>Richard</v>
          </cell>
          <cell r="C1600" t="str">
            <v>Computed</v>
          </cell>
          <cell r="D1600" t="str">
            <v>2Q04</v>
          </cell>
          <cell r="E1600" t="str">
            <v>RU Bohemia</v>
          </cell>
          <cell r="F1600" t="str">
            <v>Foreign</v>
          </cell>
          <cell r="G1600">
            <v>0</v>
          </cell>
        </row>
        <row r="1601">
          <cell r="A1601" t="str">
            <v>EOY Accrued Tax Rec/(Pay)</v>
          </cell>
          <cell r="B1601" t="str">
            <v>Richard</v>
          </cell>
          <cell r="C1601" t="str">
            <v>Computed</v>
          </cell>
          <cell r="D1601" t="str">
            <v>1Q04</v>
          </cell>
          <cell r="E1601" t="str">
            <v>RU Bohemia</v>
          </cell>
          <cell r="F1601" t="str">
            <v>Foreign</v>
          </cell>
          <cell r="G1601">
            <v>0</v>
          </cell>
        </row>
        <row r="1602">
          <cell r="A1602" t="str">
            <v>Total Deferred Tax Asset - Current</v>
          </cell>
          <cell r="B1602" t="str">
            <v>Richard</v>
          </cell>
          <cell r="C1602" t="str">
            <v>Computed</v>
          </cell>
          <cell r="D1602" t="str">
            <v>1Q04</v>
          </cell>
          <cell r="E1602" t="str">
            <v>RU Bohemia</v>
          </cell>
          <cell r="F1602" t="str">
            <v>Foreign</v>
          </cell>
          <cell r="G1602">
            <v>0</v>
          </cell>
        </row>
        <row r="1603">
          <cell r="A1603" t="str">
            <v>Total Deferred Tax Asset - NC</v>
          </cell>
          <cell r="B1603" t="str">
            <v>Richard</v>
          </cell>
          <cell r="C1603" t="str">
            <v>Computed</v>
          </cell>
          <cell r="D1603" t="str">
            <v>1Q04</v>
          </cell>
          <cell r="E1603" t="str">
            <v>RU Bohemia</v>
          </cell>
          <cell r="F1603" t="str">
            <v>Foreign</v>
          </cell>
          <cell r="G1603">
            <v>0</v>
          </cell>
        </row>
        <row r="1604">
          <cell r="A1604" t="str">
            <v>Total Deferred Tax Liab - NC</v>
          </cell>
          <cell r="B1604" t="str">
            <v>Richard</v>
          </cell>
          <cell r="C1604" t="str">
            <v>Computed</v>
          </cell>
          <cell r="D1604" t="str">
            <v>1Q04</v>
          </cell>
          <cell r="E1604" t="str">
            <v>RU Bohemia</v>
          </cell>
          <cell r="F1604" t="str">
            <v>Foreign</v>
          </cell>
          <cell r="G1604">
            <v>0</v>
          </cell>
        </row>
        <row r="1605">
          <cell r="A1605" t="str">
            <v>Total Net Deferred Tax Asset/(Liab)</v>
          </cell>
          <cell r="B1605" t="str">
            <v>Richard</v>
          </cell>
          <cell r="C1605" t="str">
            <v>Computed</v>
          </cell>
          <cell r="D1605" t="str">
            <v>1Q04</v>
          </cell>
          <cell r="E1605" t="str">
            <v>RU Bohemia</v>
          </cell>
          <cell r="F1605" t="str">
            <v>Foreign</v>
          </cell>
          <cell r="G1605">
            <v>0</v>
          </cell>
        </row>
        <row r="1606">
          <cell r="A1606" t="str">
            <v>Gross Valuation Allowance</v>
          </cell>
          <cell r="B1606" t="str">
            <v>Richard</v>
          </cell>
          <cell r="C1606" t="str">
            <v>Computed</v>
          </cell>
          <cell r="D1606" t="str">
            <v>1Q04</v>
          </cell>
          <cell r="E1606" t="str">
            <v>RU Bohemia</v>
          </cell>
          <cell r="F1606" t="str">
            <v>Foreign</v>
          </cell>
          <cell r="G1606">
            <v>-1293957.3847999997</v>
          </cell>
        </row>
        <row r="1607">
          <cell r="A1607" t="str">
            <v>Total Asset/(Liability)</v>
          </cell>
          <cell r="B1607" t="str">
            <v>Richard</v>
          </cell>
          <cell r="C1607" t="str">
            <v>Computed</v>
          </cell>
          <cell r="D1607" t="str">
            <v>1Q04</v>
          </cell>
          <cell r="E1607" t="str">
            <v>RU Bohemia</v>
          </cell>
          <cell r="F1607" t="str">
            <v>Foreign</v>
          </cell>
          <cell r="G1607">
            <v>0</v>
          </cell>
        </row>
        <row r="1608">
          <cell r="A1608" t="str">
            <v>Total tax expense (benefit)</v>
          </cell>
          <cell r="B1608" t="str">
            <v>Richard</v>
          </cell>
          <cell r="C1608" t="str">
            <v>Computed</v>
          </cell>
          <cell r="D1608" t="str">
            <v>1Q04</v>
          </cell>
          <cell r="E1608" t="str">
            <v>RU Bohemia</v>
          </cell>
          <cell r="F1608" t="str">
            <v>Foreign</v>
          </cell>
          <cell r="G1608">
            <v>0</v>
          </cell>
        </row>
        <row r="1609">
          <cell r="A1609" t="str">
            <v>EOY Accrued Tax Rec/(Pay)</v>
          </cell>
          <cell r="B1609" t="str">
            <v>Richard</v>
          </cell>
          <cell r="C1609" t="str">
            <v>Computed</v>
          </cell>
          <cell r="D1609" t="str">
            <v>4Q03</v>
          </cell>
          <cell r="E1609" t="str">
            <v>RU Bohemia</v>
          </cell>
          <cell r="F1609" t="str">
            <v>Foreign</v>
          </cell>
          <cell r="G1609">
            <v>0</v>
          </cell>
        </row>
        <row r="1610">
          <cell r="A1610" t="str">
            <v>Total Deferred Tax Asset - Current</v>
          </cell>
          <cell r="B1610" t="str">
            <v>Richard</v>
          </cell>
          <cell r="C1610" t="str">
            <v>Computed</v>
          </cell>
          <cell r="D1610" t="str">
            <v>4Q03</v>
          </cell>
          <cell r="E1610" t="str">
            <v>RU Bohemia</v>
          </cell>
          <cell r="F1610" t="str">
            <v>Foreign</v>
          </cell>
          <cell r="G1610">
            <v>0</v>
          </cell>
        </row>
        <row r="1611">
          <cell r="A1611" t="str">
            <v>Total Deferred Tax Asset - NC</v>
          </cell>
          <cell r="B1611" t="str">
            <v>Richard</v>
          </cell>
          <cell r="C1611" t="str">
            <v>Computed</v>
          </cell>
          <cell r="D1611" t="str">
            <v>4Q03</v>
          </cell>
          <cell r="E1611" t="str">
            <v>RU Bohemia</v>
          </cell>
          <cell r="F1611" t="str">
            <v>Foreign</v>
          </cell>
          <cell r="G1611">
            <v>0</v>
          </cell>
        </row>
        <row r="1612">
          <cell r="A1612" t="str">
            <v>Total Deferred Tax Liab - NC</v>
          </cell>
          <cell r="B1612" t="str">
            <v>Richard</v>
          </cell>
          <cell r="C1612" t="str">
            <v>Computed</v>
          </cell>
          <cell r="D1612" t="str">
            <v>4Q03</v>
          </cell>
          <cell r="E1612" t="str">
            <v>RU Bohemia</v>
          </cell>
          <cell r="F1612" t="str">
            <v>Foreign</v>
          </cell>
          <cell r="G1612">
            <v>0</v>
          </cell>
        </row>
        <row r="1613">
          <cell r="A1613" t="str">
            <v>Total Net Deferred Tax Asset/(Liab)</v>
          </cell>
          <cell r="B1613" t="str">
            <v>Richard</v>
          </cell>
          <cell r="C1613" t="str">
            <v>Computed</v>
          </cell>
          <cell r="D1613" t="str">
            <v>4Q03</v>
          </cell>
          <cell r="E1613" t="str">
            <v>RU Bohemia</v>
          </cell>
          <cell r="F1613" t="str">
            <v>Foreign</v>
          </cell>
          <cell r="G1613">
            <v>0</v>
          </cell>
        </row>
        <row r="1614">
          <cell r="A1614" t="str">
            <v>Gross Valuation Allowance</v>
          </cell>
          <cell r="B1614" t="str">
            <v>Richard</v>
          </cell>
          <cell r="C1614" t="str">
            <v>Computed</v>
          </cell>
          <cell r="D1614" t="str">
            <v>4Q03</v>
          </cell>
          <cell r="E1614" t="str">
            <v>RU Bohemia</v>
          </cell>
          <cell r="F1614" t="str">
            <v>Foreign</v>
          </cell>
          <cell r="G1614">
            <v>-1405226.9</v>
          </cell>
        </row>
        <row r="1615">
          <cell r="A1615" t="str">
            <v>Total Asset/(Liability)</v>
          </cell>
          <cell r="B1615" t="str">
            <v>Richard</v>
          </cell>
          <cell r="C1615" t="str">
            <v>Computed</v>
          </cell>
          <cell r="D1615" t="str">
            <v>4Q03</v>
          </cell>
          <cell r="E1615" t="str">
            <v>RU Bohemia</v>
          </cell>
          <cell r="F1615" t="str">
            <v>Foreign</v>
          </cell>
          <cell r="G1615">
            <v>0</v>
          </cell>
        </row>
        <row r="1616">
          <cell r="A1616" t="str">
            <v>EOY Accrued Tax Rec/(Pay)</v>
          </cell>
          <cell r="B1616" t="str">
            <v>Richard</v>
          </cell>
          <cell r="C1616" t="str">
            <v>Computed</v>
          </cell>
          <cell r="D1616" t="str">
            <v>2Q04</v>
          </cell>
          <cell r="E1616" t="str">
            <v>RU Indian Queens</v>
          </cell>
          <cell r="F1616" t="str">
            <v>Foreign</v>
          </cell>
          <cell r="G1616">
            <v>-465000</v>
          </cell>
        </row>
        <row r="1617">
          <cell r="A1617" t="str">
            <v>Total Deferred Tax Asset - Current</v>
          </cell>
          <cell r="B1617" t="str">
            <v>Richard</v>
          </cell>
          <cell r="C1617" t="str">
            <v>Computed</v>
          </cell>
          <cell r="D1617" t="str">
            <v>2Q04</v>
          </cell>
          <cell r="E1617" t="str">
            <v>RU Indian Queens</v>
          </cell>
          <cell r="F1617" t="str">
            <v>Foreign</v>
          </cell>
          <cell r="G1617">
            <v>-112000</v>
          </cell>
        </row>
        <row r="1618">
          <cell r="A1618" t="str">
            <v>Total Deferred Tax Asset - NC</v>
          </cell>
          <cell r="B1618" t="str">
            <v>Richard</v>
          </cell>
          <cell r="C1618" t="str">
            <v>Computed</v>
          </cell>
          <cell r="D1618" t="str">
            <v>2Q04</v>
          </cell>
          <cell r="E1618" t="str">
            <v>RU Indian Queens</v>
          </cell>
          <cell r="F1618" t="str">
            <v>Foreign</v>
          </cell>
          <cell r="G1618">
            <v>8471970</v>
          </cell>
        </row>
        <row r="1619">
          <cell r="A1619" t="str">
            <v>Total Deferred Tax Liab - NC</v>
          </cell>
          <cell r="B1619" t="str">
            <v>Richard</v>
          </cell>
          <cell r="C1619" t="str">
            <v>Computed</v>
          </cell>
          <cell r="D1619" t="str">
            <v>2Q04</v>
          </cell>
          <cell r="E1619" t="str">
            <v>RU Indian Queens</v>
          </cell>
          <cell r="F1619" t="str">
            <v>Foreign</v>
          </cell>
          <cell r="G1619">
            <v>0</v>
          </cell>
        </row>
        <row r="1620">
          <cell r="A1620" t="str">
            <v>Total Net Deferred Tax Asset/(Liab)</v>
          </cell>
          <cell r="B1620" t="str">
            <v>Richard</v>
          </cell>
          <cell r="C1620" t="str">
            <v>Computed</v>
          </cell>
          <cell r="D1620" t="str">
            <v>2Q04</v>
          </cell>
          <cell r="E1620" t="str">
            <v>RU Indian Queens</v>
          </cell>
          <cell r="F1620" t="str">
            <v>Foreign</v>
          </cell>
          <cell r="G1620">
            <v>8359970</v>
          </cell>
        </row>
        <row r="1621">
          <cell r="A1621" t="str">
            <v>Gross Valuation Allowance</v>
          </cell>
          <cell r="B1621" t="str">
            <v>Richard</v>
          </cell>
          <cell r="C1621" t="str">
            <v>Computed</v>
          </cell>
          <cell r="D1621" t="str">
            <v>2Q04</v>
          </cell>
          <cell r="E1621" t="str">
            <v>RU Indian Queens</v>
          </cell>
          <cell r="F1621" t="str">
            <v>Foreign</v>
          </cell>
          <cell r="G1621">
            <v>0</v>
          </cell>
        </row>
        <row r="1622">
          <cell r="A1622" t="str">
            <v>Total Asset/(Liability)</v>
          </cell>
          <cell r="B1622" t="str">
            <v>Richard</v>
          </cell>
          <cell r="C1622" t="str">
            <v>Computed</v>
          </cell>
          <cell r="D1622" t="str">
            <v>2Q04</v>
          </cell>
          <cell r="E1622" t="str">
            <v>RU Indian Queens</v>
          </cell>
          <cell r="F1622" t="str">
            <v>Foreign</v>
          </cell>
          <cell r="G1622">
            <v>7894970</v>
          </cell>
        </row>
        <row r="1623">
          <cell r="A1623" t="str">
            <v>Total tax expense (benefit)</v>
          </cell>
          <cell r="B1623" t="str">
            <v>Richard</v>
          </cell>
          <cell r="C1623" t="str">
            <v>Computed</v>
          </cell>
          <cell r="D1623" t="str">
            <v>2Q04</v>
          </cell>
          <cell r="E1623" t="str">
            <v>RU Indian Queens</v>
          </cell>
          <cell r="F1623" t="str">
            <v>Foreign</v>
          </cell>
          <cell r="G1623">
            <v>162370.79999999999</v>
          </cell>
        </row>
        <row r="1624">
          <cell r="A1624" t="str">
            <v>EOY Accrued Tax Rec/(Pay)</v>
          </cell>
          <cell r="B1624" t="str">
            <v>Richard</v>
          </cell>
          <cell r="C1624" t="str">
            <v>Computed</v>
          </cell>
          <cell r="D1624" t="str">
            <v>1Q04</v>
          </cell>
          <cell r="E1624" t="str">
            <v>RU Indian Queens</v>
          </cell>
          <cell r="F1624" t="str">
            <v>Foreign</v>
          </cell>
          <cell r="G1624">
            <v>3.7834979593753815E-10</v>
          </cell>
        </row>
        <row r="1625">
          <cell r="A1625" t="str">
            <v>Total Deferred Tax Asset - Current</v>
          </cell>
          <cell r="B1625" t="str">
            <v>Richard</v>
          </cell>
          <cell r="C1625" t="str">
            <v>Computed</v>
          </cell>
          <cell r="D1625" t="str">
            <v>1Q04</v>
          </cell>
          <cell r="E1625" t="str">
            <v>RU Indian Queens</v>
          </cell>
          <cell r="F1625" t="str">
            <v>Foreign</v>
          </cell>
          <cell r="G1625">
            <v>-112000</v>
          </cell>
        </row>
        <row r="1626">
          <cell r="A1626" t="str">
            <v>Total Deferred Tax Asset - NC</v>
          </cell>
          <cell r="B1626" t="str">
            <v>Richard</v>
          </cell>
          <cell r="C1626" t="str">
            <v>Computed</v>
          </cell>
          <cell r="D1626" t="str">
            <v>1Q04</v>
          </cell>
          <cell r="E1626" t="str">
            <v>RU Indian Queens</v>
          </cell>
          <cell r="F1626" t="str">
            <v>Foreign</v>
          </cell>
          <cell r="G1626">
            <v>8485746.8999999985</v>
          </cell>
        </row>
        <row r="1627">
          <cell r="A1627" t="str">
            <v>Total Deferred Tax Liab - NC</v>
          </cell>
          <cell r="B1627" t="str">
            <v>Richard</v>
          </cell>
          <cell r="C1627" t="str">
            <v>Computed</v>
          </cell>
          <cell r="D1627" t="str">
            <v>1Q04</v>
          </cell>
          <cell r="E1627" t="str">
            <v>RU Indian Queens</v>
          </cell>
          <cell r="F1627" t="str">
            <v>Foreign</v>
          </cell>
          <cell r="G1627">
            <v>0</v>
          </cell>
        </row>
        <row r="1628">
          <cell r="A1628" t="str">
            <v>Total Net Deferred Tax Asset/(Liab)</v>
          </cell>
          <cell r="B1628" t="str">
            <v>Richard</v>
          </cell>
          <cell r="C1628" t="str">
            <v>Computed</v>
          </cell>
          <cell r="D1628" t="str">
            <v>1Q04</v>
          </cell>
          <cell r="E1628" t="str">
            <v>RU Indian Queens</v>
          </cell>
          <cell r="F1628" t="str">
            <v>Foreign</v>
          </cell>
          <cell r="G1628">
            <v>8373746.8999999985</v>
          </cell>
        </row>
        <row r="1629">
          <cell r="A1629" t="str">
            <v>Gross Valuation Allowance</v>
          </cell>
          <cell r="B1629" t="str">
            <v>Richard</v>
          </cell>
          <cell r="C1629" t="str">
            <v>Computed</v>
          </cell>
          <cell r="D1629" t="str">
            <v>1Q04</v>
          </cell>
          <cell r="E1629" t="str">
            <v>RU Indian Queens</v>
          </cell>
          <cell r="F1629" t="str">
            <v>Foreign</v>
          </cell>
          <cell r="G1629">
            <v>0</v>
          </cell>
        </row>
        <row r="1630">
          <cell r="A1630" t="str">
            <v>Total Asset/(Liability)</v>
          </cell>
          <cell r="B1630" t="str">
            <v>Richard</v>
          </cell>
          <cell r="C1630" t="str">
            <v>Computed</v>
          </cell>
          <cell r="D1630" t="str">
            <v>1Q04</v>
          </cell>
          <cell r="E1630" t="str">
            <v>RU Indian Queens</v>
          </cell>
          <cell r="F1630" t="str">
            <v>Foreign</v>
          </cell>
          <cell r="G1630">
            <v>8373746.8999999985</v>
          </cell>
        </row>
        <row r="1631">
          <cell r="A1631" t="str">
            <v>Total tax expense (benefit)</v>
          </cell>
          <cell r="B1631" t="str">
            <v>Richard</v>
          </cell>
          <cell r="C1631" t="str">
            <v>Computed</v>
          </cell>
          <cell r="D1631" t="str">
            <v>1Q04</v>
          </cell>
          <cell r="E1631" t="str">
            <v>RU Indian Queens</v>
          </cell>
          <cell r="F1631" t="str">
            <v>Foreign</v>
          </cell>
          <cell r="G1631">
            <v>148593.90000000093</v>
          </cell>
        </row>
        <row r="1632">
          <cell r="A1632" t="str">
            <v>EOY Accrued Tax Rec/(Pay)</v>
          </cell>
          <cell r="B1632" t="str">
            <v>Richard</v>
          </cell>
          <cell r="C1632" t="str">
            <v>Computed</v>
          </cell>
          <cell r="D1632" t="str">
            <v>4Q03</v>
          </cell>
          <cell r="E1632" t="str">
            <v>RU Indian Queens</v>
          </cell>
          <cell r="F1632" t="str">
            <v>Foreign</v>
          </cell>
          <cell r="G1632">
            <v>0</v>
          </cell>
        </row>
        <row r="1633">
          <cell r="A1633" t="str">
            <v>Total Deferred Tax Asset - Current</v>
          </cell>
          <cell r="B1633" t="str">
            <v>Richard</v>
          </cell>
          <cell r="C1633" t="str">
            <v>Computed</v>
          </cell>
          <cell r="D1633" t="str">
            <v>4Q03</v>
          </cell>
          <cell r="E1633" t="str">
            <v>RU Indian Queens</v>
          </cell>
          <cell r="F1633" t="str">
            <v>Foreign</v>
          </cell>
          <cell r="G1633">
            <v>-112000</v>
          </cell>
        </row>
        <row r="1634">
          <cell r="A1634" t="str">
            <v>Total Deferred Tax Asset - NC</v>
          </cell>
          <cell r="B1634" t="str">
            <v>Richard</v>
          </cell>
          <cell r="C1634" t="str">
            <v>Computed</v>
          </cell>
          <cell r="D1634" t="str">
            <v>4Q03</v>
          </cell>
          <cell r="E1634" t="str">
            <v>RU Indian Queens</v>
          </cell>
          <cell r="F1634" t="str">
            <v>Foreign</v>
          </cell>
          <cell r="G1634">
            <v>8634340.8000000007</v>
          </cell>
        </row>
        <row r="1635">
          <cell r="A1635" t="str">
            <v>Total Deferred Tax Liab - NC</v>
          </cell>
          <cell r="B1635" t="str">
            <v>Richard</v>
          </cell>
          <cell r="C1635" t="str">
            <v>Computed</v>
          </cell>
          <cell r="D1635" t="str">
            <v>4Q03</v>
          </cell>
          <cell r="E1635" t="str">
            <v>RU Indian Queens</v>
          </cell>
          <cell r="F1635" t="str">
            <v>Foreign</v>
          </cell>
          <cell r="G1635">
            <v>0</v>
          </cell>
        </row>
        <row r="1636">
          <cell r="A1636" t="str">
            <v>Total Net Deferred Tax Asset/(Liab)</v>
          </cell>
          <cell r="B1636" t="str">
            <v>Richard</v>
          </cell>
          <cell r="C1636" t="str">
            <v>Computed</v>
          </cell>
          <cell r="D1636" t="str">
            <v>4Q03</v>
          </cell>
          <cell r="E1636" t="str">
            <v>RU Indian Queens</v>
          </cell>
          <cell r="F1636" t="str">
            <v>Foreign</v>
          </cell>
          <cell r="G1636">
            <v>8522340.8000000007</v>
          </cell>
        </row>
        <row r="1637">
          <cell r="A1637" t="str">
            <v>Gross Valuation Allowance</v>
          </cell>
          <cell r="B1637" t="str">
            <v>Richard</v>
          </cell>
          <cell r="C1637" t="str">
            <v>Computed</v>
          </cell>
          <cell r="D1637" t="str">
            <v>4Q03</v>
          </cell>
          <cell r="E1637" t="str">
            <v>RU Indian Queens</v>
          </cell>
          <cell r="F1637" t="str">
            <v>Foreign</v>
          </cell>
          <cell r="G1637">
            <v>0</v>
          </cell>
        </row>
        <row r="1638">
          <cell r="A1638" t="str">
            <v>Total Asset/(Liability)</v>
          </cell>
          <cell r="B1638" t="str">
            <v>Richard</v>
          </cell>
          <cell r="C1638" t="str">
            <v>Computed</v>
          </cell>
          <cell r="D1638" t="str">
            <v>4Q03</v>
          </cell>
          <cell r="E1638" t="str">
            <v>RU Indian Queens</v>
          </cell>
          <cell r="F1638" t="str">
            <v>Foreign</v>
          </cell>
          <cell r="G1638">
            <v>8522340.8000000007</v>
          </cell>
        </row>
        <row r="1639">
          <cell r="A1639" t="str">
            <v>EOY Accrued Tax Rec/(Pay)</v>
          </cell>
          <cell r="B1639" t="str">
            <v>Richard</v>
          </cell>
          <cell r="C1639" t="str">
            <v>Computed</v>
          </cell>
          <cell r="D1639" t="str">
            <v>2Q04</v>
          </cell>
          <cell r="E1639" t="str">
            <v>RU Kilroot</v>
          </cell>
          <cell r="F1639" t="str">
            <v>Foreign</v>
          </cell>
          <cell r="G1639">
            <v>-14792784.97959183</v>
          </cell>
        </row>
        <row r="1640">
          <cell r="A1640" t="str">
            <v>Total Deferred Tax Asset - Current</v>
          </cell>
          <cell r="B1640" t="str">
            <v>Richard</v>
          </cell>
          <cell r="C1640" t="str">
            <v>Computed</v>
          </cell>
          <cell r="D1640" t="str">
            <v>2Q04</v>
          </cell>
          <cell r="E1640" t="str">
            <v>RU Kilroot</v>
          </cell>
          <cell r="F1640" t="str">
            <v>Foreign</v>
          </cell>
          <cell r="G1640">
            <v>0</v>
          </cell>
        </row>
        <row r="1641">
          <cell r="A1641" t="str">
            <v>Total Deferred Tax Asset - NC</v>
          </cell>
          <cell r="B1641" t="str">
            <v>Richard</v>
          </cell>
          <cell r="C1641" t="str">
            <v>Computed</v>
          </cell>
          <cell r="D1641" t="str">
            <v>2Q04</v>
          </cell>
          <cell r="E1641" t="str">
            <v>RU Kilroot</v>
          </cell>
          <cell r="F1641" t="str">
            <v>Foreign</v>
          </cell>
          <cell r="G1641">
            <v>0</v>
          </cell>
        </row>
        <row r="1642">
          <cell r="A1642" t="str">
            <v>Total Deferred Tax Liab - NC</v>
          </cell>
          <cell r="B1642" t="str">
            <v>Richard</v>
          </cell>
          <cell r="C1642" t="str">
            <v>Computed</v>
          </cell>
          <cell r="D1642" t="str">
            <v>2Q04</v>
          </cell>
          <cell r="E1642" t="str">
            <v>RU Kilroot</v>
          </cell>
          <cell r="F1642" t="str">
            <v>Foreign</v>
          </cell>
          <cell r="G1642">
            <v>-69521469.387755111</v>
          </cell>
        </row>
        <row r="1643">
          <cell r="A1643" t="str">
            <v>Total Net Deferred Tax Asset/(Liab)</v>
          </cell>
          <cell r="B1643" t="str">
            <v>Richard</v>
          </cell>
          <cell r="C1643" t="str">
            <v>Computed</v>
          </cell>
          <cell r="D1643" t="str">
            <v>2Q04</v>
          </cell>
          <cell r="E1643" t="str">
            <v>RU Kilroot</v>
          </cell>
          <cell r="F1643" t="str">
            <v>Foreign</v>
          </cell>
          <cell r="G1643">
            <v>-69521469.387755111</v>
          </cell>
        </row>
        <row r="1644">
          <cell r="A1644" t="str">
            <v>Gross Valuation Allowance</v>
          </cell>
          <cell r="B1644" t="str">
            <v>Richard</v>
          </cell>
          <cell r="C1644" t="str">
            <v>Computed</v>
          </cell>
          <cell r="D1644" t="str">
            <v>2Q04</v>
          </cell>
          <cell r="E1644" t="str">
            <v>RU Kilroot</v>
          </cell>
          <cell r="F1644" t="str">
            <v>Foreign</v>
          </cell>
          <cell r="G1644">
            <v>0</v>
          </cell>
        </row>
        <row r="1645">
          <cell r="A1645" t="str">
            <v>Total Asset/(Liability)</v>
          </cell>
          <cell r="B1645" t="str">
            <v>Richard</v>
          </cell>
          <cell r="C1645" t="str">
            <v>Computed</v>
          </cell>
          <cell r="D1645" t="str">
            <v>2Q04</v>
          </cell>
          <cell r="E1645" t="str">
            <v>RU Kilroot</v>
          </cell>
          <cell r="F1645" t="str">
            <v>Foreign</v>
          </cell>
          <cell r="G1645">
            <v>-84314254.367346942</v>
          </cell>
        </row>
        <row r="1646">
          <cell r="A1646" t="str">
            <v>Total tax expense (benefit)</v>
          </cell>
          <cell r="B1646" t="str">
            <v>Richard</v>
          </cell>
          <cell r="C1646" t="str">
            <v>Computed</v>
          </cell>
          <cell r="D1646" t="str">
            <v>2Q04</v>
          </cell>
          <cell r="E1646" t="str">
            <v>RU Kilroot</v>
          </cell>
          <cell r="F1646" t="str">
            <v>Foreign</v>
          </cell>
          <cell r="G1646">
            <v>8919331.8367346935</v>
          </cell>
        </row>
        <row r="1647">
          <cell r="A1647" t="str">
            <v>EOY Accrued Tax Rec/(Pay)</v>
          </cell>
          <cell r="B1647" t="str">
            <v>Richard</v>
          </cell>
          <cell r="C1647" t="str">
            <v>Computed</v>
          </cell>
          <cell r="D1647" t="str">
            <v>1Q04</v>
          </cell>
          <cell r="E1647" t="str">
            <v>RU Kilroot</v>
          </cell>
          <cell r="F1647" t="str">
            <v>Foreign</v>
          </cell>
          <cell r="G1647">
            <v>-15432575.918367341</v>
          </cell>
        </row>
        <row r="1648">
          <cell r="A1648" t="str">
            <v>Total Deferred Tax Asset - Current</v>
          </cell>
          <cell r="B1648" t="str">
            <v>Richard</v>
          </cell>
          <cell r="C1648" t="str">
            <v>Computed</v>
          </cell>
          <cell r="D1648" t="str">
            <v>1Q04</v>
          </cell>
          <cell r="E1648" t="str">
            <v>RU Kilroot</v>
          </cell>
          <cell r="F1648" t="str">
            <v>Foreign</v>
          </cell>
          <cell r="G1648">
            <v>0</v>
          </cell>
        </row>
        <row r="1649">
          <cell r="A1649" t="str">
            <v>Total Deferred Tax Asset - NC</v>
          </cell>
          <cell r="B1649" t="str">
            <v>Richard</v>
          </cell>
          <cell r="C1649" t="str">
            <v>Computed</v>
          </cell>
          <cell r="D1649" t="str">
            <v>1Q04</v>
          </cell>
          <cell r="E1649" t="str">
            <v>RU Kilroot</v>
          </cell>
          <cell r="F1649" t="str">
            <v>Foreign</v>
          </cell>
          <cell r="G1649">
            <v>0</v>
          </cell>
        </row>
        <row r="1650">
          <cell r="A1650" t="str">
            <v>Total Deferred Tax Liab - NC</v>
          </cell>
          <cell r="B1650" t="str">
            <v>Richard</v>
          </cell>
          <cell r="C1650" t="str">
            <v>Computed</v>
          </cell>
          <cell r="D1650" t="str">
            <v>1Q04</v>
          </cell>
          <cell r="E1650" t="str">
            <v>RU Kilroot</v>
          </cell>
          <cell r="F1650" t="str">
            <v>Foreign</v>
          </cell>
          <cell r="G1650">
            <v>-71867591.836734712</v>
          </cell>
        </row>
        <row r="1651">
          <cell r="A1651" t="str">
            <v>Total Net Deferred Tax Asset/(Liab)</v>
          </cell>
          <cell r="B1651" t="str">
            <v>Richard</v>
          </cell>
          <cell r="C1651" t="str">
            <v>Computed</v>
          </cell>
          <cell r="D1651" t="str">
            <v>1Q04</v>
          </cell>
          <cell r="E1651" t="str">
            <v>RU Kilroot</v>
          </cell>
          <cell r="F1651" t="str">
            <v>Foreign</v>
          </cell>
          <cell r="G1651">
            <v>-71867591.836734712</v>
          </cell>
        </row>
        <row r="1652">
          <cell r="A1652" t="str">
            <v>Gross Valuation Allowance</v>
          </cell>
          <cell r="B1652" t="str">
            <v>Richard</v>
          </cell>
          <cell r="C1652" t="str">
            <v>Computed</v>
          </cell>
          <cell r="D1652" t="str">
            <v>1Q04</v>
          </cell>
          <cell r="E1652" t="str">
            <v>RU Kilroot</v>
          </cell>
          <cell r="F1652" t="str">
            <v>Foreign</v>
          </cell>
          <cell r="G1652">
            <v>0</v>
          </cell>
        </row>
        <row r="1653">
          <cell r="A1653" t="str">
            <v>Total Asset/(Liability)</v>
          </cell>
          <cell r="B1653" t="str">
            <v>Richard</v>
          </cell>
          <cell r="C1653" t="str">
            <v>Computed</v>
          </cell>
          <cell r="D1653" t="str">
            <v>1Q04</v>
          </cell>
          <cell r="E1653" t="str">
            <v>RU Kilroot</v>
          </cell>
          <cell r="F1653" t="str">
            <v>Foreign</v>
          </cell>
          <cell r="G1653">
            <v>-87300167.755102053</v>
          </cell>
        </row>
        <row r="1654">
          <cell r="A1654" t="str">
            <v>Total tax expense (benefit)</v>
          </cell>
          <cell r="B1654" t="str">
            <v>Richard</v>
          </cell>
          <cell r="C1654" t="str">
            <v>Computed</v>
          </cell>
          <cell r="D1654" t="str">
            <v>1Q04</v>
          </cell>
          <cell r="E1654" t="str">
            <v>RU Kilroot</v>
          </cell>
          <cell r="F1654" t="str">
            <v>Foreign</v>
          </cell>
          <cell r="G1654">
            <v>8206771.224489796</v>
          </cell>
        </row>
        <row r="1655">
          <cell r="A1655" t="str">
            <v>EOY Accrued Tax Rec/(Pay)</v>
          </cell>
          <cell r="B1655" t="str">
            <v>Richard</v>
          </cell>
          <cell r="C1655" t="str">
            <v>Computed</v>
          </cell>
          <cell r="D1655" t="str">
            <v>4Q03</v>
          </cell>
          <cell r="E1655" t="str">
            <v>RU Kilroot</v>
          </cell>
          <cell r="F1655" t="str">
            <v>Foreign</v>
          </cell>
          <cell r="G1655">
            <v>-11083804.693877544</v>
          </cell>
        </row>
        <row r="1656">
          <cell r="A1656" t="str">
            <v>Total Deferred Tax Asset - Current</v>
          </cell>
          <cell r="B1656" t="str">
            <v>Richard</v>
          </cell>
          <cell r="C1656" t="str">
            <v>Computed</v>
          </cell>
          <cell r="D1656" t="str">
            <v>4Q03</v>
          </cell>
          <cell r="E1656" t="str">
            <v>RU Kilroot</v>
          </cell>
          <cell r="F1656" t="str">
            <v>Foreign</v>
          </cell>
          <cell r="G1656">
            <v>0</v>
          </cell>
        </row>
        <row r="1657">
          <cell r="A1657" t="str">
            <v>Total Deferred Tax Asset - NC</v>
          </cell>
          <cell r="B1657" t="str">
            <v>Richard</v>
          </cell>
          <cell r="C1657" t="str">
            <v>Computed</v>
          </cell>
          <cell r="D1657" t="str">
            <v>4Q03</v>
          </cell>
          <cell r="E1657" t="str">
            <v>RU Kilroot</v>
          </cell>
          <cell r="F1657" t="str">
            <v>Foreign</v>
          </cell>
          <cell r="G1657">
            <v>0</v>
          </cell>
        </row>
        <row r="1658">
          <cell r="A1658" t="str">
            <v>Total Deferred Tax Liab - NC</v>
          </cell>
          <cell r="B1658" t="str">
            <v>Richard</v>
          </cell>
          <cell r="C1658" t="str">
            <v>Computed</v>
          </cell>
          <cell r="D1658" t="str">
            <v>4Q03</v>
          </cell>
          <cell r="E1658" t="str">
            <v>RU Kilroot</v>
          </cell>
          <cell r="F1658" t="str">
            <v>Foreign</v>
          </cell>
          <cell r="G1658">
            <v>-71867591.836734712</v>
          </cell>
        </row>
        <row r="1659">
          <cell r="A1659" t="str">
            <v>Total Net Deferred Tax Asset/(Liab)</v>
          </cell>
          <cell r="B1659" t="str">
            <v>Richard</v>
          </cell>
          <cell r="C1659" t="str">
            <v>Computed</v>
          </cell>
          <cell r="D1659" t="str">
            <v>4Q03</v>
          </cell>
          <cell r="E1659" t="str">
            <v>RU Kilroot</v>
          </cell>
          <cell r="F1659" t="str">
            <v>Foreign</v>
          </cell>
          <cell r="G1659">
            <v>-71867591.836734712</v>
          </cell>
        </row>
        <row r="1660">
          <cell r="A1660" t="str">
            <v>Gross Valuation Allowance</v>
          </cell>
          <cell r="B1660" t="str">
            <v>Richard</v>
          </cell>
          <cell r="C1660" t="str">
            <v>Computed</v>
          </cell>
          <cell r="D1660" t="str">
            <v>4Q03</v>
          </cell>
          <cell r="E1660" t="str">
            <v>RU Kilroot</v>
          </cell>
          <cell r="F1660" t="str">
            <v>Foreign</v>
          </cell>
          <cell r="G1660">
            <v>0</v>
          </cell>
        </row>
        <row r="1661">
          <cell r="A1661" t="str">
            <v>Total Asset/(Liability)</v>
          </cell>
          <cell r="B1661" t="str">
            <v>Richard</v>
          </cell>
          <cell r="C1661" t="str">
            <v>Computed</v>
          </cell>
          <cell r="D1661" t="str">
            <v>4Q03</v>
          </cell>
          <cell r="E1661" t="str">
            <v>RU Kilroot</v>
          </cell>
          <cell r="F1661" t="str">
            <v>Foreign</v>
          </cell>
          <cell r="G1661">
            <v>-82951396.53061226</v>
          </cell>
        </row>
        <row r="1662">
          <cell r="A1662" t="str">
            <v>EOY Accrued Tax Rec/(Pay)</v>
          </cell>
          <cell r="B1662" t="str">
            <v>Rich</v>
          </cell>
          <cell r="C1662" t="str">
            <v>Computed</v>
          </cell>
          <cell r="D1662" t="str">
            <v>2Q04</v>
          </cell>
          <cell r="E1662" t="str">
            <v>RU Alicura</v>
          </cell>
          <cell r="F1662" t="str">
            <v>Foreign</v>
          </cell>
          <cell r="G1662">
            <v>455669.60528952244</v>
          </cell>
        </row>
        <row r="1663">
          <cell r="A1663" t="str">
            <v>Total Deferred Tax Asset - Current</v>
          </cell>
          <cell r="B1663" t="str">
            <v>Rich</v>
          </cell>
          <cell r="C1663" t="str">
            <v>Computed</v>
          </cell>
          <cell r="D1663" t="str">
            <v>2Q04</v>
          </cell>
          <cell r="E1663" t="str">
            <v>RU Alicura</v>
          </cell>
          <cell r="F1663" t="str">
            <v>Foreign</v>
          </cell>
          <cell r="G1663">
            <v>0</v>
          </cell>
        </row>
        <row r="1664">
          <cell r="A1664" t="str">
            <v>Total Deferred Tax Asset - NC</v>
          </cell>
          <cell r="B1664" t="str">
            <v>Rich</v>
          </cell>
          <cell r="C1664" t="str">
            <v>Computed</v>
          </cell>
          <cell r="D1664" t="str">
            <v>2Q04</v>
          </cell>
          <cell r="E1664" t="str">
            <v>RU Alicura</v>
          </cell>
          <cell r="F1664" t="str">
            <v>Foreign</v>
          </cell>
          <cell r="G1664">
            <v>1166587.1568823885</v>
          </cell>
        </row>
        <row r="1665">
          <cell r="A1665" t="str">
            <v>Total Deferred Tax Liab - NC</v>
          </cell>
          <cell r="B1665" t="str">
            <v>Rich</v>
          </cell>
          <cell r="C1665" t="str">
            <v>Computed</v>
          </cell>
          <cell r="D1665" t="str">
            <v>2Q04</v>
          </cell>
          <cell r="E1665" t="str">
            <v>RU Alicura</v>
          </cell>
          <cell r="F1665" t="str">
            <v>Foreign</v>
          </cell>
          <cell r="G1665">
            <v>0</v>
          </cell>
        </row>
        <row r="1666">
          <cell r="A1666" t="str">
            <v>Total Net Deferred Tax Asset/(Liab)</v>
          </cell>
          <cell r="B1666" t="str">
            <v>Rich</v>
          </cell>
          <cell r="C1666" t="str">
            <v>Computed</v>
          </cell>
          <cell r="D1666" t="str">
            <v>2Q04</v>
          </cell>
          <cell r="E1666" t="str">
            <v>RU Alicura</v>
          </cell>
          <cell r="F1666" t="str">
            <v>Foreign</v>
          </cell>
          <cell r="G1666">
            <v>1166587.1568823885</v>
          </cell>
        </row>
        <row r="1667">
          <cell r="A1667" t="str">
            <v>Gross Valuation Allowance</v>
          </cell>
          <cell r="B1667" t="str">
            <v>Rich</v>
          </cell>
          <cell r="C1667" t="str">
            <v>Computed</v>
          </cell>
          <cell r="D1667" t="str">
            <v>2Q04</v>
          </cell>
          <cell r="E1667" t="str">
            <v>RU Alicura</v>
          </cell>
          <cell r="F1667" t="str">
            <v>Foreign</v>
          </cell>
          <cell r="G1667">
            <v>0</v>
          </cell>
        </row>
        <row r="1668">
          <cell r="A1668" t="str">
            <v>Total Asset/(Liability)</v>
          </cell>
          <cell r="B1668" t="str">
            <v>Rich</v>
          </cell>
          <cell r="C1668" t="str">
            <v>Computed</v>
          </cell>
          <cell r="D1668" t="str">
            <v>2Q04</v>
          </cell>
          <cell r="E1668" t="str">
            <v>RU Alicura</v>
          </cell>
          <cell r="F1668" t="str">
            <v>Foreign</v>
          </cell>
          <cell r="G1668">
            <v>1622256.7621719111</v>
          </cell>
        </row>
        <row r="1669">
          <cell r="A1669" t="str">
            <v>Total tax expense (benefit)</v>
          </cell>
          <cell r="B1669" t="str">
            <v>Rich</v>
          </cell>
          <cell r="C1669" t="str">
            <v>Computed</v>
          </cell>
          <cell r="D1669" t="str">
            <v>2Q04</v>
          </cell>
          <cell r="E1669" t="str">
            <v>RU Alicura</v>
          </cell>
          <cell r="F1669" t="str">
            <v>Foreign</v>
          </cell>
          <cell r="G1669">
            <v>1543556.1009817671</v>
          </cell>
        </row>
        <row r="1670">
          <cell r="A1670" t="str">
            <v>EOY Accrued Tax Rec/(Pay)</v>
          </cell>
          <cell r="B1670" t="str">
            <v>Rich</v>
          </cell>
          <cell r="C1670" t="str">
            <v>Computed</v>
          </cell>
          <cell r="D1670" t="str">
            <v>1Q04</v>
          </cell>
          <cell r="E1670" t="str">
            <v>RU Alicura</v>
          </cell>
          <cell r="F1670" t="str">
            <v>Foreign</v>
          </cell>
          <cell r="G1670">
            <v>124625.72630735455</v>
          </cell>
        </row>
        <row r="1671">
          <cell r="A1671" t="str">
            <v>Total Deferred Tax Asset - Current</v>
          </cell>
          <cell r="B1671" t="str">
            <v>Rich</v>
          </cell>
          <cell r="C1671" t="str">
            <v>Computed</v>
          </cell>
          <cell r="D1671" t="str">
            <v>1Q04</v>
          </cell>
          <cell r="E1671" t="str">
            <v>RU Alicura</v>
          </cell>
          <cell r="F1671" t="str">
            <v>Foreign</v>
          </cell>
          <cell r="G1671">
            <v>0</v>
          </cell>
        </row>
        <row r="1672">
          <cell r="A1672" t="str">
            <v>Total Deferred Tax Asset - NC</v>
          </cell>
          <cell r="B1672" t="str">
            <v>Rich</v>
          </cell>
          <cell r="C1672" t="str">
            <v>Computed</v>
          </cell>
          <cell r="D1672" t="str">
            <v>1Q04</v>
          </cell>
          <cell r="E1672" t="str">
            <v>RU Alicura</v>
          </cell>
          <cell r="F1672" t="str">
            <v>Foreign</v>
          </cell>
          <cell r="G1672">
            <v>1842740.7333199761</v>
          </cell>
        </row>
        <row r="1673">
          <cell r="A1673" t="str">
            <v>Total Deferred Tax Liab - NC</v>
          </cell>
          <cell r="B1673" t="str">
            <v>Rich</v>
          </cell>
          <cell r="C1673" t="str">
            <v>Computed</v>
          </cell>
          <cell r="D1673" t="str">
            <v>1Q04</v>
          </cell>
          <cell r="E1673" t="str">
            <v>RU Alicura</v>
          </cell>
          <cell r="F1673" t="str">
            <v>Foreign</v>
          </cell>
          <cell r="G1673">
            <v>0</v>
          </cell>
        </row>
        <row r="1674">
          <cell r="A1674" t="str">
            <v>Total Net Deferred Tax Asset/(Liab)</v>
          </cell>
          <cell r="B1674" t="str">
            <v>Rich</v>
          </cell>
          <cell r="C1674" t="str">
            <v>Computed</v>
          </cell>
          <cell r="D1674" t="str">
            <v>1Q04</v>
          </cell>
          <cell r="E1674" t="str">
            <v>RU Alicura</v>
          </cell>
          <cell r="F1674" t="str">
            <v>Foreign</v>
          </cell>
          <cell r="G1674">
            <v>1842740.7333199761</v>
          </cell>
        </row>
        <row r="1675">
          <cell r="A1675" t="str">
            <v>Gross Valuation Allowance</v>
          </cell>
          <cell r="B1675" t="str">
            <v>Rich</v>
          </cell>
          <cell r="C1675" t="str">
            <v>Computed</v>
          </cell>
          <cell r="D1675" t="str">
            <v>1Q04</v>
          </cell>
          <cell r="E1675" t="str">
            <v>RU Alicura</v>
          </cell>
          <cell r="F1675" t="str">
            <v>Foreign</v>
          </cell>
          <cell r="G1675">
            <v>0</v>
          </cell>
        </row>
        <row r="1676">
          <cell r="A1676" t="str">
            <v>Total Asset/(Liability)</v>
          </cell>
          <cell r="B1676" t="str">
            <v>Rich</v>
          </cell>
          <cell r="C1676" t="str">
            <v>Computed</v>
          </cell>
          <cell r="D1676" t="str">
            <v>1Q04</v>
          </cell>
          <cell r="E1676" t="str">
            <v>RU Alicura</v>
          </cell>
          <cell r="F1676" t="str">
            <v>Foreign</v>
          </cell>
          <cell r="G1676">
            <v>1967366.4596273308</v>
          </cell>
        </row>
        <row r="1677">
          <cell r="A1677" t="str">
            <v>Total tax expense (benefit)</v>
          </cell>
          <cell r="B1677" t="str">
            <v>Rich</v>
          </cell>
          <cell r="C1677" t="str">
            <v>Computed</v>
          </cell>
          <cell r="D1677" t="str">
            <v>1Q04</v>
          </cell>
          <cell r="E1677" t="str">
            <v>RU Alicura</v>
          </cell>
          <cell r="F1677" t="str">
            <v>Foreign</v>
          </cell>
          <cell r="G1677">
            <v>0</v>
          </cell>
        </row>
        <row r="1678">
          <cell r="A1678" t="str">
            <v>EOY Accrued Tax Rec/(Pay)</v>
          </cell>
          <cell r="B1678" t="str">
            <v>Rich</v>
          </cell>
          <cell r="C1678" t="str">
            <v>Computed</v>
          </cell>
          <cell r="D1678" t="str">
            <v>4Q03</v>
          </cell>
          <cell r="E1678" t="str">
            <v>RU Alicura</v>
          </cell>
          <cell r="F1678" t="str">
            <v>Foreign</v>
          </cell>
          <cell r="G1678">
            <v>-277113.40412742808</v>
          </cell>
        </row>
        <row r="1679">
          <cell r="A1679" t="str">
            <v>Total Deferred Tax Asset - Current</v>
          </cell>
          <cell r="B1679" t="str">
            <v>Rich</v>
          </cell>
          <cell r="C1679" t="str">
            <v>Computed</v>
          </cell>
          <cell r="D1679" t="str">
            <v>4Q03</v>
          </cell>
          <cell r="E1679" t="str">
            <v>RU Alicura</v>
          </cell>
          <cell r="F1679" t="str">
            <v>Foreign</v>
          </cell>
          <cell r="G1679">
            <v>0</v>
          </cell>
        </row>
        <row r="1680">
          <cell r="A1680" t="str">
            <v>Total Deferred Tax Asset - NC</v>
          </cell>
          <cell r="B1680" t="str">
            <v>Rich</v>
          </cell>
          <cell r="C1680" t="str">
            <v>Computed</v>
          </cell>
          <cell r="D1680" t="str">
            <v>4Q03</v>
          </cell>
          <cell r="E1680" t="str">
            <v>RU Alicura</v>
          </cell>
          <cell r="F1680" t="str">
            <v>Foreign</v>
          </cell>
          <cell r="G1680">
            <v>2710143.2578641553</v>
          </cell>
        </row>
        <row r="1681">
          <cell r="A1681" t="str">
            <v>Total Deferred Tax Liab - NC</v>
          </cell>
          <cell r="B1681" t="str">
            <v>Rich</v>
          </cell>
          <cell r="C1681" t="str">
            <v>Computed</v>
          </cell>
          <cell r="D1681" t="str">
            <v>4Q03</v>
          </cell>
          <cell r="E1681" t="str">
            <v>RU Alicura</v>
          </cell>
          <cell r="F1681" t="str">
            <v>Foreign</v>
          </cell>
          <cell r="G1681">
            <v>0</v>
          </cell>
        </row>
        <row r="1682">
          <cell r="A1682" t="str">
            <v>Total Net Deferred Tax Asset/(Liab)</v>
          </cell>
          <cell r="B1682" t="str">
            <v>Rich</v>
          </cell>
          <cell r="C1682" t="str">
            <v>Computed</v>
          </cell>
          <cell r="D1682" t="str">
            <v>4Q03</v>
          </cell>
          <cell r="E1682" t="str">
            <v>RU Alicura</v>
          </cell>
          <cell r="F1682" t="str">
            <v>Foreign</v>
          </cell>
          <cell r="G1682">
            <v>2710143.2578641553</v>
          </cell>
        </row>
        <row r="1683">
          <cell r="A1683" t="str">
            <v>Gross Valuation Allowance</v>
          </cell>
          <cell r="B1683" t="str">
            <v>Rich</v>
          </cell>
          <cell r="C1683" t="str">
            <v>Computed</v>
          </cell>
          <cell r="D1683" t="str">
            <v>4Q03</v>
          </cell>
          <cell r="E1683" t="str">
            <v>RU Alicura</v>
          </cell>
          <cell r="F1683" t="str">
            <v>Foreign</v>
          </cell>
          <cell r="G1683">
            <v>0</v>
          </cell>
        </row>
        <row r="1684">
          <cell r="A1684" t="str">
            <v>Total Asset/(Liability)</v>
          </cell>
          <cell r="B1684" t="str">
            <v>Rich</v>
          </cell>
          <cell r="C1684" t="str">
            <v>Computed</v>
          </cell>
          <cell r="D1684" t="str">
            <v>4Q03</v>
          </cell>
          <cell r="E1684" t="str">
            <v>RU Alicura</v>
          </cell>
          <cell r="F1684" t="str">
            <v>Foreign</v>
          </cell>
          <cell r="G1684">
            <v>2433029.8537367275</v>
          </cell>
        </row>
        <row r="1685">
          <cell r="A1685" t="str">
            <v>EOY Accrued Tax Rec/(Pay)</v>
          </cell>
          <cell r="B1685" t="str">
            <v>Rich</v>
          </cell>
          <cell r="C1685" t="str">
            <v>Computed</v>
          </cell>
          <cell r="D1685" t="str">
            <v>2Q04</v>
          </cell>
          <cell r="E1685" t="str">
            <v>Total CTSN</v>
          </cell>
          <cell r="F1685" t="str">
            <v>Foreign</v>
          </cell>
          <cell r="G1685">
            <v>-13348171.393699652</v>
          </cell>
        </row>
        <row r="1686">
          <cell r="A1686" t="str">
            <v>Total Deferred Tax Asset - Current</v>
          </cell>
          <cell r="B1686" t="str">
            <v>Rich</v>
          </cell>
          <cell r="C1686" t="str">
            <v>Computed</v>
          </cell>
          <cell r="D1686" t="str">
            <v>2Q04</v>
          </cell>
          <cell r="E1686" t="str">
            <v>Total CTSN</v>
          </cell>
          <cell r="F1686" t="str">
            <v>Foreign</v>
          </cell>
          <cell r="G1686">
            <v>2631818.1818181816</v>
          </cell>
        </row>
        <row r="1687">
          <cell r="A1687" t="str">
            <v>Total Deferred Tax Asset - NC</v>
          </cell>
          <cell r="B1687" t="str">
            <v>Rich</v>
          </cell>
          <cell r="C1687" t="str">
            <v>Computed</v>
          </cell>
          <cell r="D1687" t="str">
            <v>2Q04</v>
          </cell>
          <cell r="E1687" t="str">
            <v>Total CTSN</v>
          </cell>
          <cell r="F1687" t="str">
            <v>Foreign</v>
          </cell>
          <cell r="G1687">
            <v>0</v>
          </cell>
        </row>
        <row r="1688">
          <cell r="A1688" t="str">
            <v>Total Deferred Tax Liab - NC</v>
          </cell>
          <cell r="B1688" t="str">
            <v>Rich</v>
          </cell>
          <cell r="C1688" t="str">
            <v>Computed</v>
          </cell>
          <cell r="D1688" t="str">
            <v>2Q04</v>
          </cell>
          <cell r="E1688" t="str">
            <v>Total CTSN</v>
          </cell>
          <cell r="F1688" t="str">
            <v>Foreign</v>
          </cell>
          <cell r="G1688">
            <v>-5498863.6363636367</v>
          </cell>
        </row>
        <row r="1689">
          <cell r="A1689" t="str">
            <v>Total Net Deferred Tax Asset/(Liab)</v>
          </cell>
          <cell r="B1689" t="str">
            <v>Rich</v>
          </cell>
          <cell r="C1689" t="str">
            <v>Computed</v>
          </cell>
          <cell r="D1689" t="str">
            <v>2Q04</v>
          </cell>
          <cell r="E1689" t="str">
            <v>Total CTSN</v>
          </cell>
          <cell r="F1689" t="str">
            <v>Foreign</v>
          </cell>
          <cell r="G1689">
            <v>-2867045.4545454551</v>
          </cell>
        </row>
        <row r="1690">
          <cell r="A1690" t="str">
            <v>Gross Valuation Allowance</v>
          </cell>
          <cell r="B1690" t="str">
            <v>Rich</v>
          </cell>
          <cell r="C1690" t="str">
            <v>Computed</v>
          </cell>
          <cell r="D1690" t="str">
            <v>2Q04</v>
          </cell>
          <cell r="E1690" t="str">
            <v>Total CTSN</v>
          </cell>
          <cell r="F1690" t="str">
            <v>Foreign</v>
          </cell>
          <cell r="G1690">
            <v>0</v>
          </cell>
        </row>
        <row r="1691">
          <cell r="A1691" t="str">
            <v>Total Asset/(Liability)</v>
          </cell>
          <cell r="B1691" t="str">
            <v>Rich</v>
          </cell>
          <cell r="C1691" t="str">
            <v>Computed</v>
          </cell>
          <cell r="D1691" t="str">
            <v>2Q04</v>
          </cell>
          <cell r="E1691" t="str">
            <v>Total CTSN</v>
          </cell>
          <cell r="F1691" t="str">
            <v>Foreign</v>
          </cell>
          <cell r="G1691">
            <v>-16215216.848245107</v>
          </cell>
        </row>
        <row r="1692">
          <cell r="A1692" t="str">
            <v>Total tax expense (benefit)</v>
          </cell>
          <cell r="B1692" t="str">
            <v>Rich</v>
          </cell>
          <cell r="C1692" t="str">
            <v>Computed</v>
          </cell>
          <cell r="D1692" t="str">
            <v>2Q04</v>
          </cell>
          <cell r="E1692" t="str">
            <v>Total CTSN</v>
          </cell>
          <cell r="F1692" t="str">
            <v>Foreign</v>
          </cell>
          <cell r="G1692">
            <v>5519526.5340909082</v>
          </cell>
        </row>
        <row r="1693">
          <cell r="A1693" t="str">
            <v>EOY Accrued Tax Rec/(Pay)</v>
          </cell>
          <cell r="B1693" t="str">
            <v>Rich</v>
          </cell>
          <cell r="C1693" t="str">
            <v>Computed</v>
          </cell>
          <cell r="D1693" t="str">
            <v>1Q04</v>
          </cell>
          <cell r="E1693" t="str">
            <v>Total CTSN</v>
          </cell>
          <cell r="F1693" t="str">
            <v>Foreign</v>
          </cell>
          <cell r="G1693">
            <v>-10367453.226086017</v>
          </cell>
        </row>
        <row r="1694">
          <cell r="A1694" t="str">
            <v>Total Deferred Tax Asset - Current</v>
          </cell>
          <cell r="B1694" t="str">
            <v>Rich</v>
          </cell>
          <cell r="C1694" t="str">
            <v>Computed</v>
          </cell>
          <cell r="D1694" t="str">
            <v>1Q04</v>
          </cell>
          <cell r="E1694" t="str">
            <v>Total CTSN</v>
          </cell>
          <cell r="F1694" t="str">
            <v>Foreign</v>
          </cell>
          <cell r="G1694">
            <v>2631818.1818181816</v>
          </cell>
        </row>
        <row r="1695">
          <cell r="A1695" t="str">
            <v>Total Deferred Tax Asset - NC</v>
          </cell>
          <cell r="B1695" t="str">
            <v>Rich</v>
          </cell>
          <cell r="C1695" t="str">
            <v>Computed</v>
          </cell>
          <cell r="D1695" t="str">
            <v>1Q04</v>
          </cell>
          <cell r="E1695" t="str">
            <v>Total CTSN</v>
          </cell>
          <cell r="F1695" t="str">
            <v>Foreign</v>
          </cell>
          <cell r="G1695">
            <v>0</v>
          </cell>
        </row>
        <row r="1696">
          <cell r="A1696" t="str">
            <v>Total Deferred Tax Liab - NC</v>
          </cell>
          <cell r="B1696" t="str">
            <v>Rich</v>
          </cell>
          <cell r="C1696" t="str">
            <v>Computed</v>
          </cell>
          <cell r="D1696" t="str">
            <v>1Q04</v>
          </cell>
          <cell r="E1696" t="str">
            <v>Total CTSN</v>
          </cell>
          <cell r="F1696" t="str">
            <v>Foreign</v>
          </cell>
          <cell r="G1696">
            <v>-4665909.0909090908</v>
          </cell>
        </row>
        <row r="1697">
          <cell r="A1697" t="str">
            <v>Total Net Deferred Tax Asset/(Liab)</v>
          </cell>
          <cell r="B1697" t="str">
            <v>Rich</v>
          </cell>
          <cell r="C1697" t="str">
            <v>Computed</v>
          </cell>
          <cell r="D1697" t="str">
            <v>1Q04</v>
          </cell>
          <cell r="E1697" t="str">
            <v>Total CTSN</v>
          </cell>
          <cell r="F1697" t="str">
            <v>Foreign</v>
          </cell>
          <cell r="G1697">
            <v>-2034090.9090909092</v>
          </cell>
        </row>
        <row r="1698">
          <cell r="A1698" t="str">
            <v>Gross Valuation Allowance</v>
          </cell>
          <cell r="B1698" t="str">
            <v>Rich</v>
          </cell>
          <cell r="C1698" t="str">
            <v>Computed</v>
          </cell>
          <cell r="D1698" t="str">
            <v>1Q04</v>
          </cell>
          <cell r="E1698" t="str">
            <v>Total CTSN</v>
          </cell>
          <cell r="F1698" t="str">
            <v>Foreign</v>
          </cell>
          <cell r="G1698">
            <v>0</v>
          </cell>
        </row>
        <row r="1699">
          <cell r="A1699" t="str">
            <v>Total Asset/(Liability)</v>
          </cell>
          <cell r="B1699" t="str">
            <v>Rich</v>
          </cell>
          <cell r="C1699" t="str">
            <v>Computed</v>
          </cell>
          <cell r="D1699" t="str">
            <v>1Q04</v>
          </cell>
          <cell r="E1699" t="str">
            <v>Total CTSN</v>
          </cell>
          <cell r="F1699" t="str">
            <v>Foreign</v>
          </cell>
          <cell r="G1699">
            <v>-12401544.135176927</v>
          </cell>
        </row>
        <row r="1700">
          <cell r="A1700" t="str">
            <v>Total tax expense (benefit)</v>
          </cell>
          <cell r="B1700" t="str">
            <v>Rich</v>
          </cell>
          <cell r="C1700" t="str">
            <v>Computed</v>
          </cell>
          <cell r="D1700" t="str">
            <v>1Q04</v>
          </cell>
          <cell r="E1700" t="str">
            <v>Total CTSN</v>
          </cell>
          <cell r="F1700" t="str">
            <v>Foreign</v>
          </cell>
          <cell r="G1700">
            <v>1630507.8210227275</v>
          </cell>
        </row>
        <row r="1701">
          <cell r="A1701" t="str">
            <v>EOY Accrued Tax Rec/(Pay)</v>
          </cell>
          <cell r="B1701" t="str">
            <v>Rich</v>
          </cell>
          <cell r="C1701" t="str">
            <v>Computed</v>
          </cell>
          <cell r="D1701" t="str">
            <v>4Q03</v>
          </cell>
          <cell r="E1701" t="str">
            <v>Total CTSN</v>
          </cell>
          <cell r="F1701" t="str">
            <v>Foreign</v>
          </cell>
          <cell r="G1701">
            <v>-9551716.2686996516</v>
          </cell>
        </row>
        <row r="1702">
          <cell r="A1702" t="str">
            <v>Total Deferred Tax Asset - Current</v>
          </cell>
          <cell r="B1702" t="str">
            <v>Rich</v>
          </cell>
          <cell r="C1702" t="str">
            <v>Computed</v>
          </cell>
          <cell r="D1702" t="str">
            <v>4Q03</v>
          </cell>
          <cell r="E1702" t="str">
            <v>Total CTSN</v>
          </cell>
          <cell r="F1702" t="str">
            <v>Foreign</v>
          </cell>
          <cell r="G1702">
            <v>2631818.1818181816</v>
          </cell>
        </row>
        <row r="1703">
          <cell r="A1703" t="str">
            <v>Total Deferred Tax Asset - NC</v>
          </cell>
          <cell r="B1703" t="str">
            <v>Rich</v>
          </cell>
          <cell r="C1703" t="str">
            <v>Computed</v>
          </cell>
          <cell r="D1703" t="str">
            <v>4Q03</v>
          </cell>
          <cell r="E1703" t="str">
            <v>Total CTSN</v>
          </cell>
          <cell r="F1703" t="str">
            <v>Foreign</v>
          </cell>
          <cell r="G1703">
            <v>0</v>
          </cell>
        </row>
        <row r="1704">
          <cell r="A1704" t="str">
            <v>Total Deferred Tax Liab - NC</v>
          </cell>
          <cell r="B1704" t="str">
            <v>Rich</v>
          </cell>
          <cell r="C1704" t="str">
            <v>Computed</v>
          </cell>
          <cell r="D1704" t="str">
            <v>4Q03</v>
          </cell>
          <cell r="E1704" t="str">
            <v>Total CTSN</v>
          </cell>
          <cell r="F1704" t="str">
            <v>Foreign</v>
          </cell>
          <cell r="G1704">
            <v>-4052510.2272727275</v>
          </cell>
        </row>
        <row r="1705">
          <cell r="A1705" t="str">
            <v>Total Net Deferred Tax Asset/(Liab)</v>
          </cell>
          <cell r="B1705" t="str">
            <v>Rich</v>
          </cell>
          <cell r="C1705" t="str">
            <v>Computed</v>
          </cell>
          <cell r="D1705" t="str">
            <v>4Q03</v>
          </cell>
          <cell r="E1705" t="str">
            <v>Total CTSN</v>
          </cell>
          <cell r="F1705" t="str">
            <v>Foreign</v>
          </cell>
          <cell r="G1705">
            <v>-1420692.0454545459</v>
          </cell>
        </row>
        <row r="1706">
          <cell r="A1706" t="str">
            <v>Gross Valuation Allowance</v>
          </cell>
          <cell r="B1706" t="str">
            <v>Rich</v>
          </cell>
          <cell r="C1706" t="str">
            <v>Computed</v>
          </cell>
          <cell r="D1706" t="str">
            <v>4Q03</v>
          </cell>
          <cell r="E1706" t="str">
            <v>Total CTSN</v>
          </cell>
          <cell r="F1706" t="str">
            <v>Foreign</v>
          </cell>
          <cell r="G1706">
            <v>0</v>
          </cell>
        </row>
        <row r="1707">
          <cell r="A1707" t="str">
            <v>Total Asset/(Liability)</v>
          </cell>
          <cell r="B1707" t="str">
            <v>Rich</v>
          </cell>
          <cell r="C1707" t="str">
            <v>Computed</v>
          </cell>
          <cell r="D1707" t="str">
            <v>4Q03</v>
          </cell>
          <cell r="E1707" t="str">
            <v>Total CTSN</v>
          </cell>
          <cell r="F1707" t="str">
            <v>Foreign</v>
          </cell>
          <cell r="G1707">
            <v>-10972408.314154197</v>
          </cell>
        </row>
        <row r="1708">
          <cell r="A1708" t="str">
            <v>EOY Accrued Tax Rec/(Pay)</v>
          </cell>
          <cell r="B1708" t="str">
            <v>Rich</v>
          </cell>
          <cell r="C1708" t="str">
            <v>Computed</v>
          </cell>
          <cell r="D1708" t="str">
            <v>2Q04</v>
          </cell>
          <cell r="E1708" t="str">
            <v>Parana</v>
          </cell>
          <cell r="F1708" t="str">
            <v>Foreign</v>
          </cell>
          <cell r="G1708">
            <v>2373528.4500000002</v>
          </cell>
        </row>
        <row r="1709">
          <cell r="A1709" t="str">
            <v>Total Deferred Tax Asset - Current</v>
          </cell>
          <cell r="B1709" t="str">
            <v>Rich</v>
          </cell>
          <cell r="C1709" t="str">
            <v>Computed</v>
          </cell>
          <cell r="D1709" t="str">
            <v>2Q04</v>
          </cell>
          <cell r="E1709" t="str">
            <v>Parana</v>
          </cell>
          <cell r="F1709" t="str">
            <v>Foreign</v>
          </cell>
          <cell r="G1709">
            <v>0</v>
          </cell>
        </row>
        <row r="1710">
          <cell r="A1710" t="str">
            <v>Total Deferred Tax Asset - NC</v>
          </cell>
          <cell r="B1710" t="str">
            <v>Rich</v>
          </cell>
          <cell r="C1710" t="str">
            <v>Computed</v>
          </cell>
          <cell r="D1710" t="str">
            <v>2Q04</v>
          </cell>
          <cell r="E1710" t="str">
            <v>Parana</v>
          </cell>
          <cell r="F1710" t="str">
            <v>Foreign</v>
          </cell>
          <cell r="G1710">
            <v>0</v>
          </cell>
        </row>
        <row r="1711">
          <cell r="A1711" t="str">
            <v>Total Deferred Tax Liab - NC</v>
          </cell>
          <cell r="B1711" t="str">
            <v>Rich</v>
          </cell>
          <cell r="C1711" t="str">
            <v>Computed</v>
          </cell>
          <cell r="D1711" t="str">
            <v>2Q04</v>
          </cell>
          <cell r="E1711" t="str">
            <v>Parana</v>
          </cell>
          <cell r="F1711" t="str">
            <v>Foreign</v>
          </cell>
          <cell r="G1711">
            <v>0</v>
          </cell>
        </row>
        <row r="1712">
          <cell r="A1712" t="str">
            <v>Total Net Deferred Tax Asset/(Liab)</v>
          </cell>
          <cell r="B1712" t="str">
            <v>Rich</v>
          </cell>
          <cell r="C1712" t="str">
            <v>Computed</v>
          </cell>
          <cell r="D1712" t="str">
            <v>2Q04</v>
          </cell>
          <cell r="E1712" t="str">
            <v>Parana</v>
          </cell>
          <cell r="F1712" t="str">
            <v>Foreign</v>
          </cell>
          <cell r="G1712">
            <v>0</v>
          </cell>
        </row>
        <row r="1713">
          <cell r="A1713" t="str">
            <v>Gross Valuation Allowance</v>
          </cell>
          <cell r="B1713" t="str">
            <v>Rich</v>
          </cell>
          <cell r="C1713" t="str">
            <v>Computed</v>
          </cell>
          <cell r="D1713" t="str">
            <v>2Q04</v>
          </cell>
          <cell r="E1713" t="str">
            <v>Parana</v>
          </cell>
          <cell r="F1713" t="str">
            <v>Foreign</v>
          </cell>
          <cell r="G1713">
            <v>-64906683.347500004</v>
          </cell>
        </row>
        <row r="1714">
          <cell r="A1714" t="str">
            <v>Total Asset/(Liability)</v>
          </cell>
          <cell r="B1714" t="str">
            <v>Rich</v>
          </cell>
          <cell r="C1714" t="str">
            <v>Computed</v>
          </cell>
          <cell r="D1714" t="str">
            <v>2Q04</v>
          </cell>
          <cell r="E1714" t="str">
            <v>Parana</v>
          </cell>
          <cell r="F1714" t="str">
            <v>Foreign</v>
          </cell>
          <cell r="G1714">
            <v>2373528.4500000002</v>
          </cell>
        </row>
        <row r="1715">
          <cell r="A1715" t="str">
            <v>Total tax expense (benefit)</v>
          </cell>
          <cell r="B1715" t="str">
            <v>Rich</v>
          </cell>
          <cell r="C1715" t="str">
            <v>Computed</v>
          </cell>
          <cell r="D1715" t="str">
            <v>2Q04</v>
          </cell>
          <cell r="E1715" t="str">
            <v>Parana</v>
          </cell>
          <cell r="F1715" t="str">
            <v>Foreign</v>
          </cell>
          <cell r="G1715">
            <v>0</v>
          </cell>
        </row>
        <row r="1716">
          <cell r="A1716" t="str">
            <v>EOY Accrued Tax Rec/(Pay)</v>
          </cell>
          <cell r="B1716" t="str">
            <v>Rich</v>
          </cell>
          <cell r="C1716" t="str">
            <v>Computed</v>
          </cell>
          <cell r="D1716" t="str">
            <v>1Q04</v>
          </cell>
          <cell r="E1716" t="str">
            <v>Parana</v>
          </cell>
          <cell r="F1716" t="str">
            <v>Foreign</v>
          </cell>
          <cell r="G1716">
            <v>1917011.45</v>
          </cell>
        </row>
        <row r="1717">
          <cell r="A1717" t="str">
            <v>Total Deferred Tax Asset - Current</v>
          </cell>
          <cell r="B1717" t="str">
            <v>Rich</v>
          </cell>
          <cell r="C1717" t="str">
            <v>Computed</v>
          </cell>
          <cell r="D1717" t="str">
            <v>1Q04</v>
          </cell>
          <cell r="E1717" t="str">
            <v>Parana</v>
          </cell>
          <cell r="F1717" t="str">
            <v>Foreign</v>
          </cell>
          <cell r="G1717">
            <v>0</v>
          </cell>
        </row>
        <row r="1718">
          <cell r="A1718" t="str">
            <v>Total Deferred Tax Asset - NC</v>
          </cell>
          <cell r="B1718" t="str">
            <v>Rich</v>
          </cell>
          <cell r="C1718" t="str">
            <v>Computed</v>
          </cell>
          <cell r="D1718" t="str">
            <v>1Q04</v>
          </cell>
          <cell r="E1718" t="str">
            <v>Parana</v>
          </cell>
          <cell r="F1718" t="str">
            <v>Foreign</v>
          </cell>
          <cell r="G1718">
            <v>0</v>
          </cell>
        </row>
        <row r="1719">
          <cell r="A1719" t="str">
            <v>Total Deferred Tax Liab - NC</v>
          </cell>
          <cell r="B1719" t="str">
            <v>Rich</v>
          </cell>
          <cell r="C1719" t="str">
            <v>Computed</v>
          </cell>
          <cell r="D1719" t="str">
            <v>1Q04</v>
          </cell>
          <cell r="E1719" t="str">
            <v>Parana</v>
          </cell>
          <cell r="F1719" t="str">
            <v>Foreign</v>
          </cell>
          <cell r="G1719">
            <v>0</v>
          </cell>
        </row>
        <row r="1720">
          <cell r="A1720" t="str">
            <v>Total Net Deferred Tax Asset/(Liab)</v>
          </cell>
          <cell r="B1720" t="str">
            <v>Rich</v>
          </cell>
          <cell r="C1720" t="str">
            <v>Computed</v>
          </cell>
          <cell r="D1720" t="str">
            <v>1Q04</v>
          </cell>
          <cell r="E1720" t="str">
            <v>Parana</v>
          </cell>
          <cell r="F1720" t="str">
            <v>Foreign</v>
          </cell>
          <cell r="G1720">
            <v>0</v>
          </cell>
        </row>
        <row r="1721">
          <cell r="A1721" t="str">
            <v>Gross Valuation Allowance</v>
          </cell>
          <cell r="B1721" t="str">
            <v>Rich</v>
          </cell>
          <cell r="C1721" t="str">
            <v>Computed</v>
          </cell>
          <cell r="D1721" t="str">
            <v>1Q04</v>
          </cell>
          <cell r="E1721" t="str">
            <v>Parana</v>
          </cell>
          <cell r="F1721" t="str">
            <v>Foreign</v>
          </cell>
          <cell r="G1721">
            <v>-62541928.700000003</v>
          </cell>
        </row>
        <row r="1722">
          <cell r="A1722" t="str">
            <v>Total Asset/(Liability)</v>
          </cell>
          <cell r="B1722" t="str">
            <v>Rich</v>
          </cell>
          <cell r="C1722" t="str">
            <v>Computed</v>
          </cell>
          <cell r="D1722" t="str">
            <v>1Q04</v>
          </cell>
          <cell r="E1722" t="str">
            <v>Parana</v>
          </cell>
          <cell r="F1722" t="str">
            <v>Foreign</v>
          </cell>
          <cell r="G1722">
            <v>1917011.45</v>
          </cell>
        </row>
        <row r="1723">
          <cell r="A1723" t="str">
            <v>Total tax expense (benefit)</v>
          </cell>
          <cell r="B1723" t="str">
            <v>Rich</v>
          </cell>
          <cell r="C1723" t="str">
            <v>Computed</v>
          </cell>
          <cell r="D1723" t="str">
            <v>1Q04</v>
          </cell>
          <cell r="E1723" t="str">
            <v>Parana</v>
          </cell>
          <cell r="F1723" t="str">
            <v>Foreign</v>
          </cell>
          <cell r="G1723">
            <v>0</v>
          </cell>
        </row>
        <row r="1724">
          <cell r="A1724" t="str">
            <v>EOY Accrued Tax Rec/(Pay)</v>
          </cell>
          <cell r="B1724" t="str">
            <v>Rich</v>
          </cell>
          <cell r="C1724" t="str">
            <v>Computed</v>
          </cell>
          <cell r="D1724" t="str">
            <v>4Q03</v>
          </cell>
          <cell r="E1724" t="str">
            <v>Parana</v>
          </cell>
          <cell r="F1724" t="str">
            <v>Foreign</v>
          </cell>
          <cell r="G1724">
            <v>1496367.45</v>
          </cell>
        </row>
        <row r="1725">
          <cell r="A1725" t="str">
            <v>Total Deferred Tax Asset - Current</v>
          </cell>
          <cell r="B1725" t="str">
            <v>Rich</v>
          </cell>
          <cell r="C1725" t="str">
            <v>Computed</v>
          </cell>
          <cell r="D1725" t="str">
            <v>4Q03</v>
          </cell>
          <cell r="E1725" t="str">
            <v>Parana</v>
          </cell>
          <cell r="F1725" t="str">
            <v>Foreign</v>
          </cell>
          <cell r="G1725">
            <v>0</v>
          </cell>
        </row>
        <row r="1726">
          <cell r="A1726" t="str">
            <v>Total Deferred Tax Asset - NC</v>
          </cell>
          <cell r="B1726" t="str">
            <v>Rich</v>
          </cell>
          <cell r="C1726" t="str">
            <v>Computed</v>
          </cell>
          <cell r="D1726" t="str">
            <v>4Q03</v>
          </cell>
          <cell r="E1726" t="str">
            <v>Parana</v>
          </cell>
          <cell r="F1726" t="str">
            <v>Foreign</v>
          </cell>
          <cell r="G1726">
            <v>0</v>
          </cell>
        </row>
        <row r="1727">
          <cell r="A1727" t="str">
            <v>Total Deferred Tax Liab - NC</v>
          </cell>
          <cell r="B1727" t="str">
            <v>Rich</v>
          </cell>
          <cell r="C1727" t="str">
            <v>Computed</v>
          </cell>
          <cell r="D1727" t="str">
            <v>4Q03</v>
          </cell>
          <cell r="E1727" t="str">
            <v>Parana</v>
          </cell>
          <cell r="F1727" t="str">
            <v>Foreign</v>
          </cell>
          <cell r="G1727">
            <v>0</v>
          </cell>
        </row>
        <row r="1728">
          <cell r="A1728" t="str">
            <v>Total Net Deferred Tax Asset/(Liab)</v>
          </cell>
          <cell r="B1728" t="str">
            <v>Rich</v>
          </cell>
          <cell r="C1728" t="str">
            <v>Computed</v>
          </cell>
          <cell r="D1728" t="str">
            <v>4Q03</v>
          </cell>
          <cell r="E1728" t="str">
            <v>Parana</v>
          </cell>
          <cell r="F1728" t="str">
            <v>Foreign</v>
          </cell>
          <cell r="G1728">
            <v>0</v>
          </cell>
        </row>
        <row r="1729">
          <cell r="A1729" t="str">
            <v>Gross Valuation Allowance</v>
          </cell>
          <cell r="B1729" t="str">
            <v>Rich</v>
          </cell>
          <cell r="C1729" t="str">
            <v>Computed</v>
          </cell>
          <cell r="D1729" t="str">
            <v>4Q03</v>
          </cell>
          <cell r="E1729" t="str">
            <v>Parana</v>
          </cell>
          <cell r="F1729" t="str">
            <v>Foreign</v>
          </cell>
          <cell r="G1729">
            <v>-63975290</v>
          </cell>
        </row>
        <row r="1730">
          <cell r="A1730" t="str">
            <v>Total Asset/(Liability)</v>
          </cell>
          <cell r="B1730" t="str">
            <v>Rich</v>
          </cell>
          <cell r="C1730" t="str">
            <v>Computed</v>
          </cell>
          <cell r="D1730" t="str">
            <v>4Q03</v>
          </cell>
          <cell r="E1730" t="str">
            <v>Parana</v>
          </cell>
          <cell r="F1730" t="str">
            <v>Foreign</v>
          </cell>
          <cell r="G1730">
            <v>1496367.45</v>
          </cell>
        </row>
        <row r="1731">
          <cell r="A1731" t="str">
            <v>EOY Accrued Tax Rec/(Pay)</v>
          </cell>
          <cell r="B1731" t="str">
            <v>Rich</v>
          </cell>
          <cell r="C1731" t="str">
            <v>Computed</v>
          </cell>
          <cell r="D1731" t="str">
            <v>2Q04</v>
          </cell>
          <cell r="E1731" t="str">
            <v>Rio Juramento &amp; San Juan</v>
          </cell>
          <cell r="F1731" t="str">
            <v>Foreign</v>
          </cell>
          <cell r="G1731">
            <v>-2095583.0816326533</v>
          </cell>
        </row>
        <row r="1732">
          <cell r="A1732" t="str">
            <v>Total Deferred Tax Asset - Current</v>
          </cell>
          <cell r="B1732" t="str">
            <v>Rich</v>
          </cell>
          <cell r="C1732" t="str">
            <v>Computed</v>
          </cell>
          <cell r="D1732" t="str">
            <v>2Q04</v>
          </cell>
          <cell r="E1732" t="str">
            <v>Rio Juramento &amp; San Juan</v>
          </cell>
          <cell r="F1732" t="str">
            <v>Foreign</v>
          </cell>
          <cell r="G1732">
            <v>57383.673469387759</v>
          </cell>
        </row>
        <row r="1733">
          <cell r="A1733" t="str">
            <v>Total Deferred Tax Asset - NC</v>
          </cell>
          <cell r="B1733" t="str">
            <v>Rich</v>
          </cell>
          <cell r="C1733" t="str">
            <v>Computed</v>
          </cell>
          <cell r="D1733" t="str">
            <v>2Q04</v>
          </cell>
          <cell r="E1733" t="str">
            <v>Rio Juramento &amp; San Juan</v>
          </cell>
          <cell r="F1733" t="str">
            <v>Foreign</v>
          </cell>
          <cell r="G1733">
            <v>2014044.8979591837</v>
          </cell>
        </row>
        <row r="1734">
          <cell r="A1734" t="str">
            <v>Total Deferred Tax Liab - NC</v>
          </cell>
          <cell r="B1734" t="str">
            <v>Rich</v>
          </cell>
          <cell r="C1734" t="str">
            <v>Computed</v>
          </cell>
          <cell r="D1734" t="str">
            <v>2Q04</v>
          </cell>
          <cell r="E1734" t="str">
            <v>Rio Juramento &amp; San Juan</v>
          </cell>
          <cell r="F1734" t="str">
            <v>Foreign</v>
          </cell>
          <cell r="G1734">
            <v>0</v>
          </cell>
        </row>
        <row r="1735">
          <cell r="A1735" t="str">
            <v>Total Net Deferred Tax Asset/(Liab)</v>
          </cell>
          <cell r="B1735" t="str">
            <v>Rich</v>
          </cell>
          <cell r="C1735" t="str">
            <v>Computed</v>
          </cell>
          <cell r="D1735" t="str">
            <v>2Q04</v>
          </cell>
          <cell r="E1735" t="str">
            <v>Rio Juramento &amp; San Juan</v>
          </cell>
          <cell r="F1735" t="str">
            <v>Foreign</v>
          </cell>
          <cell r="G1735">
            <v>2071428.5714285714</v>
          </cell>
        </row>
        <row r="1736">
          <cell r="A1736" t="str">
            <v>Gross Valuation Allowance</v>
          </cell>
          <cell r="B1736" t="str">
            <v>Rich</v>
          </cell>
          <cell r="C1736" t="str">
            <v>Computed</v>
          </cell>
          <cell r="D1736" t="str">
            <v>2Q04</v>
          </cell>
          <cell r="E1736" t="str">
            <v>Rio Juramento &amp; San Juan</v>
          </cell>
          <cell r="F1736" t="str">
            <v>Foreign</v>
          </cell>
          <cell r="G1736">
            <v>0</v>
          </cell>
        </row>
        <row r="1737">
          <cell r="A1737" t="str">
            <v>Total Asset/(Liability)</v>
          </cell>
          <cell r="B1737" t="str">
            <v>Rich</v>
          </cell>
          <cell r="C1737" t="str">
            <v>Computed</v>
          </cell>
          <cell r="D1737" t="str">
            <v>2Q04</v>
          </cell>
          <cell r="E1737" t="str">
            <v>Rio Juramento &amp; San Juan</v>
          </cell>
          <cell r="F1737" t="str">
            <v>Foreign</v>
          </cell>
          <cell r="G1737">
            <v>-24154.510204081889</v>
          </cell>
        </row>
        <row r="1738">
          <cell r="A1738" t="str">
            <v>Total tax expense (benefit)</v>
          </cell>
          <cell r="B1738" t="str">
            <v>Rich</v>
          </cell>
          <cell r="C1738" t="str">
            <v>Computed</v>
          </cell>
          <cell r="D1738" t="str">
            <v>2Q04</v>
          </cell>
          <cell r="E1738" t="str">
            <v>Rio Juramento &amp; San Juan</v>
          </cell>
          <cell r="F1738" t="str">
            <v>Foreign</v>
          </cell>
          <cell r="G1738">
            <v>-3561726.9387755101</v>
          </cell>
        </row>
        <row r="1739">
          <cell r="A1739" t="str">
            <v>EOY Accrued Tax Rec/(Pay)</v>
          </cell>
          <cell r="B1739" t="str">
            <v>Rich</v>
          </cell>
          <cell r="C1739" t="str">
            <v>Computed</v>
          </cell>
          <cell r="D1739" t="str">
            <v>1Q04</v>
          </cell>
          <cell r="E1739" t="str">
            <v>Rio Juramento &amp; San Juan</v>
          </cell>
          <cell r="F1739" t="str">
            <v>Foreign</v>
          </cell>
          <cell r="G1739">
            <v>-2360580.8331632656</v>
          </cell>
        </row>
        <row r="1740">
          <cell r="A1740" t="str">
            <v>Total Deferred Tax Asset - Current</v>
          </cell>
          <cell r="B1740" t="str">
            <v>Rich</v>
          </cell>
          <cell r="C1740" t="str">
            <v>Computed</v>
          </cell>
          <cell r="D1740" t="str">
            <v>1Q04</v>
          </cell>
          <cell r="E1740" t="str">
            <v>Rio Juramento &amp; San Juan</v>
          </cell>
          <cell r="F1740" t="str">
            <v>Foreign</v>
          </cell>
          <cell r="G1740">
            <v>57383.673469387759</v>
          </cell>
        </row>
        <row r="1741">
          <cell r="A1741" t="str">
            <v>Total Deferred Tax Asset - NC</v>
          </cell>
          <cell r="B1741" t="str">
            <v>Rich</v>
          </cell>
          <cell r="C1741" t="str">
            <v>Computed</v>
          </cell>
          <cell r="D1741" t="str">
            <v>1Q04</v>
          </cell>
          <cell r="E1741" t="str">
            <v>Rio Juramento &amp; San Juan</v>
          </cell>
          <cell r="F1741" t="str">
            <v>Foreign</v>
          </cell>
          <cell r="G1741">
            <v>2087514.2857142857</v>
          </cell>
        </row>
        <row r="1742">
          <cell r="A1742" t="str">
            <v>Total Deferred Tax Liab - NC</v>
          </cell>
          <cell r="B1742" t="str">
            <v>Rich</v>
          </cell>
          <cell r="C1742" t="str">
            <v>Computed</v>
          </cell>
          <cell r="D1742" t="str">
            <v>1Q04</v>
          </cell>
          <cell r="E1742" t="str">
            <v>Rio Juramento &amp; San Juan</v>
          </cell>
          <cell r="F1742" t="str">
            <v>Foreign</v>
          </cell>
          <cell r="G1742">
            <v>0</v>
          </cell>
        </row>
        <row r="1743">
          <cell r="A1743" t="str">
            <v>Total Net Deferred Tax Asset/(Liab)</v>
          </cell>
          <cell r="B1743" t="str">
            <v>Rich</v>
          </cell>
          <cell r="C1743" t="str">
            <v>Computed</v>
          </cell>
          <cell r="D1743" t="str">
            <v>1Q04</v>
          </cell>
          <cell r="E1743" t="str">
            <v>Rio Juramento &amp; San Juan</v>
          </cell>
          <cell r="F1743" t="str">
            <v>Foreign</v>
          </cell>
          <cell r="G1743">
            <v>2144897.9591836734</v>
          </cell>
        </row>
        <row r="1744">
          <cell r="A1744" t="str">
            <v>Gross Valuation Allowance</v>
          </cell>
          <cell r="B1744" t="str">
            <v>Rich</v>
          </cell>
          <cell r="C1744" t="str">
            <v>Computed</v>
          </cell>
          <cell r="D1744" t="str">
            <v>1Q04</v>
          </cell>
          <cell r="E1744" t="str">
            <v>Rio Juramento &amp; San Juan</v>
          </cell>
          <cell r="F1744" t="str">
            <v>Foreign</v>
          </cell>
          <cell r="G1744">
            <v>0</v>
          </cell>
        </row>
        <row r="1745">
          <cell r="A1745" t="str">
            <v>Total Asset/(Liability)</v>
          </cell>
          <cell r="B1745" t="str">
            <v>Rich</v>
          </cell>
          <cell r="C1745" t="str">
            <v>Computed</v>
          </cell>
          <cell r="D1745" t="str">
            <v>1Q04</v>
          </cell>
          <cell r="E1745" t="str">
            <v>Rio Juramento &amp; San Juan</v>
          </cell>
          <cell r="F1745" t="str">
            <v>Foreign</v>
          </cell>
          <cell r="G1745">
            <v>-215682.87397959223</v>
          </cell>
        </row>
        <row r="1746">
          <cell r="A1746" t="str">
            <v>Total tax expense (benefit)</v>
          </cell>
          <cell r="B1746" t="str">
            <v>Rich</v>
          </cell>
          <cell r="C1746" t="str">
            <v>Computed</v>
          </cell>
          <cell r="D1746" t="str">
            <v>1Q04</v>
          </cell>
          <cell r="E1746" t="str">
            <v>Rio Juramento &amp; San Juan</v>
          </cell>
          <cell r="F1746" t="str">
            <v>Foreign</v>
          </cell>
          <cell r="G1746">
            <v>-3814600.7994897962</v>
          </cell>
        </row>
        <row r="1747">
          <cell r="A1747" t="str">
            <v>EOY Accrued Tax Rec/(Pay)</v>
          </cell>
          <cell r="B1747" t="str">
            <v>Rich</v>
          </cell>
          <cell r="C1747" t="str">
            <v>Computed</v>
          </cell>
          <cell r="D1747" t="str">
            <v>4Q03</v>
          </cell>
          <cell r="E1747" t="str">
            <v>Rio Juramento &amp; San Juan</v>
          </cell>
          <cell r="F1747" t="str">
            <v>Foreign</v>
          </cell>
          <cell r="G1747">
            <v>-2207980.612244898</v>
          </cell>
        </row>
        <row r="1748">
          <cell r="A1748" t="str">
            <v>Total Deferred Tax Asset - Current</v>
          </cell>
          <cell r="B1748" t="str">
            <v>Rich</v>
          </cell>
          <cell r="C1748" t="str">
            <v>Computed</v>
          </cell>
          <cell r="D1748" t="str">
            <v>4Q03</v>
          </cell>
          <cell r="E1748" t="str">
            <v>Rio Juramento &amp; San Juan</v>
          </cell>
          <cell r="F1748" t="str">
            <v>Foreign</v>
          </cell>
          <cell r="G1748">
            <v>57383.673469387759</v>
          </cell>
        </row>
        <row r="1749">
          <cell r="A1749" t="str">
            <v>Total Deferred Tax Asset - NC</v>
          </cell>
          <cell r="B1749" t="str">
            <v>Rich</v>
          </cell>
          <cell r="C1749" t="str">
            <v>Computed</v>
          </cell>
          <cell r="D1749" t="str">
            <v>4Q03</v>
          </cell>
          <cell r="E1749" t="str">
            <v>Rio Juramento &amp; San Juan</v>
          </cell>
          <cell r="F1749" t="str">
            <v>Foreign</v>
          </cell>
          <cell r="G1749">
            <v>0</v>
          </cell>
        </row>
        <row r="1750">
          <cell r="A1750" t="str">
            <v>Total Deferred Tax Liab - NC</v>
          </cell>
          <cell r="B1750" t="str">
            <v>Rich</v>
          </cell>
          <cell r="C1750" t="str">
            <v>Computed</v>
          </cell>
          <cell r="D1750" t="str">
            <v>4Q03</v>
          </cell>
          <cell r="E1750" t="str">
            <v>Rio Juramento &amp; San Juan</v>
          </cell>
          <cell r="F1750" t="str">
            <v>Foreign</v>
          </cell>
          <cell r="G1750">
            <v>-1921725.5102040817</v>
          </cell>
        </row>
        <row r="1751">
          <cell r="A1751" t="str">
            <v>Total Net Deferred Tax Asset/(Liab)</v>
          </cell>
          <cell r="B1751" t="str">
            <v>Rich</v>
          </cell>
          <cell r="C1751" t="str">
            <v>Computed</v>
          </cell>
          <cell r="D1751" t="str">
            <v>4Q03</v>
          </cell>
          <cell r="E1751" t="str">
            <v>Rio Juramento &amp; San Juan</v>
          </cell>
          <cell r="F1751" t="str">
            <v>Foreign</v>
          </cell>
          <cell r="G1751">
            <v>-1864341.836734694</v>
          </cell>
        </row>
        <row r="1752">
          <cell r="A1752" t="str">
            <v>Gross Valuation Allowance</v>
          </cell>
          <cell r="B1752" t="str">
            <v>Rich</v>
          </cell>
          <cell r="C1752" t="str">
            <v>Computed</v>
          </cell>
          <cell r="D1752" t="str">
            <v>4Q03</v>
          </cell>
          <cell r="E1752" t="str">
            <v>Rio Juramento &amp; San Juan</v>
          </cell>
          <cell r="F1752" t="str">
            <v>Foreign</v>
          </cell>
          <cell r="G1752">
            <v>0</v>
          </cell>
        </row>
        <row r="1753">
          <cell r="A1753" t="str">
            <v>Total Asset/(Liability)</v>
          </cell>
          <cell r="B1753" t="str">
            <v>Rich</v>
          </cell>
          <cell r="C1753" t="str">
            <v>Computed</v>
          </cell>
          <cell r="D1753" t="str">
            <v>4Q03</v>
          </cell>
          <cell r="E1753" t="str">
            <v>Rio Juramento &amp; San Juan</v>
          </cell>
          <cell r="F1753" t="str">
            <v>Foreign</v>
          </cell>
          <cell r="G1753">
            <v>-4072322.448979592</v>
          </cell>
        </row>
        <row r="1754">
          <cell r="A1754" t="str">
            <v>EOY Accrued Tax Rec/(Pay)</v>
          </cell>
          <cell r="B1754" t="str">
            <v>Rich</v>
          </cell>
          <cell r="C1754" t="str">
            <v>Computed</v>
          </cell>
          <cell r="D1754" t="str">
            <v>2Q04</v>
          </cell>
          <cell r="E1754" t="str">
            <v>Caracoles</v>
          </cell>
          <cell r="F1754" t="str">
            <v>Foreign</v>
          </cell>
          <cell r="G1754">
            <v>-1649154.85</v>
          </cell>
        </row>
        <row r="1755">
          <cell r="A1755" t="str">
            <v>Total Deferred Tax Asset - Current</v>
          </cell>
          <cell r="B1755" t="str">
            <v>Rich</v>
          </cell>
          <cell r="C1755" t="str">
            <v>Computed</v>
          </cell>
          <cell r="D1755" t="str">
            <v>2Q04</v>
          </cell>
          <cell r="E1755" t="str">
            <v>Caracoles</v>
          </cell>
          <cell r="F1755" t="str">
            <v>Foreign</v>
          </cell>
          <cell r="G1755">
            <v>0</v>
          </cell>
        </row>
        <row r="1756">
          <cell r="A1756" t="str">
            <v>Total Deferred Tax Asset - NC</v>
          </cell>
          <cell r="B1756" t="str">
            <v>Rich</v>
          </cell>
          <cell r="C1756" t="str">
            <v>Computed</v>
          </cell>
          <cell r="D1756" t="str">
            <v>2Q04</v>
          </cell>
          <cell r="E1756" t="str">
            <v>Caracoles</v>
          </cell>
          <cell r="F1756" t="str">
            <v>Foreign</v>
          </cell>
          <cell r="G1756">
            <v>115000</v>
          </cell>
        </row>
        <row r="1757">
          <cell r="A1757" t="str">
            <v>Total Deferred Tax Liab - NC</v>
          </cell>
          <cell r="B1757" t="str">
            <v>Rich</v>
          </cell>
          <cell r="C1757" t="str">
            <v>Computed</v>
          </cell>
          <cell r="D1757" t="str">
            <v>2Q04</v>
          </cell>
          <cell r="E1757" t="str">
            <v>Caracoles</v>
          </cell>
          <cell r="F1757" t="str">
            <v>Foreign</v>
          </cell>
          <cell r="G1757">
            <v>0</v>
          </cell>
        </row>
        <row r="1758">
          <cell r="A1758" t="str">
            <v>Total Net Deferred Tax Asset/(Liab)</v>
          </cell>
          <cell r="B1758" t="str">
            <v>Rich</v>
          </cell>
          <cell r="C1758" t="str">
            <v>Computed</v>
          </cell>
          <cell r="D1758" t="str">
            <v>2Q04</v>
          </cell>
          <cell r="E1758" t="str">
            <v>Caracoles</v>
          </cell>
          <cell r="F1758" t="str">
            <v>Foreign</v>
          </cell>
          <cell r="G1758">
            <v>115000</v>
          </cell>
        </row>
        <row r="1759">
          <cell r="A1759" t="str">
            <v>Gross Valuation Allowance</v>
          </cell>
          <cell r="B1759" t="str">
            <v>Rich</v>
          </cell>
          <cell r="C1759" t="str">
            <v>Computed</v>
          </cell>
          <cell r="D1759" t="str">
            <v>2Q04</v>
          </cell>
          <cell r="E1759" t="str">
            <v>Caracoles</v>
          </cell>
          <cell r="F1759" t="str">
            <v>Foreign</v>
          </cell>
          <cell r="G1759">
            <v>0</v>
          </cell>
        </row>
        <row r="1760">
          <cell r="A1760" t="str">
            <v>Total Asset/(Liability)</v>
          </cell>
          <cell r="B1760" t="str">
            <v>Rich</v>
          </cell>
          <cell r="C1760" t="str">
            <v>Computed</v>
          </cell>
          <cell r="D1760" t="str">
            <v>2Q04</v>
          </cell>
          <cell r="E1760" t="str">
            <v>Caracoles</v>
          </cell>
          <cell r="F1760" t="str">
            <v>Foreign</v>
          </cell>
          <cell r="G1760">
            <v>-1534154.85</v>
          </cell>
        </row>
        <row r="1761">
          <cell r="A1761" t="str">
            <v>Total tax expense (benefit)</v>
          </cell>
          <cell r="B1761" t="str">
            <v>Rich</v>
          </cell>
          <cell r="C1761" t="str">
            <v>Computed</v>
          </cell>
          <cell r="D1761" t="str">
            <v>2Q04</v>
          </cell>
          <cell r="E1761" t="str">
            <v>Caracoles</v>
          </cell>
          <cell r="F1761" t="str">
            <v>Foreign</v>
          </cell>
          <cell r="G1761">
            <v>-207808.95</v>
          </cell>
        </row>
        <row r="1762">
          <cell r="A1762" t="str">
            <v>EOY Accrued Tax Rec/(Pay)</v>
          </cell>
          <cell r="B1762" t="str">
            <v>Rich</v>
          </cell>
          <cell r="C1762" t="str">
            <v>Computed</v>
          </cell>
          <cell r="D1762" t="str">
            <v>1Q04</v>
          </cell>
          <cell r="E1762" t="str">
            <v>Caracoles</v>
          </cell>
          <cell r="F1762" t="str">
            <v>Foreign</v>
          </cell>
          <cell r="G1762">
            <v>-1295178.8</v>
          </cell>
        </row>
        <row r="1763">
          <cell r="A1763" t="str">
            <v>Total Deferred Tax Asset - Current</v>
          </cell>
          <cell r="B1763" t="str">
            <v>Rich</v>
          </cell>
          <cell r="C1763" t="str">
            <v>Computed</v>
          </cell>
          <cell r="D1763" t="str">
            <v>1Q04</v>
          </cell>
          <cell r="E1763" t="str">
            <v>Caracoles</v>
          </cell>
          <cell r="F1763" t="str">
            <v>Foreign</v>
          </cell>
          <cell r="G1763">
            <v>0</v>
          </cell>
        </row>
        <row r="1764">
          <cell r="A1764" t="str">
            <v>Total Deferred Tax Asset - NC</v>
          </cell>
          <cell r="B1764" t="str">
            <v>Rich</v>
          </cell>
          <cell r="C1764" t="str">
            <v>Computed</v>
          </cell>
          <cell r="D1764" t="str">
            <v>1Q04</v>
          </cell>
          <cell r="E1764" t="str">
            <v>Caracoles</v>
          </cell>
          <cell r="F1764" t="str">
            <v>Foreign</v>
          </cell>
          <cell r="G1764">
            <v>387000</v>
          </cell>
        </row>
        <row r="1765">
          <cell r="A1765" t="str">
            <v>Total Deferred Tax Liab - NC</v>
          </cell>
          <cell r="B1765" t="str">
            <v>Rich</v>
          </cell>
          <cell r="C1765" t="str">
            <v>Computed</v>
          </cell>
          <cell r="D1765" t="str">
            <v>1Q04</v>
          </cell>
          <cell r="E1765" t="str">
            <v>Caracoles</v>
          </cell>
          <cell r="F1765" t="str">
            <v>Foreign</v>
          </cell>
          <cell r="G1765">
            <v>0</v>
          </cell>
        </row>
        <row r="1766">
          <cell r="A1766" t="str">
            <v>Total Net Deferred Tax Asset/(Liab)</v>
          </cell>
          <cell r="B1766" t="str">
            <v>Rich</v>
          </cell>
          <cell r="C1766" t="str">
            <v>Computed</v>
          </cell>
          <cell r="D1766" t="str">
            <v>1Q04</v>
          </cell>
          <cell r="E1766" t="str">
            <v>Caracoles</v>
          </cell>
          <cell r="F1766" t="str">
            <v>Foreign</v>
          </cell>
          <cell r="G1766">
            <v>387000</v>
          </cell>
        </row>
        <row r="1767">
          <cell r="A1767" t="str">
            <v>Gross Valuation Allowance</v>
          </cell>
          <cell r="B1767" t="str">
            <v>Rich</v>
          </cell>
          <cell r="C1767" t="str">
            <v>Computed</v>
          </cell>
          <cell r="D1767" t="str">
            <v>1Q04</v>
          </cell>
          <cell r="E1767" t="str">
            <v>Caracoles</v>
          </cell>
          <cell r="F1767" t="str">
            <v>Foreign</v>
          </cell>
          <cell r="G1767">
            <v>0</v>
          </cell>
        </row>
        <row r="1768">
          <cell r="A1768" t="str">
            <v>Total Asset/(Liability)</v>
          </cell>
          <cell r="B1768" t="str">
            <v>Rich</v>
          </cell>
          <cell r="C1768" t="str">
            <v>Computed</v>
          </cell>
          <cell r="D1768" t="str">
            <v>1Q04</v>
          </cell>
          <cell r="E1768" t="str">
            <v>Caracoles</v>
          </cell>
          <cell r="F1768" t="str">
            <v>Foreign</v>
          </cell>
          <cell r="G1768">
            <v>-908178.8</v>
          </cell>
        </row>
        <row r="1769">
          <cell r="A1769" t="str">
            <v>Total tax expense (benefit)</v>
          </cell>
          <cell r="B1769" t="str">
            <v>Rich</v>
          </cell>
          <cell r="C1769" t="str">
            <v>Computed</v>
          </cell>
          <cell r="D1769" t="str">
            <v>1Q04</v>
          </cell>
          <cell r="E1769" t="str">
            <v>Caracoles</v>
          </cell>
          <cell r="F1769" t="str">
            <v>Foreign</v>
          </cell>
          <cell r="G1769">
            <v>-848982</v>
          </cell>
        </row>
        <row r="1770">
          <cell r="A1770" t="str">
            <v>EOY Accrued Tax Rec/(Pay)</v>
          </cell>
          <cell r="B1770" t="str">
            <v>Rich</v>
          </cell>
          <cell r="C1770" t="str">
            <v>Computed</v>
          </cell>
          <cell r="D1770" t="str">
            <v>4Q03</v>
          </cell>
          <cell r="E1770" t="str">
            <v>Caracoles</v>
          </cell>
          <cell r="F1770" t="str">
            <v>Foreign</v>
          </cell>
          <cell r="G1770">
            <v>-1320468.8</v>
          </cell>
        </row>
        <row r="1771">
          <cell r="A1771" t="str">
            <v>Total Deferred Tax Asset - Current</v>
          </cell>
          <cell r="B1771" t="str">
            <v>Rich</v>
          </cell>
          <cell r="C1771" t="str">
            <v>Computed</v>
          </cell>
          <cell r="D1771" t="str">
            <v>4Q03</v>
          </cell>
          <cell r="E1771" t="str">
            <v>Caracoles</v>
          </cell>
          <cell r="F1771" t="str">
            <v>Foreign</v>
          </cell>
          <cell r="G1771">
            <v>0</v>
          </cell>
        </row>
        <row r="1772">
          <cell r="A1772" t="str">
            <v>Total Deferred Tax Asset - NC</v>
          </cell>
          <cell r="B1772" t="str">
            <v>Rich</v>
          </cell>
          <cell r="C1772" t="str">
            <v>Computed</v>
          </cell>
          <cell r="D1772" t="str">
            <v>4Q03</v>
          </cell>
          <cell r="E1772" t="str">
            <v>Caracoles</v>
          </cell>
          <cell r="F1772" t="str">
            <v>Foreign</v>
          </cell>
          <cell r="G1772">
            <v>0</v>
          </cell>
        </row>
        <row r="1773">
          <cell r="A1773" t="str">
            <v>Total Deferred Tax Liab - NC</v>
          </cell>
          <cell r="B1773" t="str">
            <v>Rich</v>
          </cell>
          <cell r="C1773" t="str">
            <v>Computed</v>
          </cell>
          <cell r="D1773" t="str">
            <v>4Q03</v>
          </cell>
          <cell r="E1773" t="str">
            <v>Caracoles</v>
          </cell>
          <cell r="F1773" t="str">
            <v>Foreign</v>
          </cell>
          <cell r="G1773">
            <v>-461982</v>
          </cell>
        </row>
        <row r="1774">
          <cell r="A1774" t="str">
            <v>Total Net Deferred Tax Asset/(Liab)</v>
          </cell>
          <cell r="B1774" t="str">
            <v>Rich</v>
          </cell>
          <cell r="C1774" t="str">
            <v>Computed</v>
          </cell>
          <cell r="D1774" t="str">
            <v>4Q03</v>
          </cell>
          <cell r="E1774" t="str">
            <v>Caracoles</v>
          </cell>
          <cell r="F1774" t="str">
            <v>Foreign</v>
          </cell>
          <cell r="G1774">
            <v>-461982</v>
          </cell>
        </row>
        <row r="1775">
          <cell r="A1775" t="str">
            <v>Gross Valuation Allowance</v>
          </cell>
          <cell r="B1775" t="str">
            <v>Rich</v>
          </cell>
          <cell r="C1775" t="str">
            <v>Computed</v>
          </cell>
          <cell r="D1775" t="str">
            <v>4Q03</v>
          </cell>
          <cell r="E1775" t="str">
            <v>Caracoles</v>
          </cell>
          <cell r="F1775" t="str">
            <v>Foreign</v>
          </cell>
          <cell r="G1775">
            <v>0</v>
          </cell>
        </row>
        <row r="1776">
          <cell r="A1776" t="str">
            <v>Total Asset/(Liability)</v>
          </cell>
          <cell r="B1776" t="str">
            <v>Rich</v>
          </cell>
          <cell r="C1776" t="str">
            <v>Computed</v>
          </cell>
          <cell r="D1776" t="str">
            <v>4Q03</v>
          </cell>
          <cell r="E1776" t="str">
            <v>Caracoles</v>
          </cell>
          <cell r="F1776" t="str">
            <v>Foreign</v>
          </cell>
          <cell r="G1776">
            <v>-1782450.8</v>
          </cell>
        </row>
        <row r="1777">
          <cell r="A1777" t="str">
            <v>EOY Accrued Tax Rec/(Pay)</v>
          </cell>
          <cell r="B1777" t="str">
            <v>Rich</v>
          </cell>
          <cell r="C1777" t="str">
            <v>Computed</v>
          </cell>
          <cell r="D1777" t="str">
            <v>2Q04</v>
          </cell>
          <cell r="E1777" t="str">
            <v>Eden &amp; Edes</v>
          </cell>
          <cell r="F1777" t="str">
            <v>Foreign</v>
          </cell>
          <cell r="G1777">
            <v>20379205.333333328</v>
          </cell>
        </row>
        <row r="1778">
          <cell r="A1778" t="str">
            <v>Total Deferred Tax Asset - Current</v>
          </cell>
          <cell r="B1778" t="str">
            <v>Rich</v>
          </cell>
          <cell r="C1778" t="str">
            <v>Computed</v>
          </cell>
          <cell r="D1778" t="str">
            <v>2Q04</v>
          </cell>
          <cell r="E1778" t="str">
            <v>Eden &amp; Edes</v>
          </cell>
          <cell r="F1778" t="str">
            <v>Foreign</v>
          </cell>
          <cell r="G1778">
            <v>376004.37303291075</v>
          </cell>
        </row>
        <row r="1779">
          <cell r="A1779" t="str">
            <v>Total Deferred Tax Asset - NC</v>
          </cell>
          <cell r="B1779" t="str">
            <v>Rich</v>
          </cell>
          <cell r="C1779" t="str">
            <v>Computed</v>
          </cell>
          <cell r="D1779" t="str">
            <v>2Q04</v>
          </cell>
          <cell r="E1779" t="str">
            <v>Eden &amp; Edes</v>
          </cell>
          <cell r="F1779" t="str">
            <v>Foreign</v>
          </cell>
          <cell r="G1779">
            <v>5720671.8491893113</v>
          </cell>
        </row>
        <row r="1780">
          <cell r="A1780" t="str">
            <v>Total Deferred Tax Liab - NC</v>
          </cell>
          <cell r="B1780" t="str">
            <v>Rich</v>
          </cell>
          <cell r="C1780" t="str">
            <v>Computed</v>
          </cell>
          <cell r="D1780" t="str">
            <v>2Q04</v>
          </cell>
          <cell r="E1780" t="str">
            <v>Eden &amp; Edes</v>
          </cell>
          <cell r="F1780" t="str">
            <v>Foreign</v>
          </cell>
          <cell r="G1780">
            <v>0</v>
          </cell>
        </row>
        <row r="1781">
          <cell r="A1781" t="str">
            <v>Total Net Deferred Tax Asset/(Liab)</v>
          </cell>
          <cell r="B1781" t="str">
            <v>Rich</v>
          </cell>
          <cell r="C1781" t="str">
            <v>Computed</v>
          </cell>
          <cell r="D1781" t="str">
            <v>2Q04</v>
          </cell>
          <cell r="E1781" t="str">
            <v>Eden &amp; Edes</v>
          </cell>
          <cell r="F1781" t="str">
            <v>Foreign</v>
          </cell>
          <cell r="G1781">
            <v>6096676.222222222</v>
          </cell>
        </row>
        <row r="1782">
          <cell r="A1782" t="str">
            <v>Gross Valuation Allowance</v>
          </cell>
          <cell r="B1782" t="str">
            <v>Rich</v>
          </cell>
          <cell r="C1782" t="str">
            <v>Computed</v>
          </cell>
          <cell r="D1782" t="str">
            <v>2Q04</v>
          </cell>
          <cell r="E1782" t="str">
            <v>Eden &amp; Edes</v>
          </cell>
          <cell r="F1782" t="str">
            <v>Foreign</v>
          </cell>
          <cell r="G1782">
            <v>-44444444.44444444</v>
          </cell>
        </row>
        <row r="1783">
          <cell r="A1783" t="str">
            <v>Total Asset/(Liability)</v>
          </cell>
          <cell r="B1783" t="str">
            <v>Rich</v>
          </cell>
          <cell r="C1783" t="str">
            <v>Computed</v>
          </cell>
          <cell r="D1783" t="str">
            <v>2Q04</v>
          </cell>
          <cell r="E1783" t="str">
            <v>Eden &amp; Edes</v>
          </cell>
          <cell r="F1783" t="str">
            <v>Foreign</v>
          </cell>
          <cell r="G1783">
            <v>26475881.555555552</v>
          </cell>
        </row>
        <row r="1784">
          <cell r="A1784" t="str">
            <v>Total tax expense (benefit)</v>
          </cell>
          <cell r="B1784" t="str">
            <v>Rich</v>
          </cell>
          <cell r="C1784" t="str">
            <v>Computed</v>
          </cell>
          <cell r="D1784" t="str">
            <v>2Q04</v>
          </cell>
          <cell r="E1784" t="str">
            <v>Eden &amp; Edes</v>
          </cell>
          <cell r="F1784" t="str">
            <v>Foreign</v>
          </cell>
          <cell r="G1784">
            <v>1156167.0555555555</v>
          </cell>
        </row>
        <row r="1785">
          <cell r="A1785" t="str">
            <v>EOY Accrued Tax Rec/(Pay)</v>
          </cell>
          <cell r="B1785" t="str">
            <v>Rich</v>
          </cell>
          <cell r="C1785" t="str">
            <v>Computed</v>
          </cell>
          <cell r="D1785" t="str">
            <v>1Q04</v>
          </cell>
          <cell r="E1785" t="str">
            <v>Eden &amp; Edes</v>
          </cell>
          <cell r="F1785" t="str">
            <v>Foreign</v>
          </cell>
          <cell r="G1785">
            <v>21564401.833333328</v>
          </cell>
        </row>
        <row r="1786">
          <cell r="A1786" t="str">
            <v>Total Deferred Tax Asset - Current</v>
          </cell>
          <cell r="B1786" t="str">
            <v>Rich</v>
          </cell>
          <cell r="C1786" t="str">
            <v>Computed</v>
          </cell>
          <cell r="D1786" t="str">
            <v>1Q04</v>
          </cell>
          <cell r="E1786" t="str">
            <v>Eden &amp; Edes</v>
          </cell>
          <cell r="F1786" t="str">
            <v>Foreign</v>
          </cell>
          <cell r="G1786">
            <v>354271.8954057924</v>
          </cell>
        </row>
        <row r="1787">
          <cell r="A1787" t="str">
            <v>Total Deferred Tax Asset - NC</v>
          </cell>
          <cell r="B1787" t="str">
            <v>Rich</v>
          </cell>
          <cell r="C1787" t="str">
            <v>Computed</v>
          </cell>
          <cell r="D1787" t="str">
            <v>1Q04</v>
          </cell>
          <cell r="E1787" t="str">
            <v>Eden &amp; Edes</v>
          </cell>
          <cell r="F1787" t="str">
            <v>Foreign</v>
          </cell>
          <cell r="G1787">
            <v>5069271.4934830964</v>
          </cell>
        </row>
        <row r="1788">
          <cell r="A1788" t="str">
            <v>Total Deferred Tax Liab - NC</v>
          </cell>
          <cell r="B1788" t="str">
            <v>Rich</v>
          </cell>
          <cell r="C1788" t="str">
            <v>Computed</v>
          </cell>
          <cell r="D1788" t="str">
            <v>1Q04</v>
          </cell>
          <cell r="E1788" t="str">
            <v>Eden &amp; Edes</v>
          </cell>
          <cell r="F1788" t="str">
            <v>Foreign</v>
          </cell>
          <cell r="G1788">
            <v>0</v>
          </cell>
        </row>
        <row r="1789">
          <cell r="A1789" t="str">
            <v>Total Net Deferred Tax Asset/(Liab)</v>
          </cell>
          <cell r="B1789" t="str">
            <v>Rich</v>
          </cell>
          <cell r="C1789" t="str">
            <v>Computed</v>
          </cell>
          <cell r="D1789" t="str">
            <v>1Q04</v>
          </cell>
          <cell r="E1789" t="str">
            <v>Eden &amp; Edes</v>
          </cell>
          <cell r="F1789" t="str">
            <v>Foreign</v>
          </cell>
          <cell r="G1789">
            <v>5423543.388888889</v>
          </cell>
        </row>
        <row r="1790">
          <cell r="A1790" t="str">
            <v>Gross Valuation Allowance</v>
          </cell>
          <cell r="B1790" t="str">
            <v>Rich</v>
          </cell>
          <cell r="C1790" t="str">
            <v>Computed</v>
          </cell>
          <cell r="D1790" t="str">
            <v>1Q04</v>
          </cell>
          <cell r="E1790" t="str">
            <v>Eden &amp; Edes</v>
          </cell>
          <cell r="F1790" t="str">
            <v>Foreign</v>
          </cell>
          <cell r="G1790">
            <v>-44444444.44444444</v>
          </cell>
        </row>
        <row r="1791">
          <cell r="A1791" t="str">
            <v>Total Asset/(Liability)</v>
          </cell>
          <cell r="B1791" t="str">
            <v>Rich</v>
          </cell>
          <cell r="C1791" t="str">
            <v>Computed</v>
          </cell>
          <cell r="D1791" t="str">
            <v>1Q04</v>
          </cell>
          <cell r="E1791" t="str">
            <v>Eden &amp; Edes</v>
          </cell>
          <cell r="F1791" t="str">
            <v>Foreign</v>
          </cell>
          <cell r="G1791">
            <v>26987945.222222216</v>
          </cell>
        </row>
        <row r="1792">
          <cell r="A1792" t="str">
            <v>Total tax expense (benefit)</v>
          </cell>
          <cell r="B1792" t="str">
            <v>Rich</v>
          </cell>
          <cell r="C1792" t="str">
            <v>Computed</v>
          </cell>
          <cell r="D1792" t="str">
            <v>1Q04</v>
          </cell>
          <cell r="E1792" t="str">
            <v>Eden &amp; Edes</v>
          </cell>
          <cell r="F1792" t="str">
            <v>Foreign</v>
          </cell>
          <cell r="G1792">
            <v>1829299.8888888871</v>
          </cell>
        </row>
        <row r="1793">
          <cell r="A1793" t="str">
            <v>EOY Accrued Tax Rec/(Pay)</v>
          </cell>
          <cell r="B1793" t="str">
            <v>Rich</v>
          </cell>
          <cell r="C1793" t="str">
            <v>Computed</v>
          </cell>
          <cell r="D1793" t="str">
            <v>4Q03</v>
          </cell>
          <cell r="E1793" t="str">
            <v>Eden &amp; Edes</v>
          </cell>
          <cell r="F1793" t="str">
            <v>Foreign</v>
          </cell>
          <cell r="G1793">
            <v>20486875.277777772</v>
          </cell>
        </row>
        <row r="1794">
          <cell r="A1794" t="str">
            <v>Total Deferred Tax Asset - Current</v>
          </cell>
          <cell r="B1794" t="str">
            <v>Rich</v>
          </cell>
          <cell r="C1794" t="str">
            <v>Computed</v>
          </cell>
          <cell r="D1794" t="str">
            <v>4Q03</v>
          </cell>
          <cell r="E1794" t="str">
            <v>Eden &amp; Edes</v>
          </cell>
          <cell r="F1794" t="str">
            <v>Foreign</v>
          </cell>
          <cell r="G1794">
            <v>223040.870544023</v>
          </cell>
        </row>
        <row r="1795">
          <cell r="A1795" t="str">
            <v>Total Deferred Tax Asset - NC</v>
          </cell>
          <cell r="B1795" t="str">
            <v>Rich</v>
          </cell>
          <cell r="C1795" t="str">
            <v>Computed</v>
          </cell>
          <cell r="D1795" t="str">
            <v>4Q03</v>
          </cell>
          <cell r="E1795" t="str">
            <v>Eden &amp; Edes</v>
          </cell>
          <cell r="F1795" t="str">
            <v>Foreign</v>
          </cell>
          <cell r="G1795">
            <v>7029802.4072337598</v>
          </cell>
        </row>
        <row r="1796">
          <cell r="A1796" t="str">
            <v>Total Deferred Tax Liab - NC</v>
          </cell>
          <cell r="B1796" t="str">
            <v>Rich</v>
          </cell>
          <cell r="C1796" t="str">
            <v>Computed</v>
          </cell>
          <cell r="D1796" t="str">
            <v>4Q03</v>
          </cell>
          <cell r="E1796" t="str">
            <v>Eden &amp; Edes</v>
          </cell>
          <cell r="F1796" t="str">
            <v>Foreign</v>
          </cell>
          <cell r="G1796">
            <v>0</v>
          </cell>
        </row>
        <row r="1797">
          <cell r="A1797" t="str">
            <v>Total Net Deferred Tax Asset/(Liab)</v>
          </cell>
          <cell r="B1797" t="str">
            <v>Rich</v>
          </cell>
          <cell r="C1797" t="str">
            <v>Computed</v>
          </cell>
          <cell r="D1797" t="str">
            <v>4Q03</v>
          </cell>
          <cell r="E1797" t="str">
            <v>Eden &amp; Edes</v>
          </cell>
          <cell r="F1797" t="str">
            <v>Foreign</v>
          </cell>
          <cell r="G1797">
            <v>7252843.2777777826</v>
          </cell>
        </row>
        <row r="1798">
          <cell r="A1798" t="str">
            <v>Gross Valuation Allowance</v>
          </cell>
          <cell r="B1798" t="str">
            <v>Rich</v>
          </cell>
          <cell r="C1798" t="str">
            <v>Computed</v>
          </cell>
          <cell r="D1798" t="str">
            <v>4Q03</v>
          </cell>
          <cell r="E1798" t="str">
            <v>Eden &amp; Edes</v>
          </cell>
          <cell r="F1798" t="str">
            <v>Foreign</v>
          </cell>
          <cell r="G1798">
            <v>-44444444.44444444</v>
          </cell>
        </row>
        <row r="1799">
          <cell r="A1799" t="str">
            <v>Total Asset/(Liability)</v>
          </cell>
          <cell r="B1799" t="str">
            <v>Rich</v>
          </cell>
          <cell r="C1799" t="str">
            <v>Computed</v>
          </cell>
          <cell r="D1799" t="str">
            <v>4Q03</v>
          </cell>
          <cell r="E1799" t="str">
            <v>Eden &amp; Edes</v>
          </cell>
          <cell r="F1799" t="str">
            <v>Foreign</v>
          </cell>
          <cell r="G1799">
            <v>27739718.555555556</v>
          </cell>
        </row>
        <row r="1800">
          <cell r="A1800" t="str">
            <v>EOY Accrued Tax Rec/(Pay)</v>
          </cell>
          <cell r="B1800" t="str">
            <v>Rich</v>
          </cell>
          <cell r="C1800" t="str">
            <v>Computed</v>
          </cell>
          <cell r="D1800" t="str">
            <v>2Q04</v>
          </cell>
          <cell r="E1800" t="str">
            <v>Edelap</v>
          </cell>
          <cell r="F1800" t="str">
            <v>Foreign</v>
          </cell>
          <cell r="G1800">
            <v>648881.61111111206</v>
          </cell>
        </row>
        <row r="1801">
          <cell r="A1801" t="str">
            <v>Total Deferred Tax Asset - Current</v>
          </cell>
          <cell r="B1801" t="str">
            <v>Rich</v>
          </cell>
          <cell r="C1801" t="str">
            <v>Computed</v>
          </cell>
          <cell r="D1801" t="str">
            <v>2Q04</v>
          </cell>
          <cell r="E1801" t="str">
            <v>Edelap</v>
          </cell>
          <cell r="F1801" t="str">
            <v>Foreign</v>
          </cell>
          <cell r="G1801">
            <v>8817425.8846422229</v>
          </cell>
        </row>
        <row r="1802">
          <cell r="A1802" t="str">
            <v>Total Deferred Tax Asset - NC</v>
          </cell>
          <cell r="B1802" t="str">
            <v>Rich</v>
          </cell>
          <cell r="C1802" t="str">
            <v>Computed</v>
          </cell>
          <cell r="D1802" t="str">
            <v>2Q04</v>
          </cell>
          <cell r="E1802" t="str">
            <v>Edelap</v>
          </cell>
          <cell r="F1802" t="str">
            <v>Foreign</v>
          </cell>
          <cell r="G1802">
            <v>0</v>
          </cell>
        </row>
        <row r="1803">
          <cell r="A1803" t="str">
            <v>Total Deferred Tax Liab - NC</v>
          </cell>
          <cell r="B1803" t="str">
            <v>Rich</v>
          </cell>
          <cell r="C1803" t="str">
            <v>Computed</v>
          </cell>
          <cell r="D1803" t="str">
            <v>2Q04</v>
          </cell>
          <cell r="E1803" t="str">
            <v>Edelap</v>
          </cell>
          <cell r="F1803" t="str">
            <v>Foreign</v>
          </cell>
          <cell r="G1803">
            <v>-20541730.551308893</v>
          </cell>
        </row>
        <row r="1804">
          <cell r="A1804" t="str">
            <v>Total Net Deferred Tax Asset/(Liab)</v>
          </cell>
          <cell r="B1804" t="str">
            <v>Rich</v>
          </cell>
          <cell r="C1804" t="str">
            <v>Computed</v>
          </cell>
          <cell r="D1804" t="str">
            <v>2Q04</v>
          </cell>
          <cell r="E1804" t="str">
            <v>Edelap</v>
          </cell>
          <cell r="F1804" t="str">
            <v>Foreign</v>
          </cell>
          <cell r="G1804">
            <v>-11724304.66666667</v>
          </cell>
        </row>
        <row r="1805">
          <cell r="A1805" t="str">
            <v>Gross Valuation Allowance</v>
          </cell>
          <cell r="B1805" t="str">
            <v>Rich</v>
          </cell>
          <cell r="C1805" t="str">
            <v>Computed</v>
          </cell>
          <cell r="D1805" t="str">
            <v>2Q04</v>
          </cell>
          <cell r="E1805" t="str">
            <v>Edelap</v>
          </cell>
          <cell r="F1805" t="str">
            <v>Foreign</v>
          </cell>
          <cell r="G1805">
            <v>0</v>
          </cell>
        </row>
        <row r="1806">
          <cell r="A1806" t="str">
            <v>Total Asset/(Liability)</v>
          </cell>
          <cell r="B1806" t="str">
            <v>Rich</v>
          </cell>
          <cell r="C1806" t="str">
            <v>Computed</v>
          </cell>
          <cell r="D1806" t="str">
            <v>2Q04</v>
          </cell>
          <cell r="E1806" t="str">
            <v>Edelap</v>
          </cell>
          <cell r="F1806" t="str">
            <v>Foreign</v>
          </cell>
          <cell r="G1806">
            <v>-11075423.055555558</v>
          </cell>
        </row>
        <row r="1807">
          <cell r="A1807" t="str">
            <v>Total tax expense (benefit)</v>
          </cell>
          <cell r="B1807" t="str">
            <v>Rich</v>
          </cell>
          <cell r="C1807" t="str">
            <v>Computed</v>
          </cell>
          <cell r="D1807" t="str">
            <v>2Q04</v>
          </cell>
          <cell r="E1807" t="str">
            <v>Edelap</v>
          </cell>
          <cell r="F1807" t="str">
            <v>Foreign</v>
          </cell>
          <cell r="G1807">
            <v>132747.22222222219</v>
          </cell>
        </row>
        <row r="1808">
          <cell r="A1808" t="str">
            <v>EOY Accrued Tax Rec/(Pay)</v>
          </cell>
          <cell r="B1808" t="str">
            <v>Rich</v>
          </cell>
          <cell r="C1808" t="str">
            <v>Computed</v>
          </cell>
          <cell r="D1808" t="str">
            <v>1Q04</v>
          </cell>
          <cell r="E1808" t="str">
            <v>Edelap</v>
          </cell>
          <cell r="F1808" t="str">
            <v>Foreign</v>
          </cell>
          <cell r="G1808">
            <v>353223.8333333343</v>
          </cell>
        </row>
        <row r="1809">
          <cell r="A1809" t="str">
            <v>Total Deferred Tax Asset - Current</v>
          </cell>
          <cell r="B1809" t="str">
            <v>Rich</v>
          </cell>
          <cell r="C1809" t="str">
            <v>Computed</v>
          </cell>
          <cell r="D1809" t="str">
            <v>1Q04</v>
          </cell>
          <cell r="E1809" t="str">
            <v>Edelap</v>
          </cell>
          <cell r="F1809" t="str">
            <v>Foreign</v>
          </cell>
          <cell r="G1809">
            <v>8817425.8846422229</v>
          </cell>
        </row>
        <row r="1810">
          <cell r="A1810" t="str">
            <v>Total Deferred Tax Asset - NC</v>
          </cell>
          <cell r="B1810" t="str">
            <v>Rich</v>
          </cell>
          <cell r="C1810" t="str">
            <v>Computed</v>
          </cell>
          <cell r="D1810" t="str">
            <v>1Q04</v>
          </cell>
          <cell r="E1810" t="str">
            <v>Edelap</v>
          </cell>
          <cell r="F1810" t="str">
            <v>Foreign</v>
          </cell>
          <cell r="G1810">
            <v>0</v>
          </cell>
        </row>
        <row r="1811">
          <cell r="A1811" t="str">
            <v>Total Deferred Tax Liab - NC</v>
          </cell>
          <cell r="B1811" t="str">
            <v>Rich</v>
          </cell>
          <cell r="C1811" t="str">
            <v>Computed</v>
          </cell>
          <cell r="D1811" t="str">
            <v>1Q04</v>
          </cell>
          <cell r="E1811" t="str">
            <v>Edelap</v>
          </cell>
          <cell r="F1811" t="str">
            <v>Foreign</v>
          </cell>
          <cell r="G1811">
            <v>-20483211.912420001</v>
          </cell>
        </row>
        <row r="1812">
          <cell r="A1812" t="str">
            <v>Total Net Deferred Tax Asset/(Liab)</v>
          </cell>
          <cell r="B1812" t="str">
            <v>Rich</v>
          </cell>
          <cell r="C1812" t="str">
            <v>Computed</v>
          </cell>
          <cell r="D1812" t="str">
            <v>1Q04</v>
          </cell>
          <cell r="E1812" t="str">
            <v>Edelap</v>
          </cell>
          <cell r="F1812" t="str">
            <v>Foreign</v>
          </cell>
          <cell r="G1812">
            <v>-11665786.027777778</v>
          </cell>
        </row>
        <row r="1813">
          <cell r="A1813" t="str">
            <v>Gross Valuation Allowance</v>
          </cell>
          <cell r="B1813" t="str">
            <v>Rich</v>
          </cell>
          <cell r="C1813" t="str">
            <v>Computed</v>
          </cell>
          <cell r="D1813" t="str">
            <v>1Q04</v>
          </cell>
          <cell r="E1813" t="str">
            <v>Edelap</v>
          </cell>
          <cell r="F1813" t="str">
            <v>Foreign</v>
          </cell>
          <cell r="G1813">
            <v>0</v>
          </cell>
        </row>
        <row r="1814">
          <cell r="A1814" t="str">
            <v>Total Asset/(Liability)</v>
          </cell>
          <cell r="B1814" t="str">
            <v>Rich</v>
          </cell>
          <cell r="C1814" t="str">
            <v>Computed</v>
          </cell>
          <cell r="D1814" t="str">
            <v>1Q04</v>
          </cell>
          <cell r="E1814" t="str">
            <v>Edelap</v>
          </cell>
          <cell r="F1814" t="str">
            <v>Foreign</v>
          </cell>
          <cell r="G1814">
            <v>-11312562.194444444</v>
          </cell>
        </row>
        <row r="1815">
          <cell r="A1815" t="str">
            <v>Total tax expense (benefit)</v>
          </cell>
          <cell r="B1815" t="str">
            <v>Rich</v>
          </cell>
          <cell r="C1815" t="str">
            <v>Computed</v>
          </cell>
          <cell r="D1815" t="str">
            <v>1Q04</v>
          </cell>
          <cell r="E1815" t="str">
            <v>Edelap</v>
          </cell>
          <cell r="F1815" t="str">
            <v>Foreign</v>
          </cell>
          <cell r="G1815">
            <v>74228.583333334987</v>
          </cell>
        </row>
        <row r="1816">
          <cell r="A1816" t="str">
            <v>EOY Accrued Tax Rec/(Pay)</v>
          </cell>
          <cell r="B1816" t="str">
            <v>Rich</v>
          </cell>
          <cell r="C1816" t="str">
            <v>Computed</v>
          </cell>
          <cell r="D1816" t="str">
            <v>4Q03</v>
          </cell>
          <cell r="E1816" t="str">
            <v>Edelap</v>
          </cell>
          <cell r="F1816" t="str">
            <v>Foreign</v>
          </cell>
          <cell r="G1816">
            <v>-52978.388888887901</v>
          </cell>
        </row>
        <row r="1817">
          <cell r="A1817" t="str">
            <v>Total Deferred Tax Asset - Current</v>
          </cell>
          <cell r="B1817" t="str">
            <v>Rich</v>
          </cell>
          <cell r="C1817" t="str">
            <v>Computed</v>
          </cell>
          <cell r="D1817" t="str">
            <v>4Q03</v>
          </cell>
          <cell r="E1817" t="str">
            <v>Edelap</v>
          </cell>
          <cell r="F1817" t="str">
            <v>Foreign</v>
          </cell>
          <cell r="G1817">
            <v>6337869.0534322225</v>
          </cell>
        </row>
        <row r="1818">
          <cell r="A1818" t="str">
            <v>Total Deferred Tax Asset - NC</v>
          </cell>
          <cell r="B1818" t="str">
            <v>Rich</v>
          </cell>
          <cell r="C1818" t="str">
            <v>Computed</v>
          </cell>
          <cell r="D1818" t="str">
            <v>4Q03</v>
          </cell>
          <cell r="E1818" t="str">
            <v>Edelap</v>
          </cell>
          <cell r="F1818" t="str">
            <v>Foreign</v>
          </cell>
          <cell r="G1818">
            <v>0</v>
          </cell>
        </row>
        <row r="1819">
          <cell r="A1819" t="str">
            <v>Total Deferred Tax Liab - NC</v>
          </cell>
          <cell r="B1819" t="str">
            <v>Rich</v>
          </cell>
          <cell r="C1819" t="str">
            <v>Computed</v>
          </cell>
          <cell r="D1819" t="str">
            <v>4Q03</v>
          </cell>
          <cell r="E1819" t="str">
            <v>Edelap</v>
          </cell>
          <cell r="F1819" t="str">
            <v>Foreign</v>
          </cell>
          <cell r="G1819">
            <v>-17929426.497876666</v>
          </cell>
        </row>
        <row r="1820">
          <cell r="A1820" t="str">
            <v>Total Net Deferred Tax Asset/(Liab)</v>
          </cell>
          <cell r="B1820" t="str">
            <v>Rich</v>
          </cell>
          <cell r="C1820" t="str">
            <v>Computed</v>
          </cell>
          <cell r="D1820" t="str">
            <v>4Q03</v>
          </cell>
          <cell r="E1820" t="str">
            <v>Edelap</v>
          </cell>
          <cell r="F1820" t="str">
            <v>Foreign</v>
          </cell>
          <cell r="G1820">
            <v>-11591557.444444444</v>
          </cell>
        </row>
        <row r="1821">
          <cell r="A1821" t="str">
            <v>Gross Valuation Allowance</v>
          </cell>
          <cell r="B1821" t="str">
            <v>Rich</v>
          </cell>
          <cell r="C1821" t="str">
            <v>Computed</v>
          </cell>
          <cell r="D1821" t="str">
            <v>4Q03</v>
          </cell>
          <cell r="E1821" t="str">
            <v>Edelap</v>
          </cell>
          <cell r="F1821" t="str">
            <v>Foreign</v>
          </cell>
          <cell r="G1821">
            <v>0</v>
          </cell>
        </row>
        <row r="1822">
          <cell r="A1822" t="str">
            <v>Total Asset/(Liability)</v>
          </cell>
          <cell r="B1822" t="str">
            <v>Rich</v>
          </cell>
          <cell r="C1822" t="str">
            <v>Computed</v>
          </cell>
          <cell r="D1822" t="str">
            <v>4Q03</v>
          </cell>
          <cell r="E1822" t="str">
            <v>Edelap</v>
          </cell>
          <cell r="F1822" t="str">
            <v>Foreign</v>
          </cell>
          <cell r="G1822">
            <v>-11644535.833333332</v>
          </cell>
        </row>
        <row r="1823">
          <cell r="A1823" t="str">
            <v>EOY Accrued Tax Rec/(Pay)</v>
          </cell>
          <cell r="B1823" t="str">
            <v>Rich</v>
          </cell>
          <cell r="C1823" t="str">
            <v>Computed</v>
          </cell>
          <cell r="D1823" t="str">
            <v>2Q04</v>
          </cell>
          <cell r="E1823" t="str">
            <v>Argentina Investment</v>
          </cell>
          <cell r="F1823" t="str">
            <v>Foreign</v>
          </cell>
          <cell r="G1823">
            <v>0</v>
          </cell>
        </row>
        <row r="1824">
          <cell r="A1824" t="str">
            <v>Total Deferred Tax Asset - Current</v>
          </cell>
          <cell r="B1824" t="str">
            <v>Rich</v>
          </cell>
          <cell r="C1824" t="str">
            <v>Computed</v>
          </cell>
          <cell r="D1824" t="str">
            <v>2Q04</v>
          </cell>
          <cell r="E1824" t="str">
            <v>Argentina Investment</v>
          </cell>
          <cell r="F1824" t="str">
            <v>Foreign</v>
          </cell>
          <cell r="G1824">
            <v>0</v>
          </cell>
        </row>
        <row r="1825">
          <cell r="A1825" t="str">
            <v>Total Deferred Tax Asset - NC</v>
          </cell>
          <cell r="B1825" t="str">
            <v>Rich</v>
          </cell>
          <cell r="C1825" t="str">
            <v>Computed</v>
          </cell>
          <cell r="D1825" t="str">
            <v>2Q04</v>
          </cell>
          <cell r="E1825" t="str">
            <v>Argentina Investment</v>
          </cell>
          <cell r="F1825" t="str">
            <v>Foreign</v>
          </cell>
          <cell r="G1825">
            <v>0</v>
          </cell>
        </row>
        <row r="1826">
          <cell r="A1826" t="str">
            <v>Total Deferred Tax Liab - NC</v>
          </cell>
          <cell r="B1826" t="str">
            <v>Rich</v>
          </cell>
          <cell r="C1826" t="str">
            <v>Computed</v>
          </cell>
          <cell r="D1826" t="str">
            <v>2Q04</v>
          </cell>
          <cell r="E1826" t="str">
            <v>Argentina Investment</v>
          </cell>
          <cell r="F1826" t="str">
            <v>Foreign</v>
          </cell>
          <cell r="G1826">
            <v>0</v>
          </cell>
        </row>
        <row r="1827">
          <cell r="A1827" t="str">
            <v>Total Net Deferred Tax Asset/(Liab)</v>
          </cell>
          <cell r="B1827" t="str">
            <v>Rich</v>
          </cell>
          <cell r="C1827" t="str">
            <v>Computed</v>
          </cell>
          <cell r="D1827" t="str">
            <v>2Q04</v>
          </cell>
          <cell r="E1827" t="str">
            <v>Argentina Investment</v>
          </cell>
          <cell r="F1827" t="str">
            <v>Foreign</v>
          </cell>
          <cell r="G1827">
            <v>0</v>
          </cell>
        </row>
        <row r="1828">
          <cell r="A1828" t="str">
            <v>Gross Valuation Allowance</v>
          </cell>
          <cell r="B1828" t="str">
            <v>Rich</v>
          </cell>
          <cell r="C1828" t="str">
            <v>Computed</v>
          </cell>
          <cell r="D1828" t="str">
            <v>2Q04</v>
          </cell>
          <cell r="E1828" t="str">
            <v>Argentina Investment</v>
          </cell>
          <cell r="F1828" t="str">
            <v>Foreign</v>
          </cell>
          <cell r="G1828">
            <v>0</v>
          </cell>
        </row>
        <row r="1829">
          <cell r="A1829" t="str">
            <v>Total Asset/(Liability)</v>
          </cell>
          <cell r="B1829" t="str">
            <v>Rich</v>
          </cell>
          <cell r="C1829" t="str">
            <v>Computed</v>
          </cell>
          <cell r="D1829" t="str">
            <v>2Q04</v>
          </cell>
          <cell r="E1829" t="str">
            <v>Argentina Investment</v>
          </cell>
          <cell r="F1829" t="str">
            <v>Foreign</v>
          </cell>
          <cell r="G1829">
            <v>0</v>
          </cell>
        </row>
        <row r="1830">
          <cell r="A1830" t="str">
            <v>Total tax expense (benefit)</v>
          </cell>
          <cell r="B1830" t="str">
            <v>Rich</v>
          </cell>
          <cell r="C1830" t="str">
            <v>Computed</v>
          </cell>
          <cell r="D1830" t="str">
            <v>2Q04</v>
          </cell>
          <cell r="E1830" t="str">
            <v>Argentina Investment</v>
          </cell>
          <cell r="F1830" t="str">
            <v>Foreign</v>
          </cell>
          <cell r="G1830">
            <v>0</v>
          </cell>
        </row>
        <row r="1831">
          <cell r="A1831" t="str">
            <v>EOY Accrued Tax Rec/(Pay)</v>
          </cell>
          <cell r="B1831" t="str">
            <v>Rich</v>
          </cell>
          <cell r="C1831" t="str">
            <v>Computed</v>
          </cell>
          <cell r="D1831" t="str">
            <v>1Q04</v>
          </cell>
          <cell r="E1831" t="str">
            <v>Argentina Investment</v>
          </cell>
          <cell r="F1831" t="str">
            <v>Foreign</v>
          </cell>
          <cell r="G1831">
            <v>0</v>
          </cell>
        </row>
        <row r="1832">
          <cell r="A1832" t="str">
            <v>Total Deferred Tax Asset - Current</v>
          </cell>
          <cell r="B1832" t="str">
            <v>Rich</v>
          </cell>
          <cell r="C1832" t="str">
            <v>Computed</v>
          </cell>
          <cell r="D1832" t="str">
            <v>1Q04</v>
          </cell>
          <cell r="E1832" t="str">
            <v>Argentina Investment</v>
          </cell>
          <cell r="F1832" t="str">
            <v>Foreign</v>
          </cell>
          <cell r="G1832">
            <v>0</v>
          </cell>
        </row>
        <row r="1833">
          <cell r="A1833" t="str">
            <v>Total Deferred Tax Asset - NC</v>
          </cell>
          <cell r="B1833" t="str">
            <v>Rich</v>
          </cell>
          <cell r="C1833" t="str">
            <v>Computed</v>
          </cell>
          <cell r="D1833" t="str">
            <v>1Q04</v>
          </cell>
          <cell r="E1833" t="str">
            <v>Argentina Investment</v>
          </cell>
          <cell r="F1833" t="str">
            <v>Foreign</v>
          </cell>
          <cell r="G1833">
            <v>0</v>
          </cell>
        </row>
        <row r="1834">
          <cell r="A1834" t="str">
            <v>Total Deferred Tax Liab - NC</v>
          </cell>
          <cell r="B1834" t="str">
            <v>Rich</v>
          </cell>
          <cell r="C1834" t="str">
            <v>Computed</v>
          </cell>
          <cell r="D1834" t="str">
            <v>1Q04</v>
          </cell>
          <cell r="E1834" t="str">
            <v>Argentina Investment</v>
          </cell>
          <cell r="F1834" t="str">
            <v>Foreign</v>
          </cell>
          <cell r="G1834">
            <v>0</v>
          </cell>
        </row>
        <row r="1835">
          <cell r="A1835" t="str">
            <v>Total Net Deferred Tax Asset/(Liab)</v>
          </cell>
          <cell r="B1835" t="str">
            <v>Rich</v>
          </cell>
          <cell r="C1835" t="str">
            <v>Computed</v>
          </cell>
          <cell r="D1835" t="str">
            <v>1Q04</v>
          </cell>
          <cell r="E1835" t="str">
            <v>Argentina Investment</v>
          </cell>
          <cell r="F1835" t="str">
            <v>Foreign</v>
          </cell>
          <cell r="G1835">
            <v>0</v>
          </cell>
        </row>
        <row r="1836">
          <cell r="A1836" t="str">
            <v>Gross Valuation Allowance</v>
          </cell>
          <cell r="B1836" t="str">
            <v>Rich</v>
          </cell>
          <cell r="C1836" t="str">
            <v>Computed</v>
          </cell>
          <cell r="D1836" t="str">
            <v>1Q04</v>
          </cell>
          <cell r="E1836" t="str">
            <v>Argentina Investment</v>
          </cell>
          <cell r="F1836" t="str">
            <v>Foreign</v>
          </cell>
          <cell r="G1836">
            <v>0</v>
          </cell>
        </row>
        <row r="1837">
          <cell r="A1837" t="str">
            <v>Total Asset/(Liability)</v>
          </cell>
          <cell r="B1837" t="str">
            <v>Rich</v>
          </cell>
          <cell r="C1837" t="str">
            <v>Computed</v>
          </cell>
          <cell r="D1837" t="str">
            <v>1Q04</v>
          </cell>
          <cell r="E1837" t="str">
            <v>Argentina Investment</v>
          </cell>
          <cell r="F1837" t="str">
            <v>Foreign</v>
          </cell>
          <cell r="G1837">
            <v>0</v>
          </cell>
        </row>
        <row r="1838">
          <cell r="A1838" t="str">
            <v>Total tax expense (benefit)</v>
          </cell>
          <cell r="B1838" t="str">
            <v>Rich</v>
          </cell>
          <cell r="C1838" t="str">
            <v>Computed</v>
          </cell>
          <cell r="D1838" t="str">
            <v>1Q04</v>
          </cell>
          <cell r="E1838" t="str">
            <v>Argentina Investment</v>
          </cell>
          <cell r="F1838" t="str">
            <v>Foreign</v>
          </cell>
          <cell r="G1838">
            <v>0</v>
          </cell>
        </row>
        <row r="1839">
          <cell r="A1839" t="str">
            <v>EOY Accrued Tax Rec/(Pay)</v>
          </cell>
          <cell r="B1839" t="str">
            <v>Rich</v>
          </cell>
          <cell r="C1839" t="str">
            <v>Computed</v>
          </cell>
          <cell r="D1839" t="str">
            <v>4Q03</v>
          </cell>
          <cell r="E1839" t="str">
            <v>Argentina Investment</v>
          </cell>
          <cell r="F1839" t="str">
            <v>Foreign</v>
          </cell>
          <cell r="G1839">
            <v>0</v>
          </cell>
        </row>
        <row r="1840">
          <cell r="A1840" t="str">
            <v>Total Deferred Tax Asset - Current</v>
          </cell>
          <cell r="B1840" t="str">
            <v>Rich</v>
          </cell>
          <cell r="C1840" t="str">
            <v>Computed</v>
          </cell>
          <cell r="D1840" t="str">
            <v>4Q03</v>
          </cell>
          <cell r="E1840" t="str">
            <v>Argentina Investment</v>
          </cell>
          <cell r="F1840" t="str">
            <v>Foreign</v>
          </cell>
          <cell r="G1840">
            <v>0</v>
          </cell>
        </row>
        <row r="1841">
          <cell r="A1841" t="str">
            <v>Total Deferred Tax Asset - NC</v>
          </cell>
          <cell r="B1841" t="str">
            <v>Rich</v>
          </cell>
          <cell r="C1841" t="str">
            <v>Computed</v>
          </cell>
          <cell r="D1841" t="str">
            <v>4Q03</v>
          </cell>
          <cell r="E1841" t="str">
            <v>Argentina Investment</v>
          </cell>
          <cell r="F1841" t="str">
            <v>Foreign</v>
          </cell>
          <cell r="G1841">
            <v>0</v>
          </cell>
        </row>
        <row r="1842">
          <cell r="A1842" t="str">
            <v>Total Deferred Tax Liab - NC</v>
          </cell>
          <cell r="B1842" t="str">
            <v>Rich</v>
          </cell>
          <cell r="C1842" t="str">
            <v>Computed</v>
          </cell>
          <cell r="D1842" t="str">
            <v>4Q03</v>
          </cell>
          <cell r="E1842" t="str">
            <v>Argentina Investment</v>
          </cell>
          <cell r="F1842" t="str">
            <v>Foreign</v>
          </cell>
          <cell r="G1842">
            <v>0</v>
          </cell>
        </row>
        <row r="1843">
          <cell r="A1843" t="str">
            <v>Total Net Deferred Tax Asset/(Liab)</v>
          </cell>
          <cell r="B1843" t="str">
            <v>Rich</v>
          </cell>
          <cell r="C1843" t="str">
            <v>Computed</v>
          </cell>
          <cell r="D1843" t="str">
            <v>4Q03</v>
          </cell>
          <cell r="E1843" t="str">
            <v>Argentina Investment</v>
          </cell>
          <cell r="F1843" t="str">
            <v>Foreign</v>
          </cell>
          <cell r="G1843">
            <v>0</v>
          </cell>
        </row>
        <row r="1844">
          <cell r="A1844" t="str">
            <v>Gross Valuation Allowance</v>
          </cell>
          <cell r="B1844" t="str">
            <v>Rich</v>
          </cell>
          <cell r="C1844" t="str">
            <v>Computed</v>
          </cell>
          <cell r="D1844" t="str">
            <v>4Q03</v>
          </cell>
          <cell r="E1844" t="str">
            <v>Argentina Investment</v>
          </cell>
          <cell r="F1844" t="str">
            <v>Foreign</v>
          </cell>
          <cell r="G1844">
            <v>0</v>
          </cell>
        </row>
        <row r="1845">
          <cell r="A1845" t="str">
            <v>Total Asset/(Liability)</v>
          </cell>
          <cell r="B1845" t="str">
            <v>Rich</v>
          </cell>
          <cell r="C1845" t="str">
            <v>Computed</v>
          </cell>
          <cell r="D1845" t="str">
            <v>4Q03</v>
          </cell>
          <cell r="E1845" t="str">
            <v>Argentina Investment</v>
          </cell>
          <cell r="F1845" t="str">
            <v>Foreign</v>
          </cell>
          <cell r="G1845">
            <v>0</v>
          </cell>
        </row>
        <row r="1846">
          <cell r="A1846" t="str">
            <v>EOY Accrued Tax Rec/(Pay)</v>
          </cell>
          <cell r="B1846" t="str">
            <v>Rich</v>
          </cell>
          <cell r="C1846" t="str">
            <v>Computed</v>
          </cell>
          <cell r="D1846" t="str">
            <v>2Q04</v>
          </cell>
          <cell r="E1846" t="str">
            <v>AES Energy</v>
          </cell>
          <cell r="F1846" t="str">
            <v>Foreign</v>
          </cell>
          <cell r="G1846">
            <v>301052</v>
          </cell>
        </row>
        <row r="1847">
          <cell r="A1847" t="str">
            <v>Total Deferred Tax Asset - Current</v>
          </cell>
          <cell r="B1847" t="str">
            <v>Rich</v>
          </cell>
          <cell r="C1847" t="str">
            <v>Computed</v>
          </cell>
          <cell r="D1847" t="str">
            <v>2Q04</v>
          </cell>
          <cell r="E1847" t="str">
            <v>AES Energy</v>
          </cell>
          <cell r="F1847" t="str">
            <v>Foreign</v>
          </cell>
          <cell r="G1847">
            <v>231360.42661666032</v>
          </cell>
        </row>
        <row r="1848">
          <cell r="A1848" t="str">
            <v>Total Deferred Tax Asset - NC</v>
          </cell>
          <cell r="B1848" t="str">
            <v>Rich</v>
          </cell>
          <cell r="C1848" t="str">
            <v>Computed</v>
          </cell>
          <cell r="D1848" t="str">
            <v>2Q04</v>
          </cell>
          <cell r="E1848" t="str">
            <v>AES Energy</v>
          </cell>
          <cell r="F1848" t="str">
            <v>Foreign</v>
          </cell>
          <cell r="G1848">
            <v>1406721.5733833397</v>
          </cell>
        </row>
        <row r="1849">
          <cell r="A1849" t="str">
            <v>Total Deferred Tax Liab - NC</v>
          </cell>
          <cell r="B1849" t="str">
            <v>Rich</v>
          </cell>
          <cell r="C1849" t="str">
            <v>Computed</v>
          </cell>
          <cell r="D1849" t="str">
            <v>2Q04</v>
          </cell>
          <cell r="E1849" t="str">
            <v>AES Energy</v>
          </cell>
          <cell r="F1849" t="str">
            <v>Foreign</v>
          </cell>
          <cell r="G1849">
            <v>0</v>
          </cell>
        </row>
        <row r="1850">
          <cell r="A1850" t="str">
            <v>Total Net Deferred Tax Asset/(Liab)</v>
          </cell>
          <cell r="B1850" t="str">
            <v>Rich</v>
          </cell>
          <cell r="C1850" t="str">
            <v>Computed</v>
          </cell>
          <cell r="D1850" t="str">
            <v>2Q04</v>
          </cell>
          <cell r="E1850" t="str">
            <v>AES Energy</v>
          </cell>
          <cell r="F1850" t="str">
            <v>Foreign</v>
          </cell>
          <cell r="G1850">
            <v>1638082</v>
          </cell>
        </row>
        <row r="1851">
          <cell r="A1851" t="str">
            <v>Gross Valuation Allowance</v>
          </cell>
          <cell r="B1851" t="str">
            <v>Rich</v>
          </cell>
          <cell r="C1851" t="str">
            <v>Computed</v>
          </cell>
          <cell r="D1851" t="str">
            <v>2Q04</v>
          </cell>
          <cell r="E1851" t="str">
            <v>AES Energy</v>
          </cell>
          <cell r="F1851" t="str">
            <v>Foreign</v>
          </cell>
          <cell r="G1851">
            <v>0</v>
          </cell>
        </row>
        <row r="1852">
          <cell r="A1852" t="str">
            <v>Total Asset/(Liability)</v>
          </cell>
          <cell r="B1852" t="str">
            <v>Rich</v>
          </cell>
          <cell r="C1852" t="str">
            <v>Computed</v>
          </cell>
          <cell r="D1852" t="str">
            <v>2Q04</v>
          </cell>
          <cell r="E1852" t="str">
            <v>AES Energy</v>
          </cell>
          <cell r="F1852" t="str">
            <v>Foreign</v>
          </cell>
          <cell r="G1852">
            <v>1939134</v>
          </cell>
        </row>
        <row r="1853">
          <cell r="A1853" t="str">
            <v>Total tax expense (benefit)</v>
          </cell>
          <cell r="B1853" t="str">
            <v>Rich</v>
          </cell>
          <cell r="C1853" t="str">
            <v>Computed</v>
          </cell>
          <cell r="D1853" t="str">
            <v>2Q04</v>
          </cell>
          <cell r="E1853" t="str">
            <v>AES Energy</v>
          </cell>
          <cell r="F1853" t="str">
            <v>Foreign</v>
          </cell>
          <cell r="G1853">
            <v>0</v>
          </cell>
        </row>
        <row r="1854">
          <cell r="A1854" t="str">
            <v>EOY Accrued Tax Rec/(Pay)</v>
          </cell>
          <cell r="B1854" t="str">
            <v>Rich</v>
          </cell>
          <cell r="C1854" t="str">
            <v>Computed</v>
          </cell>
          <cell r="D1854" t="str">
            <v>1Q04</v>
          </cell>
          <cell r="E1854" t="str">
            <v>AES Energy</v>
          </cell>
          <cell r="F1854" t="str">
            <v>Foreign</v>
          </cell>
          <cell r="G1854">
            <v>289306</v>
          </cell>
        </row>
        <row r="1855">
          <cell r="A1855" t="str">
            <v>Total Deferred Tax Asset - Current</v>
          </cell>
          <cell r="B1855" t="str">
            <v>Rich</v>
          </cell>
          <cell r="C1855" t="str">
            <v>Computed</v>
          </cell>
          <cell r="D1855" t="str">
            <v>1Q04</v>
          </cell>
          <cell r="E1855" t="str">
            <v>AES Energy</v>
          </cell>
          <cell r="F1855" t="str">
            <v>Foreign</v>
          </cell>
          <cell r="G1855">
            <v>231360.42661666032</v>
          </cell>
        </row>
        <row r="1856">
          <cell r="A1856" t="str">
            <v>Total Deferred Tax Asset - NC</v>
          </cell>
          <cell r="B1856" t="str">
            <v>Rich</v>
          </cell>
          <cell r="C1856" t="str">
            <v>Computed</v>
          </cell>
          <cell r="D1856" t="str">
            <v>1Q04</v>
          </cell>
          <cell r="E1856" t="str">
            <v>AES Energy</v>
          </cell>
          <cell r="F1856" t="str">
            <v>Foreign</v>
          </cell>
          <cell r="G1856">
            <v>1406721.5733833397</v>
          </cell>
        </row>
        <row r="1857">
          <cell r="A1857" t="str">
            <v>Total Deferred Tax Liab - NC</v>
          </cell>
          <cell r="B1857" t="str">
            <v>Rich</v>
          </cell>
          <cell r="C1857" t="str">
            <v>Computed</v>
          </cell>
          <cell r="D1857" t="str">
            <v>1Q04</v>
          </cell>
          <cell r="E1857" t="str">
            <v>AES Energy</v>
          </cell>
          <cell r="F1857" t="str">
            <v>Foreign</v>
          </cell>
          <cell r="G1857">
            <v>0</v>
          </cell>
        </row>
        <row r="1858">
          <cell r="A1858" t="str">
            <v>Total Net Deferred Tax Asset/(Liab)</v>
          </cell>
          <cell r="B1858" t="str">
            <v>Rich</v>
          </cell>
          <cell r="C1858" t="str">
            <v>Computed</v>
          </cell>
          <cell r="D1858" t="str">
            <v>1Q04</v>
          </cell>
          <cell r="E1858" t="str">
            <v>AES Energy</v>
          </cell>
          <cell r="F1858" t="str">
            <v>Foreign</v>
          </cell>
          <cell r="G1858">
            <v>1638082</v>
          </cell>
        </row>
        <row r="1859">
          <cell r="A1859" t="str">
            <v>Gross Valuation Allowance</v>
          </cell>
          <cell r="B1859" t="str">
            <v>Rich</v>
          </cell>
          <cell r="C1859" t="str">
            <v>Computed</v>
          </cell>
          <cell r="D1859" t="str">
            <v>1Q04</v>
          </cell>
          <cell r="E1859" t="str">
            <v>AES Energy</v>
          </cell>
          <cell r="F1859" t="str">
            <v>Foreign</v>
          </cell>
          <cell r="G1859">
            <v>0</v>
          </cell>
        </row>
        <row r="1860">
          <cell r="A1860" t="str">
            <v>Total Asset/(Liability)</v>
          </cell>
          <cell r="B1860" t="str">
            <v>Rich</v>
          </cell>
          <cell r="C1860" t="str">
            <v>Computed</v>
          </cell>
          <cell r="D1860" t="str">
            <v>1Q04</v>
          </cell>
          <cell r="E1860" t="str">
            <v>AES Energy</v>
          </cell>
          <cell r="F1860" t="str">
            <v>Foreign</v>
          </cell>
          <cell r="G1860">
            <v>1927388</v>
          </cell>
        </row>
        <row r="1861">
          <cell r="A1861" t="str">
            <v>Total tax expense (benefit)</v>
          </cell>
          <cell r="B1861" t="str">
            <v>Rich</v>
          </cell>
          <cell r="C1861" t="str">
            <v>Computed</v>
          </cell>
          <cell r="D1861" t="str">
            <v>1Q04</v>
          </cell>
          <cell r="E1861" t="str">
            <v>AES Energy</v>
          </cell>
          <cell r="F1861" t="str">
            <v>Foreign</v>
          </cell>
          <cell r="G1861">
            <v>0</v>
          </cell>
        </row>
        <row r="1862">
          <cell r="A1862" t="str">
            <v>EOY Accrued Tax Rec/(Pay)</v>
          </cell>
          <cell r="B1862" t="str">
            <v>Rich</v>
          </cell>
          <cell r="C1862" t="str">
            <v>Computed</v>
          </cell>
          <cell r="D1862" t="str">
            <v>4Q03</v>
          </cell>
          <cell r="E1862" t="str">
            <v>AES Energy</v>
          </cell>
          <cell r="F1862" t="str">
            <v>Foreign</v>
          </cell>
          <cell r="G1862">
            <v>271555</v>
          </cell>
        </row>
        <row r="1863">
          <cell r="A1863" t="str">
            <v>Total Deferred Tax Asset - Current</v>
          </cell>
          <cell r="B1863" t="str">
            <v>Rich</v>
          </cell>
          <cell r="C1863" t="str">
            <v>Computed</v>
          </cell>
          <cell r="D1863" t="str">
            <v>4Q03</v>
          </cell>
          <cell r="E1863" t="str">
            <v>AES Energy</v>
          </cell>
          <cell r="F1863" t="str">
            <v>Foreign</v>
          </cell>
          <cell r="G1863">
            <v>231360.42661666032</v>
          </cell>
        </row>
        <row r="1864">
          <cell r="A1864" t="str">
            <v>Total Deferred Tax Asset - NC</v>
          </cell>
          <cell r="B1864" t="str">
            <v>Rich</v>
          </cell>
          <cell r="C1864" t="str">
            <v>Computed</v>
          </cell>
          <cell r="D1864" t="str">
            <v>4Q03</v>
          </cell>
          <cell r="E1864" t="str">
            <v>AES Energy</v>
          </cell>
          <cell r="F1864" t="str">
            <v>Foreign</v>
          </cell>
          <cell r="G1864">
            <v>1406721.5733833397</v>
          </cell>
        </row>
        <row r="1865">
          <cell r="A1865" t="str">
            <v>Total Deferred Tax Liab - NC</v>
          </cell>
          <cell r="B1865" t="str">
            <v>Rich</v>
          </cell>
          <cell r="C1865" t="str">
            <v>Computed</v>
          </cell>
          <cell r="D1865" t="str">
            <v>4Q03</v>
          </cell>
          <cell r="E1865" t="str">
            <v>AES Energy</v>
          </cell>
          <cell r="F1865" t="str">
            <v>Foreign</v>
          </cell>
          <cell r="G1865">
            <v>0</v>
          </cell>
        </row>
        <row r="1866">
          <cell r="A1866" t="str">
            <v>Total Net Deferred Tax Asset/(Liab)</v>
          </cell>
          <cell r="B1866" t="str">
            <v>Rich</v>
          </cell>
          <cell r="C1866" t="str">
            <v>Computed</v>
          </cell>
          <cell r="D1866" t="str">
            <v>4Q03</v>
          </cell>
          <cell r="E1866" t="str">
            <v>AES Energy</v>
          </cell>
          <cell r="F1866" t="str">
            <v>Foreign</v>
          </cell>
          <cell r="G1866">
            <v>1638082</v>
          </cell>
        </row>
        <row r="1867">
          <cell r="A1867" t="str">
            <v>Gross Valuation Allowance</v>
          </cell>
          <cell r="B1867" t="str">
            <v>Rich</v>
          </cell>
          <cell r="C1867" t="str">
            <v>Computed</v>
          </cell>
          <cell r="D1867" t="str">
            <v>4Q03</v>
          </cell>
          <cell r="E1867" t="str">
            <v>AES Energy</v>
          </cell>
          <cell r="F1867" t="str">
            <v>Foreign</v>
          </cell>
          <cell r="G1867">
            <v>0</v>
          </cell>
        </row>
        <row r="1868">
          <cell r="A1868" t="str">
            <v>Total Asset/(Liability)</v>
          </cell>
          <cell r="B1868" t="str">
            <v>Rich</v>
          </cell>
          <cell r="C1868" t="str">
            <v>Computed</v>
          </cell>
          <cell r="D1868" t="str">
            <v>4Q03</v>
          </cell>
          <cell r="E1868" t="str">
            <v>AES Energy</v>
          </cell>
          <cell r="F1868" t="str">
            <v>Foreign</v>
          </cell>
          <cell r="G1868">
            <v>1909637</v>
          </cell>
        </row>
        <row r="1869">
          <cell r="A1869" t="str">
            <v>EOY Accrued Tax Rec/(Pay)</v>
          </cell>
          <cell r="B1869" t="str">
            <v>Jamie</v>
          </cell>
          <cell r="C1869" t="str">
            <v>Computed</v>
          </cell>
          <cell r="D1869" t="str">
            <v>2Q04</v>
          </cell>
          <cell r="E1869" t="str">
            <v>Eletropaulo</v>
          </cell>
          <cell r="F1869" t="str">
            <v>Foreign</v>
          </cell>
          <cell r="G1869">
            <v>-23923173.472319372</v>
          </cell>
        </row>
        <row r="1870">
          <cell r="A1870" t="str">
            <v>Total Deferred Tax Asset - Current</v>
          </cell>
          <cell r="B1870" t="str">
            <v>Jamie</v>
          </cell>
          <cell r="C1870" t="str">
            <v>Computed</v>
          </cell>
          <cell r="D1870" t="str">
            <v>2Q04</v>
          </cell>
          <cell r="E1870" t="str">
            <v>Eletropaulo</v>
          </cell>
          <cell r="F1870" t="str">
            <v>Foreign</v>
          </cell>
          <cell r="G1870">
            <v>33392843.107164543</v>
          </cell>
        </row>
        <row r="1871">
          <cell r="A1871" t="str">
            <v>Total Deferred Tax Asset - NC</v>
          </cell>
          <cell r="B1871" t="str">
            <v>Jamie</v>
          </cell>
          <cell r="C1871" t="str">
            <v>Computed</v>
          </cell>
          <cell r="D1871" t="str">
            <v>2Q04</v>
          </cell>
          <cell r="E1871" t="str">
            <v>Eletropaulo</v>
          </cell>
          <cell r="F1871" t="str">
            <v>Foreign</v>
          </cell>
          <cell r="G1871">
            <v>349431539.71721828</v>
          </cell>
        </row>
        <row r="1872">
          <cell r="A1872" t="str">
            <v>Total Deferred Tax Liab - NC</v>
          </cell>
          <cell r="B1872" t="str">
            <v>Jamie</v>
          </cell>
          <cell r="C1872" t="str">
            <v>Computed</v>
          </cell>
          <cell r="D1872" t="str">
            <v>2Q04</v>
          </cell>
          <cell r="E1872" t="str">
            <v>Eletropaulo</v>
          </cell>
          <cell r="F1872" t="str">
            <v>Foreign</v>
          </cell>
          <cell r="G1872">
            <v>0</v>
          </cell>
        </row>
        <row r="1873">
          <cell r="A1873" t="str">
            <v>Total Net Deferred Tax Asset/(Liab)</v>
          </cell>
          <cell r="B1873" t="str">
            <v>Jamie</v>
          </cell>
          <cell r="C1873" t="str">
            <v>Computed</v>
          </cell>
          <cell r="D1873" t="str">
            <v>2Q04</v>
          </cell>
          <cell r="E1873" t="str">
            <v>Eletropaulo</v>
          </cell>
          <cell r="F1873" t="str">
            <v>Foreign</v>
          </cell>
          <cell r="G1873">
            <v>382824382.82438284</v>
          </cell>
        </row>
        <row r="1874">
          <cell r="A1874" t="str">
            <v>Gross Valuation Allowance</v>
          </cell>
          <cell r="B1874" t="str">
            <v>Jamie</v>
          </cell>
          <cell r="C1874" t="str">
            <v>Computed</v>
          </cell>
          <cell r="D1874" t="str">
            <v>2Q04</v>
          </cell>
          <cell r="E1874" t="str">
            <v>Eletropaulo</v>
          </cell>
          <cell r="F1874" t="str">
            <v>Foreign</v>
          </cell>
          <cell r="G1874">
            <v>-60315726.982393652</v>
          </cell>
        </row>
        <row r="1875">
          <cell r="A1875" t="str">
            <v>Total Asset/(Liability)</v>
          </cell>
          <cell r="B1875" t="str">
            <v>Jamie</v>
          </cell>
          <cell r="C1875" t="str">
            <v>Computed</v>
          </cell>
          <cell r="D1875" t="str">
            <v>2Q04</v>
          </cell>
          <cell r="E1875" t="str">
            <v>Eletropaulo</v>
          </cell>
          <cell r="F1875" t="str">
            <v>Foreign</v>
          </cell>
          <cell r="G1875">
            <v>358901209.35206348</v>
          </cell>
        </row>
        <row r="1876">
          <cell r="A1876" t="str">
            <v>Total tax expense (benefit)</v>
          </cell>
          <cell r="B1876" t="str">
            <v>Jamie</v>
          </cell>
          <cell r="C1876" t="str">
            <v>Computed</v>
          </cell>
          <cell r="D1876" t="str">
            <v>2Q04</v>
          </cell>
          <cell r="E1876" t="str">
            <v>Eletropaulo</v>
          </cell>
          <cell r="F1876" t="str">
            <v>Foreign</v>
          </cell>
          <cell r="G1876">
            <v>36920227.259873159</v>
          </cell>
        </row>
        <row r="1877">
          <cell r="A1877" t="str">
            <v>EOY Accrued Tax Rec/(Pay)</v>
          </cell>
          <cell r="B1877" t="str">
            <v>Jamie</v>
          </cell>
          <cell r="C1877" t="str">
            <v>Computed</v>
          </cell>
          <cell r="D1877" t="str">
            <v>1Q04</v>
          </cell>
          <cell r="E1877" t="str">
            <v>Eletropaulo</v>
          </cell>
          <cell r="F1877" t="str">
            <v>Foreign</v>
          </cell>
          <cell r="G1877">
            <v>-34252081.246730134</v>
          </cell>
        </row>
        <row r="1878">
          <cell r="A1878" t="str">
            <v>Total Deferred Tax Asset - Current</v>
          </cell>
          <cell r="B1878" t="str">
            <v>Jamie</v>
          </cell>
          <cell r="C1878" t="str">
            <v>Computed</v>
          </cell>
          <cell r="D1878" t="str">
            <v>1Q04</v>
          </cell>
          <cell r="E1878" t="str">
            <v>Eletropaulo</v>
          </cell>
          <cell r="F1878" t="str">
            <v>Foreign</v>
          </cell>
          <cell r="G1878">
            <v>33392843.107164543</v>
          </cell>
        </row>
        <row r="1879">
          <cell r="A1879" t="str">
            <v>Total Deferred Tax Asset - NC</v>
          </cell>
          <cell r="B1879" t="str">
            <v>Jamie</v>
          </cell>
          <cell r="C1879" t="str">
            <v>Computed</v>
          </cell>
          <cell r="D1879" t="str">
            <v>1Q04</v>
          </cell>
          <cell r="E1879" t="str">
            <v>Eletropaulo</v>
          </cell>
          <cell r="F1879" t="str">
            <v>Foreign</v>
          </cell>
          <cell r="G1879">
            <v>349431539.71721828</v>
          </cell>
        </row>
        <row r="1880">
          <cell r="A1880" t="str">
            <v>Total Deferred Tax Liab - NC</v>
          </cell>
          <cell r="B1880" t="str">
            <v>Jamie</v>
          </cell>
          <cell r="C1880" t="str">
            <v>Computed</v>
          </cell>
          <cell r="D1880" t="str">
            <v>1Q04</v>
          </cell>
          <cell r="E1880" t="str">
            <v>Eletropaulo</v>
          </cell>
          <cell r="F1880" t="str">
            <v>Foreign</v>
          </cell>
          <cell r="G1880">
            <v>0</v>
          </cell>
        </row>
        <row r="1881">
          <cell r="A1881" t="str">
            <v>Total Net Deferred Tax Asset/(Liab)</v>
          </cell>
          <cell r="B1881" t="str">
            <v>Jamie</v>
          </cell>
          <cell r="C1881" t="str">
            <v>Computed</v>
          </cell>
          <cell r="D1881" t="str">
            <v>1Q04</v>
          </cell>
          <cell r="E1881" t="str">
            <v>Eletropaulo</v>
          </cell>
          <cell r="F1881" t="str">
            <v>Foreign</v>
          </cell>
          <cell r="G1881">
            <v>382824382.82438284</v>
          </cell>
        </row>
        <row r="1882">
          <cell r="A1882" t="str">
            <v>Gross Valuation Allowance</v>
          </cell>
          <cell r="B1882" t="str">
            <v>Jamie</v>
          </cell>
          <cell r="C1882" t="str">
            <v>Computed</v>
          </cell>
          <cell r="D1882" t="str">
            <v>1Q04</v>
          </cell>
          <cell r="E1882" t="str">
            <v>Eletropaulo</v>
          </cell>
          <cell r="F1882" t="str">
            <v>Foreign</v>
          </cell>
          <cell r="G1882">
            <v>-60315726.982393652</v>
          </cell>
        </row>
        <row r="1883">
          <cell r="A1883" t="str">
            <v>Total Asset/(Liability)</v>
          </cell>
          <cell r="B1883" t="str">
            <v>Jamie</v>
          </cell>
          <cell r="C1883" t="str">
            <v>Computed</v>
          </cell>
          <cell r="D1883" t="str">
            <v>1Q04</v>
          </cell>
          <cell r="E1883" t="str">
            <v>Eletropaulo</v>
          </cell>
          <cell r="F1883" t="str">
            <v>Foreign</v>
          </cell>
          <cell r="G1883">
            <v>348572301.57765269</v>
          </cell>
        </row>
        <row r="1884">
          <cell r="A1884" t="str">
            <v>Total tax expense (benefit)</v>
          </cell>
          <cell r="B1884" t="str">
            <v>Jamie</v>
          </cell>
          <cell r="C1884" t="str">
            <v>Computed</v>
          </cell>
          <cell r="D1884" t="str">
            <v>1Q04</v>
          </cell>
          <cell r="E1884" t="str">
            <v>Eletropaulo</v>
          </cell>
          <cell r="F1884" t="str">
            <v>Foreign</v>
          </cell>
          <cell r="G1884">
            <v>18242188.319170542</v>
          </cell>
        </row>
        <row r="1885">
          <cell r="A1885" t="str">
            <v>EOY Accrued Tax Rec/(Pay)</v>
          </cell>
          <cell r="B1885" t="str">
            <v>Jamie</v>
          </cell>
          <cell r="C1885" t="str">
            <v>Computed</v>
          </cell>
          <cell r="D1885" t="str">
            <v>4Q03</v>
          </cell>
          <cell r="E1885" t="str">
            <v>Eletropaulo</v>
          </cell>
          <cell r="F1885" t="str">
            <v>Foreign</v>
          </cell>
          <cell r="G1885">
            <v>-8327000</v>
          </cell>
        </row>
        <row r="1886">
          <cell r="A1886" t="str">
            <v>Total Deferred Tax Asset - Current</v>
          </cell>
          <cell r="B1886" t="str">
            <v>Jamie</v>
          </cell>
          <cell r="C1886" t="str">
            <v>Computed</v>
          </cell>
          <cell r="D1886" t="str">
            <v>4Q03</v>
          </cell>
          <cell r="E1886" t="str">
            <v>Eletropaulo</v>
          </cell>
          <cell r="F1886" t="str">
            <v>Foreign</v>
          </cell>
          <cell r="G1886">
            <v>17284730.348184999</v>
          </cell>
        </row>
        <row r="1887">
          <cell r="A1887" t="str">
            <v>Total Deferred Tax Asset - NC</v>
          </cell>
          <cell r="B1887" t="str">
            <v>Jamie</v>
          </cell>
          <cell r="C1887" t="str">
            <v>Computed</v>
          </cell>
          <cell r="D1887" t="str">
            <v>4Q03</v>
          </cell>
          <cell r="E1887" t="str">
            <v>Eletropaulo</v>
          </cell>
          <cell r="F1887" t="str">
            <v>Foreign</v>
          </cell>
          <cell r="G1887">
            <v>347528269.651815</v>
          </cell>
        </row>
        <row r="1888">
          <cell r="A1888" t="str">
            <v>Total Deferred Tax Liab - NC</v>
          </cell>
          <cell r="B1888" t="str">
            <v>Jamie</v>
          </cell>
          <cell r="C1888" t="str">
            <v>Computed</v>
          </cell>
          <cell r="D1888" t="str">
            <v>4Q03</v>
          </cell>
          <cell r="E1888" t="str">
            <v>Eletropaulo</v>
          </cell>
          <cell r="F1888" t="str">
            <v>Foreign</v>
          </cell>
          <cell r="G1888">
            <v>0</v>
          </cell>
        </row>
        <row r="1889">
          <cell r="A1889" t="str">
            <v>Total Net Deferred Tax Asset/(Liab)</v>
          </cell>
          <cell r="B1889" t="str">
            <v>Jamie</v>
          </cell>
          <cell r="C1889" t="str">
            <v>Computed</v>
          </cell>
          <cell r="D1889" t="str">
            <v>4Q03</v>
          </cell>
          <cell r="E1889" t="str">
            <v>Eletropaulo</v>
          </cell>
          <cell r="F1889" t="str">
            <v>Foreign</v>
          </cell>
          <cell r="G1889">
            <v>364813000</v>
          </cell>
        </row>
        <row r="1890">
          <cell r="A1890" t="str">
            <v>Gross Valuation Allowance</v>
          </cell>
          <cell r="B1890" t="str">
            <v>Jamie</v>
          </cell>
          <cell r="C1890" t="str">
            <v>Computed</v>
          </cell>
          <cell r="D1890" t="str">
            <v>4Q03</v>
          </cell>
          <cell r="E1890" t="str">
            <v>Eletropaulo</v>
          </cell>
          <cell r="F1890" t="str">
            <v>Foreign</v>
          </cell>
          <cell r="G1890">
            <v>-60320000</v>
          </cell>
        </row>
        <row r="1891">
          <cell r="A1891" t="str">
            <v>Total Asset/(Liability)</v>
          </cell>
          <cell r="B1891" t="str">
            <v>Jamie</v>
          </cell>
          <cell r="C1891" t="str">
            <v>Computed</v>
          </cell>
          <cell r="D1891" t="str">
            <v>4Q03</v>
          </cell>
          <cell r="E1891" t="str">
            <v>Eletropaulo</v>
          </cell>
          <cell r="F1891" t="str">
            <v>Foreign</v>
          </cell>
          <cell r="G1891">
            <v>356486000</v>
          </cell>
        </row>
        <row r="1892">
          <cell r="A1892" t="str">
            <v>EOY Accrued Tax Rec/(Pay)</v>
          </cell>
          <cell r="B1892" t="str">
            <v>Jamie</v>
          </cell>
          <cell r="C1892" t="str">
            <v>Computed</v>
          </cell>
          <cell r="D1892" t="str">
            <v>2Q04</v>
          </cell>
          <cell r="E1892" t="str">
            <v>RU Cemig</v>
          </cell>
          <cell r="F1892" t="str">
            <v>Foreign</v>
          </cell>
          <cell r="G1892">
            <v>0</v>
          </cell>
        </row>
        <row r="1893">
          <cell r="A1893" t="str">
            <v>Total Deferred Tax Asset - Current</v>
          </cell>
          <cell r="B1893" t="str">
            <v>Jamie</v>
          </cell>
          <cell r="C1893" t="str">
            <v>Computed</v>
          </cell>
          <cell r="D1893" t="str">
            <v>2Q04</v>
          </cell>
          <cell r="E1893" t="str">
            <v>RU Cemig</v>
          </cell>
          <cell r="F1893" t="str">
            <v>Foreign</v>
          </cell>
          <cell r="G1893">
            <v>0</v>
          </cell>
        </row>
        <row r="1894">
          <cell r="A1894" t="str">
            <v>Total Deferred Tax Asset - NC</v>
          </cell>
          <cell r="B1894" t="str">
            <v>Jamie</v>
          </cell>
          <cell r="C1894" t="str">
            <v>Computed</v>
          </cell>
          <cell r="D1894" t="str">
            <v>2Q04</v>
          </cell>
          <cell r="E1894" t="str">
            <v>RU Cemig</v>
          </cell>
          <cell r="F1894" t="str">
            <v>Foreign</v>
          </cell>
          <cell r="G1894">
            <v>0</v>
          </cell>
        </row>
        <row r="1895">
          <cell r="A1895" t="str">
            <v>Total Deferred Tax Liab - NC</v>
          </cell>
          <cell r="B1895" t="str">
            <v>Jamie</v>
          </cell>
          <cell r="C1895" t="str">
            <v>Computed</v>
          </cell>
          <cell r="D1895" t="str">
            <v>2Q04</v>
          </cell>
          <cell r="E1895" t="str">
            <v>RU Cemig</v>
          </cell>
          <cell r="F1895" t="str">
            <v>Foreign</v>
          </cell>
          <cell r="G1895">
            <v>0</v>
          </cell>
        </row>
        <row r="1896">
          <cell r="A1896" t="str">
            <v>Total Net Deferred Tax Asset/(Liab)</v>
          </cell>
          <cell r="B1896" t="str">
            <v>Jamie</v>
          </cell>
          <cell r="C1896" t="str">
            <v>Computed</v>
          </cell>
          <cell r="D1896" t="str">
            <v>2Q04</v>
          </cell>
          <cell r="E1896" t="str">
            <v>RU Cemig</v>
          </cell>
          <cell r="F1896" t="str">
            <v>Foreign</v>
          </cell>
          <cell r="G1896">
            <v>0</v>
          </cell>
        </row>
        <row r="1897">
          <cell r="A1897" t="str">
            <v>Gross Valuation Allowance</v>
          </cell>
          <cell r="B1897" t="str">
            <v>Jamie</v>
          </cell>
          <cell r="C1897" t="str">
            <v>Computed</v>
          </cell>
          <cell r="D1897" t="str">
            <v>2Q04</v>
          </cell>
          <cell r="E1897" t="str">
            <v>RU Cemig</v>
          </cell>
          <cell r="F1897" t="str">
            <v>Foreign</v>
          </cell>
          <cell r="G1897">
            <v>0</v>
          </cell>
        </row>
        <row r="1898">
          <cell r="A1898" t="str">
            <v>Total Asset/(Liability)</v>
          </cell>
          <cell r="B1898" t="str">
            <v>Jamie</v>
          </cell>
          <cell r="C1898" t="str">
            <v>Computed</v>
          </cell>
          <cell r="D1898" t="str">
            <v>2Q04</v>
          </cell>
          <cell r="E1898" t="str">
            <v>RU Cemig</v>
          </cell>
          <cell r="F1898" t="str">
            <v>Foreign</v>
          </cell>
          <cell r="G1898">
            <v>0</v>
          </cell>
        </row>
        <row r="1899">
          <cell r="A1899" t="str">
            <v>Total tax expense (benefit)</v>
          </cell>
          <cell r="B1899" t="str">
            <v>Jamie</v>
          </cell>
          <cell r="C1899" t="str">
            <v>Computed</v>
          </cell>
          <cell r="D1899" t="str">
            <v>2Q04</v>
          </cell>
          <cell r="E1899" t="str">
            <v>RU Cemig</v>
          </cell>
          <cell r="F1899" t="str">
            <v>Foreign</v>
          </cell>
          <cell r="G1899">
            <v>0</v>
          </cell>
        </row>
        <row r="1900">
          <cell r="A1900" t="str">
            <v>EOY Accrued Tax Rec/(Pay)</v>
          </cell>
          <cell r="B1900" t="str">
            <v>Jamie</v>
          </cell>
          <cell r="C1900" t="str">
            <v>Computed</v>
          </cell>
          <cell r="D1900" t="str">
            <v>1Q04</v>
          </cell>
          <cell r="E1900" t="str">
            <v>RU Cemig</v>
          </cell>
          <cell r="F1900" t="str">
            <v>Foreign</v>
          </cell>
          <cell r="G1900">
            <v>0</v>
          </cell>
        </row>
        <row r="1901">
          <cell r="A1901" t="str">
            <v>Total Deferred Tax Asset - Current</v>
          </cell>
          <cell r="B1901" t="str">
            <v>Jamie</v>
          </cell>
          <cell r="C1901" t="str">
            <v>Computed</v>
          </cell>
          <cell r="D1901" t="str">
            <v>1Q04</v>
          </cell>
          <cell r="E1901" t="str">
            <v>RU Cemig</v>
          </cell>
          <cell r="F1901" t="str">
            <v>Foreign</v>
          </cell>
          <cell r="G1901">
            <v>0</v>
          </cell>
        </row>
        <row r="1902">
          <cell r="A1902" t="str">
            <v>Total Deferred Tax Asset - NC</v>
          </cell>
          <cell r="B1902" t="str">
            <v>Jamie</v>
          </cell>
          <cell r="C1902" t="str">
            <v>Computed</v>
          </cell>
          <cell r="D1902" t="str">
            <v>1Q04</v>
          </cell>
          <cell r="E1902" t="str">
            <v>RU Cemig</v>
          </cell>
          <cell r="F1902" t="str">
            <v>Foreign</v>
          </cell>
          <cell r="G1902">
            <v>0</v>
          </cell>
        </row>
        <row r="1903">
          <cell r="A1903" t="str">
            <v>Total Deferred Tax Liab - NC</v>
          </cell>
          <cell r="B1903" t="str">
            <v>Jamie</v>
          </cell>
          <cell r="C1903" t="str">
            <v>Computed</v>
          </cell>
          <cell r="D1903" t="str">
            <v>1Q04</v>
          </cell>
          <cell r="E1903" t="str">
            <v>RU Cemig</v>
          </cell>
          <cell r="F1903" t="str">
            <v>Foreign</v>
          </cell>
          <cell r="G1903">
            <v>0</v>
          </cell>
        </row>
        <row r="1904">
          <cell r="A1904" t="str">
            <v>Total Net Deferred Tax Asset/(Liab)</v>
          </cell>
          <cell r="B1904" t="str">
            <v>Jamie</v>
          </cell>
          <cell r="C1904" t="str">
            <v>Computed</v>
          </cell>
          <cell r="D1904" t="str">
            <v>1Q04</v>
          </cell>
          <cell r="E1904" t="str">
            <v>RU Cemig</v>
          </cell>
          <cell r="F1904" t="str">
            <v>Foreign</v>
          </cell>
          <cell r="G1904">
            <v>0</v>
          </cell>
        </row>
        <row r="1905">
          <cell r="A1905" t="str">
            <v>Gross Valuation Allowance</v>
          </cell>
          <cell r="B1905" t="str">
            <v>Jamie</v>
          </cell>
          <cell r="C1905" t="str">
            <v>Computed</v>
          </cell>
          <cell r="D1905" t="str">
            <v>1Q04</v>
          </cell>
          <cell r="E1905" t="str">
            <v>RU Cemig</v>
          </cell>
          <cell r="F1905" t="str">
            <v>Foreign</v>
          </cell>
          <cell r="G1905">
            <v>0</v>
          </cell>
        </row>
        <row r="1906">
          <cell r="A1906" t="str">
            <v>Total Asset/(Liability)</v>
          </cell>
          <cell r="B1906" t="str">
            <v>Jamie</v>
          </cell>
          <cell r="C1906" t="str">
            <v>Computed</v>
          </cell>
          <cell r="D1906" t="str">
            <v>1Q04</v>
          </cell>
          <cell r="E1906" t="str">
            <v>RU Cemig</v>
          </cell>
          <cell r="F1906" t="str">
            <v>Foreign</v>
          </cell>
          <cell r="G1906">
            <v>0</v>
          </cell>
        </row>
        <row r="1907">
          <cell r="A1907" t="str">
            <v>Total tax expense (benefit)</v>
          </cell>
          <cell r="B1907" t="str">
            <v>Jamie</v>
          </cell>
          <cell r="C1907" t="str">
            <v>Computed</v>
          </cell>
          <cell r="D1907" t="str">
            <v>1Q04</v>
          </cell>
          <cell r="E1907" t="str">
            <v>RU Cemig</v>
          </cell>
          <cell r="F1907" t="str">
            <v>Foreign</v>
          </cell>
          <cell r="G1907">
            <v>0</v>
          </cell>
        </row>
        <row r="1908">
          <cell r="A1908" t="str">
            <v>EOY Accrued Tax Rec/(Pay)</v>
          </cell>
          <cell r="B1908" t="str">
            <v>Jamie</v>
          </cell>
          <cell r="C1908" t="str">
            <v>Computed</v>
          </cell>
          <cell r="D1908" t="str">
            <v>4Q03</v>
          </cell>
          <cell r="E1908" t="str">
            <v>RU Cemig</v>
          </cell>
          <cell r="F1908" t="str">
            <v>Foreign</v>
          </cell>
          <cell r="G1908">
            <v>0</v>
          </cell>
        </row>
        <row r="1909">
          <cell r="A1909" t="str">
            <v>Total Deferred Tax Asset - Current</v>
          </cell>
          <cell r="B1909" t="str">
            <v>Jamie</v>
          </cell>
          <cell r="C1909" t="str">
            <v>Computed</v>
          </cell>
          <cell r="D1909" t="str">
            <v>4Q03</v>
          </cell>
          <cell r="E1909" t="str">
            <v>RU Cemig</v>
          </cell>
          <cell r="F1909" t="str">
            <v>Foreign</v>
          </cell>
          <cell r="G1909">
            <v>0</v>
          </cell>
        </row>
        <row r="1910">
          <cell r="A1910" t="str">
            <v>Total Deferred Tax Asset - NC</v>
          </cell>
          <cell r="B1910" t="str">
            <v>Jamie</v>
          </cell>
          <cell r="C1910" t="str">
            <v>Computed</v>
          </cell>
          <cell r="D1910" t="str">
            <v>4Q03</v>
          </cell>
          <cell r="E1910" t="str">
            <v>RU Cemig</v>
          </cell>
          <cell r="F1910" t="str">
            <v>Foreign</v>
          </cell>
          <cell r="G1910">
            <v>0</v>
          </cell>
        </row>
        <row r="1911">
          <cell r="A1911" t="str">
            <v>Total Deferred Tax Liab - NC</v>
          </cell>
          <cell r="B1911" t="str">
            <v>Jamie</v>
          </cell>
          <cell r="C1911" t="str">
            <v>Computed</v>
          </cell>
          <cell r="D1911" t="str">
            <v>4Q03</v>
          </cell>
          <cell r="E1911" t="str">
            <v>RU Cemig</v>
          </cell>
          <cell r="F1911" t="str">
            <v>Foreign</v>
          </cell>
          <cell r="G1911">
            <v>0</v>
          </cell>
        </row>
        <row r="1912">
          <cell r="A1912" t="str">
            <v>Total Net Deferred Tax Asset/(Liab)</v>
          </cell>
          <cell r="B1912" t="str">
            <v>Jamie</v>
          </cell>
          <cell r="C1912" t="str">
            <v>Computed</v>
          </cell>
          <cell r="D1912" t="str">
            <v>4Q03</v>
          </cell>
          <cell r="E1912" t="str">
            <v>RU Cemig</v>
          </cell>
          <cell r="F1912" t="str">
            <v>Foreign</v>
          </cell>
          <cell r="G1912">
            <v>0</v>
          </cell>
        </row>
        <row r="1913">
          <cell r="A1913" t="str">
            <v>Gross Valuation Allowance</v>
          </cell>
          <cell r="B1913" t="str">
            <v>Jamie</v>
          </cell>
          <cell r="C1913" t="str">
            <v>Computed</v>
          </cell>
          <cell r="D1913" t="str">
            <v>4Q03</v>
          </cell>
          <cell r="E1913" t="str">
            <v>RU Cemig</v>
          </cell>
          <cell r="F1913" t="str">
            <v>Foreign</v>
          </cell>
          <cell r="G1913">
            <v>0</v>
          </cell>
        </row>
        <row r="1914">
          <cell r="A1914" t="str">
            <v>Total Asset/(Liability)</v>
          </cell>
          <cell r="B1914" t="str">
            <v>Jamie</v>
          </cell>
          <cell r="C1914" t="str">
            <v>Computed</v>
          </cell>
          <cell r="D1914" t="str">
            <v>4Q03</v>
          </cell>
          <cell r="E1914" t="str">
            <v>RU Cemig</v>
          </cell>
          <cell r="F1914" t="str">
            <v>Foreign</v>
          </cell>
          <cell r="G1914">
            <v>0</v>
          </cell>
        </row>
        <row r="1915">
          <cell r="A1915" t="str">
            <v>EOY Accrued Tax Rec/(Pay)</v>
          </cell>
          <cell r="B1915" t="str">
            <v>Jamie</v>
          </cell>
          <cell r="C1915" t="str">
            <v>Computed</v>
          </cell>
          <cell r="D1915" t="str">
            <v>2Q04</v>
          </cell>
          <cell r="E1915" t="str">
            <v>AES Com Rio</v>
          </cell>
          <cell r="F1915" t="str">
            <v>Foreign</v>
          </cell>
          <cell r="G1915">
            <v>-215900</v>
          </cell>
        </row>
        <row r="1916">
          <cell r="A1916" t="str">
            <v>Total Deferred Tax Asset - Current</v>
          </cell>
          <cell r="B1916" t="str">
            <v>Jamie</v>
          </cell>
          <cell r="C1916" t="str">
            <v>Computed</v>
          </cell>
          <cell r="D1916" t="str">
            <v>2Q04</v>
          </cell>
          <cell r="E1916" t="str">
            <v>AES Com Rio</v>
          </cell>
          <cell r="F1916" t="str">
            <v>Foreign</v>
          </cell>
          <cell r="G1916">
            <v>0</v>
          </cell>
        </row>
        <row r="1917">
          <cell r="A1917" t="str">
            <v>Total Deferred Tax Asset - NC</v>
          </cell>
          <cell r="B1917" t="str">
            <v>Jamie</v>
          </cell>
          <cell r="C1917" t="str">
            <v>Computed</v>
          </cell>
          <cell r="D1917" t="str">
            <v>2Q04</v>
          </cell>
          <cell r="E1917" t="str">
            <v>AES Com Rio</v>
          </cell>
          <cell r="F1917" t="str">
            <v>Foreign</v>
          </cell>
          <cell r="G1917">
            <v>0</v>
          </cell>
        </row>
        <row r="1918">
          <cell r="A1918" t="str">
            <v>Total Deferred Tax Liab - NC</v>
          </cell>
          <cell r="B1918" t="str">
            <v>Jamie</v>
          </cell>
          <cell r="C1918" t="str">
            <v>Computed</v>
          </cell>
          <cell r="D1918" t="str">
            <v>2Q04</v>
          </cell>
          <cell r="E1918" t="str">
            <v>AES Com Rio</v>
          </cell>
          <cell r="F1918" t="str">
            <v>Foreign</v>
          </cell>
          <cell r="G1918">
            <v>0</v>
          </cell>
        </row>
        <row r="1919">
          <cell r="A1919" t="str">
            <v>Total Net Deferred Tax Asset/(Liab)</v>
          </cell>
          <cell r="B1919" t="str">
            <v>Jamie</v>
          </cell>
          <cell r="C1919" t="str">
            <v>Computed</v>
          </cell>
          <cell r="D1919" t="str">
            <v>2Q04</v>
          </cell>
          <cell r="E1919" t="str">
            <v>AES Com Rio</v>
          </cell>
          <cell r="F1919" t="str">
            <v>Foreign</v>
          </cell>
          <cell r="G1919">
            <v>0</v>
          </cell>
        </row>
        <row r="1920">
          <cell r="A1920" t="str">
            <v>Gross Valuation Allowance</v>
          </cell>
          <cell r="B1920" t="str">
            <v>Jamie</v>
          </cell>
          <cell r="C1920" t="str">
            <v>Computed</v>
          </cell>
          <cell r="D1920" t="str">
            <v>2Q04</v>
          </cell>
          <cell r="E1920" t="str">
            <v>AES Com Rio</v>
          </cell>
          <cell r="F1920" t="str">
            <v>Foreign</v>
          </cell>
          <cell r="G1920">
            <v>0</v>
          </cell>
        </row>
        <row r="1921">
          <cell r="A1921" t="str">
            <v>Total Asset/(Liability)</v>
          </cell>
          <cell r="B1921" t="str">
            <v>Jamie</v>
          </cell>
          <cell r="C1921" t="str">
            <v>Computed</v>
          </cell>
          <cell r="D1921" t="str">
            <v>2Q04</v>
          </cell>
          <cell r="E1921" t="str">
            <v>AES Com Rio</v>
          </cell>
          <cell r="F1921" t="str">
            <v>Foreign</v>
          </cell>
          <cell r="G1921">
            <v>-215900</v>
          </cell>
        </row>
        <row r="1922">
          <cell r="A1922" t="str">
            <v>Total tax expense (benefit)</v>
          </cell>
          <cell r="B1922" t="str">
            <v>Jamie</v>
          </cell>
          <cell r="C1922" t="str">
            <v>Computed</v>
          </cell>
          <cell r="D1922" t="str">
            <v>2Q04</v>
          </cell>
          <cell r="E1922" t="str">
            <v>AES Com Rio</v>
          </cell>
          <cell r="F1922" t="str">
            <v>Foreign</v>
          </cell>
          <cell r="G1922">
            <v>0</v>
          </cell>
        </row>
        <row r="1923">
          <cell r="A1923" t="str">
            <v>EOY Accrued Tax Rec/(Pay)</v>
          </cell>
          <cell r="B1923" t="str">
            <v>Jamie</v>
          </cell>
          <cell r="C1923" t="str">
            <v>Computed</v>
          </cell>
          <cell r="D1923" t="str">
            <v>1Q04</v>
          </cell>
          <cell r="E1923" t="str">
            <v>AES Com Rio</v>
          </cell>
          <cell r="F1923" t="str">
            <v>Foreign</v>
          </cell>
          <cell r="G1923">
            <v>-215900</v>
          </cell>
        </row>
        <row r="1924">
          <cell r="A1924" t="str">
            <v>Total Deferred Tax Asset - Current</v>
          </cell>
          <cell r="B1924" t="str">
            <v>Jamie</v>
          </cell>
          <cell r="C1924" t="str">
            <v>Computed</v>
          </cell>
          <cell r="D1924" t="str">
            <v>1Q04</v>
          </cell>
          <cell r="E1924" t="str">
            <v>AES Com Rio</v>
          </cell>
          <cell r="F1924" t="str">
            <v>Foreign</v>
          </cell>
          <cell r="G1924">
            <v>0</v>
          </cell>
        </row>
        <row r="1925">
          <cell r="A1925" t="str">
            <v>Total Deferred Tax Asset - NC</v>
          </cell>
          <cell r="B1925" t="str">
            <v>Jamie</v>
          </cell>
          <cell r="C1925" t="str">
            <v>Computed</v>
          </cell>
          <cell r="D1925" t="str">
            <v>1Q04</v>
          </cell>
          <cell r="E1925" t="str">
            <v>AES Com Rio</v>
          </cell>
          <cell r="F1925" t="str">
            <v>Foreign</v>
          </cell>
          <cell r="G1925">
            <v>0</v>
          </cell>
        </row>
        <row r="1926">
          <cell r="A1926" t="str">
            <v>Total Deferred Tax Liab - NC</v>
          </cell>
          <cell r="B1926" t="str">
            <v>Jamie</v>
          </cell>
          <cell r="C1926" t="str">
            <v>Computed</v>
          </cell>
          <cell r="D1926" t="str">
            <v>1Q04</v>
          </cell>
          <cell r="E1926" t="str">
            <v>AES Com Rio</v>
          </cell>
          <cell r="F1926" t="str">
            <v>Foreign</v>
          </cell>
          <cell r="G1926">
            <v>0</v>
          </cell>
        </row>
        <row r="1927">
          <cell r="A1927" t="str">
            <v>Total Net Deferred Tax Asset/(Liab)</v>
          </cell>
          <cell r="B1927" t="str">
            <v>Jamie</v>
          </cell>
          <cell r="C1927" t="str">
            <v>Computed</v>
          </cell>
          <cell r="D1927" t="str">
            <v>1Q04</v>
          </cell>
          <cell r="E1927" t="str">
            <v>AES Com Rio</v>
          </cell>
          <cell r="F1927" t="str">
            <v>Foreign</v>
          </cell>
          <cell r="G1927">
            <v>0</v>
          </cell>
        </row>
        <row r="1928">
          <cell r="A1928" t="str">
            <v>Gross Valuation Allowance</v>
          </cell>
          <cell r="B1928" t="str">
            <v>Jamie</v>
          </cell>
          <cell r="C1928" t="str">
            <v>Computed</v>
          </cell>
          <cell r="D1928" t="str">
            <v>1Q04</v>
          </cell>
          <cell r="E1928" t="str">
            <v>AES Com Rio</v>
          </cell>
          <cell r="F1928" t="str">
            <v>Foreign</v>
          </cell>
          <cell r="G1928">
            <v>0</v>
          </cell>
        </row>
        <row r="1929">
          <cell r="A1929" t="str">
            <v>Total Asset/(Liability)</v>
          </cell>
          <cell r="B1929" t="str">
            <v>Jamie</v>
          </cell>
          <cell r="C1929" t="str">
            <v>Computed</v>
          </cell>
          <cell r="D1929" t="str">
            <v>1Q04</v>
          </cell>
          <cell r="E1929" t="str">
            <v>AES Com Rio</v>
          </cell>
          <cell r="F1929" t="str">
            <v>Foreign</v>
          </cell>
          <cell r="G1929">
            <v>-215900</v>
          </cell>
        </row>
        <row r="1930">
          <cell r="A1930" t="str">
            <v>Total tax expense (benefit)</v>
          </cell>
          <cell r="B1930" t="str">
            <v>Jamie</v>
          </cell>
          <cell r="C1930" t="str">
            <v>Computed</v>
          </cell>
          <cell r="D1930" t="str">
            <v>1Q04</v>
          </cell>
          <cell r="E1930" t="str">
            <v>AES Com Rio</v>
          </cell>
          <cell r="F1930" t="str">
            <v>Foreign</v>
          </cell>
          <cell r="G1930">
            <v>0</v>
          </cell>
        </row>
        <row r="1931">
          <cell r="A1931" t="str">
            <v>EOY Accrued Tax Rec/(Pay)</v>
          </cell>
          <cell r="B1931" t="str">
            <v>Jamie</v>
          </cell>
          <cell r="C1931" t="str">
            <v>Computed</v>
          </cell>
          <cell r="D1931" t="str">
            <v>4Q03</v>
          </cell>
          <cell r="E1931" t="str">
            <v>AES Com Rio</v>
          </cell>
          <cell r="F1931" t="str">
            <v>Foreign</v>
          </cell>
          <cell r="G1931">
            <v>-215900</v>
          </cell>
        </row>
        <row r="1932">
          <cell r="A1932" t="str">
            <v>Total Deferred Tax Asset - Current</v>
          </cell>
          <cell r="B1932" t="str">
            <v>Jamie</v>
          </cell>
          <cell r="C1932" t="str">
            <v>Computed</v>
          </cell>
          <cell r="D1932" t="str">
            <v>4Q03</v>
          </cell>
          <cell r="E1932" t="str">
            <v>AES Com Rio</v>
          </cell>
          <cell r="F1932" t="str">
            <v>Foreign</v>
          </cell>
          <cell r="G1932">
            <v>0</v>
          </cell>
        </row>
        <row r="1933">
          <cell r="A1933" t="str">
            <v>Total Deferred Tax Asset - NC</v>
          </cell>
          <cell r="B1933" t="str">
            <v>Jamie</v>
          </cell>
          <cell r="C1933" t="str">
            <v>Computed</v>
          </cell>
          <cell r="D1933" t="str">
            <v>4Q03</v>
          </cell>
          <cell r="E1933" t="str">
            <v>AES Com Rio</v>
          </cell>
          <cell r="F1933" t="str">
            <v>Foreign</v>
          </cell>
          <cell r="G1933">
            <v>0</v>
          </cell>
        </row>
        <row r="1934">
          <cell r="A1934" t="str">
            <v>Total Deferred Tax Liab - NC</v>
          </cell>
          <cell r="B1934" t="str">
            <v>Jamie</v>
          </cell>
          <cell r="C1934" t="str">
            <v>Computed</v>
          </cell>
          <cell r="D1934" t="str">
            <v>4Q03</v>
          </cell>
          <cell r="E1934" t="str">
            <v>AES Com Rio</v>
          </cell>
          <cell r="F1934" t="str">
            <v>Foreign</v>
          </cell>
          <cell r="G1934">
            <v>0</v>
          </cell>
        </row>
        <row r="1935">
          <cell r="A1935" t="str">
            <v>Total Net Deferred Tax Asset/(Liab)</v>
          </cell>
          <cell r="B1935" t="str">
            <v>Jamie</v>
          </cell>
          <cell r="C1935" t="str">
            <v>Computed</v>
          </cell>
          <cell r="D1935" t="str">
            <v>4Q03</v>
          </cell>
          <cell r="E1935" t="str">
            <v>AES Com Rio</v>
          </cell>
          <cell r="F1935" t="str">
            <v>Foreign</v>
          </cell>
          <cell r="G1935">
            <v>0</v>
          </cell>
        </row>
        <row r="1936">
          <cell r="A1936" t="str">
            <v>Gross Valuation Allowance</v>
          </cell>
          <cell r="B1936" t="str">
            <v>Jamie</v>
          </cell>
          <cell r="C1936" t="str">
            <v>Computed</v>
          </cell>
          <cell r="D1936" t="str">
            <v>4Q03</v>
          </cell>
          <cell r="E1936" t="str">
            <v>AES Com Rio</v>
          </cell>
          <cell r="F1936" t="str">
            <v>Foreign</v>
          </cell>
          <cell r="G1936">
            <v>0</v>
          </cell>
        </row>
        <row r="1937">
          <cell r="A1937" t="str">
            <v>Total Asset/(Liability)</v>
          </cell>
          <cell r="B1937" t="str">
            <v>Jamie</v>
          </cell>
          <cell r="C1937" t="str">
            <v>Computed</v>
          </cell>
          <cell r="D1937" t="str">
            <v>4Q03</v>
          </cell>
          <cell r="E1937" t="str">
            <v>AES Com Rio</v>
          </cell>
          <cell r="F1937" t="str">
            <v>Foreign</v>
          </cell>
          <cell r="G1937">
            <v>-215900</v>
          </cell>
        </row>
        <row r="1938">
          <cell r="A1938" t="str">
            <v>EOY Accrued Tax Rec/(Pay)</v>
          </cell>
          <cell r="B1938" t="str">
            <v>Jamie</v>
          </cell>
          <cell r="C1938" t="str">
            <v>Computed</v>
          </cell>
          <cell r="D1938" t="str">
            <v>2Q04</v>
          </cell>
          <cell r="E1938" t="str">
            <v>Metro Telecom</v>
          </cell>
          <cell r="F1938" t="str">
            <v>Foreign</v>
          </cell>
          <cell r="G1938">
            <v>0</v>
          </cell>
        </row>
        <row r="1939">
          <cell r="A1939" t="str">
            <v>Total Deferred Tax Asset - Current</v>
          </cell>
          <cell r="B1939" t="str">
            <v>Jamie</v>
          </cell>
          <cell r="C1939" t="str">
            <v>Computed</v>
          </cell>
          <cell r="D1939" t="str">
            <v>2Q04</v>
          </cell>
          <cell r="E1939" t="str">
            <v>Metro Telecom</v>
          </cell>
          <cell r="F1939" t="str">
            <v>Foreign</v>
          </cell>
          <cell r="G1939">
            <v>0</v>
          </cell>
        </row>
        <row r="1940">
          <cell r="A1940" t="str">
            <v>Total Deferred Tax Asset - NC</v>
          </cell>
          <cell r="B1940" t="str">
            <v>Jamie</v>
          </cell>
          <cell r="C1940" t="str">
            <v>Computed</v>
          </cell>
          <cell r="D1940" t="str">
            <v>2Q04</v>
          </cell>
          <cell r="E1940" t="str">
            <v>Metro Telecom</v>
          </cell>
          <cell r="F1940" t="str">
            <v>Foreign</v>
          </cell>
          <cell r="G1940">
            <v>124780</v>
          </cell>
        </row>
        <row r="1941">
          <cell r="A1941" t="str">
            <v>Total Deferred Tax Liab - NC</v>
          </cell>
          <cell r="B1941" t="str">
            <v>Jamie</v>
          </cell>
          <cell r="C1941" t="str">
            <v>Computed</v>
          </cell>
          <cell r="D1941" t="str">
            <v>2Q04</v>
          </cell>
          <cell r="E1941" t="str">
            <v>Metro Telecom</v>
          </cell>
          <cell r="F1941" t="str">
            <v>Foreign</v>
          </cell>
          <cell r="G1941">
            <v>0</v>
          </cell>
        </row>
        <row r="1942">
          <cell r="A1942" t="str">
            <v>Total Net Deferred Tax Asset/(Liab)</v>
          </cell>
          <cell r="B1942" t="str">
            <v>Jamie</v>
          </cell>
          <cell r="C1942" t="str">
            <v>Computed</v>
          </cell>
          <cell r="D1942" t="str">
            <v>2Q04</v>
          </cell>
          <cell r="E1942" t="str">
            <v>Metro Telecom</v>
          </cell>
          <cell r="F1942" t="str">
            <v>Foreign</v>
          </cell>
          <cell r="G1942">
            <v>124780</v>
          </cell>
        </row>
        <row r="1943">
          <cell r="A1943" t="str">
            <v>Gross Valuation Allowance</v>
          </cell>
          <cell r="B1943" t="str">
            <v>Jamie</v>
          </cell>
          <cell r="C1943" t="str">
            <v>Computed</v>
          </cell>
          <cell r="D1943" t="str">
            <v>2Q04</v>
          </cell>
          <cell r="E1943" t="str">
            <v>Metro Telecom</v>
          </cell>
          <cell r="F1943" t="str">
            <v>Foreign</v>
          </cell>
          <cell r="G1943">
            <v>0</v>
          </cell>
        </row>
        <row r="1944">
          <cell r="A1944" t="str">
            <v>Total Asset/(Liability)</v>
          </cell>
          <cell r="B1944" t="str">
            <v>Jamie</v>
          </cell>
          <cell r="C1944" t="str">
            <v>Computed</v>
          </cell>
          <cell r="D1944" t="str">
            <v>2Q04</v>
          </cell>
          <cell r="E1944" t="str">
            <v>Metro Telecom</v>
          </cell>
          <cell r="F1944" t="str">
            <v>Foreign</v>
          </cell>
          <cell r="G1944">
            <v>124780</v>
          </cell>
        </row>
        <row r="1945">
          <cell r="A1945" t="str">
            <v>Total tax expense (benefit)</v>
          </cell>
          <cell r="B1945" t="str">
            <v>Jamie</v>
          </cell>
          <cell r="C1945" t="str">
            <v>Computed</v>
          </cell>
          <cell r="D1945" t="str">
            <v>2Q04</v>
          </cell>
          <cell r="E1945" t="str">
            <v>Metro Telecom</v>
          </cell>
          <cell r="F1945" t="str">
            <v>Foreign</v>
          </cell>
          <cell r="G1945">
            <v>0</v>
          </cell>
        </row>
        <row r="1946">
          <cell r="A1946" t="str">
            <v>EOY Accrued Tax Rec/(Pay)</v>
          </cell>
          <cell r="B1946" t="str">
            <v>Jamie</v>
          </cell>
          <cell r="C1946" t="str">
            <v>Computed</v>
          </cell>
          <cell r="D1946" t="str">
            <v>1Q04</v>
          </cell>
          <cell r="E1946" t="str">
            <v>Metro Telecom</v>
          </cell>
          <cell r="F1946" t="str">
            <v>Foreign</v>
          </cell>
          <cell r="G1946">
            <v>0</v>
          </cell>
        </row>
        <row r="1947">
          <cell r="A1947" t="str">
            <v>Total Deferred Tax Asset - Current</v>
          </cell>
          <cell r="B1947" t="str">
            <v>Jamie</v>
          </cell>
          <cell r="C1947" t="str">
            <v>Computed</v>
          </cell>
          <cell r="D1947" t="str">
            <v>1Q04</v>
          </cell>
          <cell r="E1947" t="str">
            <v>Metro Telecom</v>
          </cell>
          <cell r="F1947" t="str">
            <v>Foreign</v>
          </cell>
          <cell r="G1947">
            <v>0</v>
          </cell>
        </row>
        <row r="1948">
          <cell r="A1948" t="str">
            <v>Total Deferred Tax Asset - NC</v>
          </cell>
          <cell r="B1948" t="str">
            <v>Jamie</v>
          </cell>
          <cell r="C1948" t="str">
            <v>Computed</v>
          </cell>
          <cell r="D1948" t="str">
            <v>1Q04</v>
          </cell>
          <cell r="E1948" t="str">
            <v>Metro Telecom</v>
          </cell>
          <cell r="F1948" t="str">
            <v>Foreign</v>
          </cell>
          <cell r="G1948">
            <v>124780</v>
          </cell>
        </row>
        <row r="1949">
          <cell r="A1949" t="str">
            <v>Total Deferred Tax Liab - NC</v>
          </cell>
          <cell r="B1949" t="str">
            <v>Jamie</v>
          </cell>
          <cell r="C1949" t="str">
            <v>Computed</v>
          </cell>
          <cell r="D1949" t="str">
            <v>1Q04</v>
          </cell>
          <cell r="E1949" t="str">
            <v>Metro Telecom</v>
          </cell>
          <cell r="F1949" t="str">
            <v>Foreign</v>
          </cell>
          <cell r="G1949">
            <v>0</v>
          </cell>
        </row>
        <row r="1950">
          <cell r="A1950" t="str">
            <v>Total Net Deferred Tax Asset/(Liab)</v>
          </cell>
          <cell r="B1950" t="str">
            <v>Jamie</v>
          </cell>
          <cell r="C1950" t="str">
            <v>Computed</v>
          </cell>
          <cell r="D1950" t="str">
            <v>1Q04</v>
          </cell>
          <cell r="E1950" t="str">
            <v>Metro Telecom</v>
          </cell>
          <cell r="F1950" t="str">
            <v>Foreign</v>
          </cell>
          <cell r="G1950">
            <v>124780</v>
          </cell>
        </row>
        <row r="1951">
          <cell r="A1951" t="str">
            <v>Gross Valuation Allowance</v>
          </cell>
          <cell r="B1951" t="str">
            <v>Jamie</v>
          </cell>
          <cell r="C1951" t="str">
            <v>Computed</v>
          </cell>
          <cell r="D1951" t="str">
            <v>1Q04</v>
          </cell>
          <cell r="E1951" t="str">
            <v>Metro Telecom</v>
          </cell>
          <cell r="F1951" t="str">
            <v>Foreign</v>
          </cell>
          <cell r="G1951">
            <v>0</v>
          </cell>
        </row>
        <row r="1952">
          <cell r="A1952" t="str">
            <v>Total Asset/(Liability)</v>
          </cell>
          <cell r="B1952" t="str">
            <v>Jamie</v>
          </cell>
          <cell r="C1952" t="str">
            <v>Computed</v>
          </cell>
          <cell r="D1952" t="str">
            <v>1Q04</v>
          </cell>
          <cell r="E1952" t="str">
            <v>Metro Telecom</v>
          </cell>
          <cell r="F1952" t="str">
            <v>Foreign</v>
          </cell>
          <cell r="G1952">
            <v>124780</v>
          </cell>
        </row>
        <row r="1953">
          <cell r="A1953" t="str">
            <v>Total tax expense (benefit)</v>
          </cell>
          <cell r="B1953" t="str">
            <v>Jamie</v>
          </cell>
          <cell r="C1953" t="str">
            <v>Computed</v>
          </cell>
          <cell r="D1953" t="str">
            <v>1Q04</v>
          </cell>
          <cell r="E1953" t="str">
            <v>Metro Telecom</v>
          </cell>
          <cell r="F1953" t="str">
            <v>Foreign</v>
          </cell>
          <cell r="G1953">
            <v>0</v>
          </cell>
        </row>
        <row r="1954">
          <cell r="A1954" t="str">
            <v>EOY Accrued Tax Rec/(Pay)</v>
          </cell>
          <cell r="B1954" t="str">
            <v>Jamie</v>
          </cell>
          <cell r="C1954" t="str">
            <v>Computed</v>
          </cell>
          <cell r="D1954" t="str">
            <v>4Q03</v>
          </cell>
          <cell r="E1954" t="str">
            <v>Metro Telecom</v>
          </cell>
          <cell r="F1954" t="str">
            <v>Foreign</v>
          </cell>
          <cell r="G1954">
            <v>0</v>
          </cell>
        </row>
        <row r="1955">
          <cell r="A1955" t="str">
            <v>Total Deferred Tax Asset - Current</v>
          </cell>
          <cell r="B1955" t="str">
            <v>Jamie</v>
          </cell>
          <cell r="C1955" t="str">
            <v>Computed</v>
          </cell>
          <cell r="D1955" t="str">
            <v>4Q03</v>
          </cell>
          <cell r="E1955" t="str">
            <v>Metro Telecom</v>
          </cell>
          <cell r="F1955" t="str">
            <v>Foreign</v>
          </cell>
          <cell r="G1955">
            <v>0</v>
          </cell>
        </row>
        <row r="1956">
          <cell r="A1956" t="str">
            <v>Total Deferred Tax Asset - NC</v>
          </cell>
          <cell r="B1956" t="str">
            <v>Jamie</v>
          </cell>
          <cell r="C1956" t="str">
            <v>Computed</v>
          </cell>
          <cell r="D1956" t="str">
            <v>4Q03</v>
          </cell>
          <cell r="E1956" t="str">
            <v>Metro Telecom</v>
          </cell>
          <cell r="F1956" t="str">
            <v>Foreign</v>
          </cell>
          <cell r="G1956">
            <v>124780</v>
          </cell>
        </row>
        <row r="1957">
          <cell r="A1957" t="str">
            <v>Total Deferred Tax Liab - NC</v>
          </cell>
          <cell r="B1957" t="str">
            <v>Jamie</v>
          </cell>
          <cell r="C1957" t="str">
            <v>Computed</v>
          </cell>
          <cell r="D1957" t="str">
            <v>4Q03</v>
          </cell>
          <cell r="E1957" t="str">
            <v>Metro Telecom</v>
          </cell>
          <cell r="F1957" t="str">
            <v>Foreign</v>
          </cell>
          <cell r="G1957">
            <v>0</v>
          </cell>
        </row>
        <row r="1958">
          <cell r="A1958" t="str">
            <v>Total Net Deferred Tax Asset/(Liab)</v>
          </cell>
          <cell r="B1958" t="str">
            <v>Jamie</v>
          </cell>
          <cell r="C1958" t="str">
            <v>Computed</v>
          </cell>
          <cell r="D1958" t="str">
            <v>4Q03</v>
          </cell>
          <cell r="E1958" t="str">
            <v>Metro Telecom</v>
          </cell>
          <cell r="F1958" t="str">
            <v>Foreign</v>
          </cell>
          <cell r="G1958">
            <v>124780</v>
          </cell>
        </row>
        <row r="1959">
          <cell r="A1959" t="str">
            <v>Gross Valuation Allowance</v>
          </cell>
          <cell r="B1959" t="str">
            <v>Jamie</v>
          </cell>
          <cell r="C1959" t="str">
            <v>Computed</v>
          </cell>
          <cell r="D1959" t="str">
            <v>4Q03</v>
          </cell>
          <cell r="E1959" t="str">
            <v>Metro Telecom</v>
          </cell>
          <cell r="F1959" t="str">
            <v>Foreign</v>
          </cell>
          <cell r="G1959">
            <v>0</v>
          </cell>
        </row>
        <row r="1960">
          <cell r="A1960" t="str">
            <v>Total Asset/(Liability)</v>
          </cell>
          <cell r="B1960" t="str">
            <v>Jamie</v>
          </cell>
          <cell r="C1960" t="str">
            <v>Computed</v>
          </cell>
          <cell r="D1960" t="str">
            <v>4Q03</v>
          </cell>
          <cell r="E1960" t="str">
            <v>Metro Telecom</v>
          </cell>
          <cell r="F1960" t="str">
            <v>Foreign</v>
          </cell>
          <cell r="G1960">
            <v>124780</v>
          </cell>
        </row>
        <row r="1961">
          <cell r="A1961" t="str">
            <v>EOY Accrued Tax Rec/(Pay)</v>
          </cell>
          <cell r="B1961" t="str">
            <v>Jamie</v>
          </cell>
          <cell r="C1961" t="str">
            <v>Computed</v>
          </cell>
          <cell r="D1961" t="str">
            <v>2Q04</v>
          </cell>
          <cell r="E1961" t="str">
            <v>RU Eletronet</v>
          </cell>
          <cell r="F1961" t="str">
            <v>Foreign</v>
          </cell>
          <cell r="G1961">
            <v>0</v>
          </cell>
        </row>
        <row r="1962">
          <cell r="A1962" t="str">
            <v>Total Deferred Tax Asset - Current</v>
          </cell>
          <cell r="B1962" t="str">
            <v>Jamie</v>
          </cell>
          <cell r="C1962" t="str">
            <v>Computed</v>
          </cell>
          <cell r="D1962" t="str">
            <v>2Q04</v>
          </cell>
          <cell r="E1962" t="str">
            <v>RU Eletronet</v>
          </cell>
          <cell r="F1962" t="str">
            <v>Foreign</v>
          </cell>
          <cell r="G1962">
            <v>0</v>
          </cell>
        </row>
        <row r="1963">
          <cell r="A1963" t="str">
            <v>Total Deferred Tax Asset - NC</v>
          </cell>
          <cell r="B1963" t="str">
            <v>Jamie</v>
          </cell>
          <cell r="C1963" t="str">
            <v>Computed</v>
          </cell>
          <cell r="D1963" t="str">
            <v>2Q04</v>
          </cell>
          <cell r="E1963" t="str">
            <v>RU Eletronet</v>
          </cell>
          <cell r="F1963" t="str">
            <v>Foreign</v>
          </cell>
          <cell r="G1963">
            <v>0</v>
          </cell>
        </row>
        <row r="1964">
          <cell r="A1964" t="str">
            <v>Total Deferred Tax Liab - NC</v>
          </cell>
          <cell r="B1964" t="str">
            <v>Jamie</v>
          </cell>
          <cell r="C1964" t="str">
            <v>Computed</v>
          </cell>
          <cell r="D1964" t="str">
            <v>2Q04</v>
          </cell>
          <cell r="E1964" t="str">
            <v>RU Eletronet</v>
          </cell>
          <cell r="F1964" t="str">
            <v>Foreign</v>
          </cell>
          <cell r="G1964">
            <v>0</v>
          </cell>
        </row>
        <row r="1965">
          <cell r="A1965" t="str">
            <v>Total Net Deferred Tax Asset/(Liab)</v>
          </cell>
          <cell r="B1965" t="str">
            <v>Jamie</v>
          </cell>
          <cell r="C1965" t="str">
            <v>Computed</v>
          </cell>
          <cell r="D1965" t="str">
            <v>2Q04</v>
          </cell>
          <cell r="E1965" t="str">
            <v>RU Eletronet</v>
          </cell>
          <cell r="F1965" t="str">
            <v>Foreign</v>
          </cell>
          <cell r="G1965">
            <v>0</v>
          </cell>
        </row>
        <row r="1966">
          <cell r="A1966" t="str">
            <v>Gross Valuation Allowance</v>
          </cell>
          <cell r="B1966" t="str">
            <v>Jamie</v>
          </cell>
          <cell r="C1966" t="str">
            <v>Computed</v>
          </cell>
          <cell r="D1966" t="str">
            <v>2Q04</v>
          </cell>
          <cell r="E1966" t="str">
            <v>RU Eletronet</v>
          </cell>
          <cell r="F1966" t="str">
            <v>Foreign</v>
          </cell>
          <cell r="G1966">
            <v>0</v>
          </cell>
        </row>
        <row r="1967">
          <cell r="A1967" t="str">
            <v>Total Asset/(Liability)</v>
          </cell>
          <cell r="B1967" t="str">
            <v>Jamie</v>
          </cell>
          <cell r="C1967" t="str">
            <v>Computed</v>
          </cell>
          <cell r="D1967" t="str">
            <v>2Q04</v>
          </cell>
          <cell r="E1967" t="str">
            <v>RU Eletronet</v>
          </cell>
          <cell r="F1967" t="str">
            <v>Foreign</v>
          </cell>
          <cell r="G1967">
            <v>0</v>
          </cell>
        </row>
        <row r="1968">
          <cell r="A1968" t="str">
            <v>Total tax expense (benefit)</v>
          </cell>
          <cell r="B1968" t="str">
            <v>Jamie</v>
          </cell>
          <cell r="C1968" t="str">
            <v>Computed</v>
          </cell>
          <cell r="D1968" t="str">
            <v>2Q04</v>
          </cell>
          <cell r="E1968" t="str">
            <v>RU Eletronet</v>
          </cell>
          <cell r="F1968" t="str">
            <v>Foreign</v>
          </cell>
          <cell r="G1968">
            <v>0</v>
          </cell>
        </row>
        <row r="1969">
          <cell r="A1969" t="str">
            <v>EOY Accrued Tax Rec/(Pay)</v>
          </cell>
          <cell r="B1969" t="str">
            <v>Jamie</v>
          </cell>
          <cell r="C1969" t="str">
            <v>Computed</v>
          </cell>
          <cell r="D1969" t="str">
            <v>1Q04</v>
          </cell>
          <cell r="E1969" t="str">
            <v>RU Eletronet</v>
          </cell>
          <cell r="F1969" t="str">
            <v>Foreign</v>
          </cell>
          <cell r="G1969">
            <v>0</v>
          </cell>
        </row>
        <row r="1970">
          <cell r="A1970" t="str">
            <v>Total Deferred Tax Asset - Current</v>
          </cell>
          <cell r="B1970" t="str">
            <v>Jamie</v>
          </cell>
          <cell r="C1970" t="str">
            <v>Computed</v>
          </cell>
          <cell r="D1970" t="str">
            <v>1Q04</v>
          </cell>
          <cell r="E1970" t="str">
            <v>RU Eletronet</v>
          </cell>
          <cell r="F1970" t="str">
            <v>Foreign</v>
          </cell>
          <cell r="G1970">
            <v>0</v>
          </cell>
        </row>
        <row r="1971">
          <cell r="A1971" t="str">
            <v>Total Deferred Tax Asset - NC</v>
          </cell>
          <cell r="B1971" t="str">
            <v>Jamie</v>
          </cell>
          <cell r="C1971" t="str">
            <v>Computed</v>
          </cell>
          <cell r="D1971" t="str">
            <v>1Q04</v>
          </cell>
          <cell r="E1971" t="str">
            <v>RU Eletronet</v>
          </cell>
          <cell r="F1971" t="str">
            <v>Foreign</v>
          </cell>
          <cell r="G1971">
            <v>0</v>
          </cell>
        </row>
        <row r="1972">
          <cell r="A1972" t="str">
            <v>Total Deferred Tax Liab - NC</v>
          </cell>
          <cell r="B1972" t="str">
            <v>Jamie</v>
          </cell>
          <cell r="C1972" t="str">
            <v>Computed</v>
          </cell>
          <cell r="D1972" t="str">
            <v>1Q04</v>
          </cell>
          <cell r="E1972" t="str">
            <v>RU Eletronet</v>
          </cell>
          <cell r="F1972" t="str">
            <v>Foreign</v>
          </cell>
          <cell r="G1972">
            <v>0</v>
          </cell>
        </row>
        <row r="1973">
          <cell r="A1973" t="str">
            <v>Total Net Deferred Tax Asset/(Liab)</v>
          </cell>
          <cell r="B1973" t="str">
            <v>Jamie</v>
          </cell>
          <cell r="C1973" t="str">
            <v>Computed</v>
          </cell>
          <cell r="D1973" t="str">
            <v>1Q04</v>
          </cell>
          <cell r="E1973" t="str">
            <v>RU Eletronet</v>
          </cell>
          <cell r="F1973" t="str">
            <v>Foreign</v>
          </cell>
          <cell r="G1973">
            <v>0</v>
          </cell>
        </row>
        <row r="1974">
          <cell r="A1974" t="str">
            <v>Gross Valuation Allowance</v>
          </cell>
          <cell r="B1974" t="str">
            <v>Jamie</v>
          </cell>
          <cell r="C1974" t="str">
            <v>Computed</v>
          </cell>
          <cell r="D1974" t="str">
            <v>1Q04</v>
          </cell>
          <cell r="E1974" t="str">
            <v>RU Eletronet</v>
          </cell>
          <cell r="F1974" t="str">
            <v>Foreign</v>
          </cell>
          <cell r="G1974">
            <v>0</v>
          </cell>
        </row>
        <row r="1975">
          <cell r="A1975" t="str">
            <v>Total Asset/(Liability)</v>
          </cell>
          <cell r="B1975" t="str">
            <v>Jamie</v>
          </cell>
          <cell r="C1975" t="str">
            <v>Computed</v>
          </cell>
          <cell r="D1975" t="str">
            <v>1Q04</v>
          </cell>
          <cell r="E1975" t="str">
            <v>RU Eletronet</v>
          </cell>
          <cell r="F1975" t="str">
            <v>Foreign</v>
          </cell>
          <cell r="G1975">
            <v>0</v>
          </cell>
        </row>
        <row r="1976">
          <cell r="A1976" t="str">
            <v>Total tax expense (benefit)</v>
          </cell>
          <cell r="B1976" t="str">
            <v>Jamie</v>
          </cell>
          <cell r="C1976" t="str">
            <v>Computed</v>
          </cell>
          <cell r="D1976" t="str">
            <v>1Q04</v>
          </cell>
          <cell r="E1976" t="str">
            <v>RU Eletronet</v>
          </cell>
          <cell r="F1976" t="str">
            <v>Foreign</v>
          </cell>
          <cell r="G1976">
            <v>0</v>
          </cell>
        </row>
        <row r="1977">
          <cell r="A1977" t="str">
            <v>EOY Accrued Tax Rec/(Pay)</v>
          </cell>
          <cell r="B1977" t="str">
            <v>Jamie</v>
          </cell>
          <cell r="C1977" t="str">
            <v>Computed</v>
          </cell>
          <cell r="D1977" t="str">
            <v>4Q03</v>
          </cell>
          <cell r="E1977" t="str">
            <v>RU Eletronet</v>
          </cell>
          <cell r="F1977" t="str">
            <v>Foreign</v>
          </cell>
          <cell r="G1977">
            <v>0</v>
          </cell>
        </row>
        <row r="1978">
          <cell r="A1978" t="str">
            <v>Total Deferred Tax Asset - Current</v>
          </cell>
          <cell r="B1978" t="str">
            <v>Jamie</v>
          </cell>
          <cell r="C1978" t="str">
            <v>Computed</v>
          </cell>
          <cell r="D1978" t="str">
            <v>4Q03</v>
          </cell>
          <cell r="E1978" t="str">
            <v>RU Eletronet</v>
          </cell>
          <cell r="F1978" t="str">
            <v>Foreign</v>
          </cell>
          <cell r="G1978">
            <v>0</v>
          </cell>
        </row>
        <row r="1979">
          <cell r="A1979" t="str">
            <v>Total Deferred Tax Asset - NC</v>
          </cell>
          <cell r="B1979" t="str">
            <v>Jamie</v>
          </cell>
          <cell r="C1979" t="str">
            <v>Computed</v>
          </cell>
          <cell r="D1979" t="str">
            <v>4Q03</v>
          </cell>
          <cell r="E1979" t="str">
            <v>RU Eletronet</v>
          </cell>
          <cell r="F1979" t="str">
            <v>Foreign</v>
          </cell>
          <cell r="G1979">
            <v>0</v>
          </cell>
        </row>
        <row r="1980">
          <cell r="A1980" t="str">
            <v>Total Deferred Tax Liab - NC</v>
          </cell>
          <cell r="B1980" t="str">
            <v>Jamie</v>
          </cell>
          <cell r="C1980" t="str">
            <v>Computed</v>
          </cell>
          <cell r="D1980" t="str">
            <v>4Q03</v>
          </cell>
          <cell r="E1980" t="str">
            <v>RU Eletronet</v>
          </cell>
          <cell r="F1980" t="str">
            <v>Foreign</v>
          </cell>
          <cell r="G1980">
            <v>0</v>
          </cell>
        </row>
        <row r="1981">
          <cell r="A1981" t="str">
            <v>Total Net Deferred Tax Asset/(Liab)</v>
          </cell>
          <cell r="B1981" t="str">
            <v>Jamie</v>
          </cell>
          <cell r="C1981" t="str">
            <v>Computed</v>
          </cell>
          <cell r="D1981" t="str">
            <v>4Q03</v>
          </cell>
          <cell r="E1981" t="str">
            <v>RU Eletronet</v>
          </cell>
          <cell r="F1981" t="str">
            <v>Foreign</v>
          </cell>
          <cell r="G1981">
            <v>0</v>
          </cell>
        </row>
        <row r="1982">
          <cell r="A1982" t="str">
            <v>Gross Valuation Allowance</v>
          </cell>
          <cell r="B1982" t="str">
            <v>Jamie</v>
          </cell>
          <cell r="C1982" t="str">
            <v>Computed</v>
          </cell>
          <cell r="D1982" t="str">
            <v>4Q03</v>
          </cell>
          <cell r="E1982" t="str">
            <v>RU Eletronet</v>
          </cell>
          <cell r="F1982" t="str">
            <v>Foreign</v>
          </cell>
          <cell r="G1982">
            <v>0</v>
          </cell>
        </row>
        <row r="1983">
          <cell r="A1983" t="str">
            <v>Total Asset/(Liability)</v>
          </cell>
          <cell r="B1983" t="str">
            <v>Jamie</v>
          </cell>
          <cell r="C1983" t="str">
            <v>Computed</v>
          </cell>
          <cell r="D1983" t="str">
            <v>4Q03</v>
          </cell>
          <cell r="E1983" t="str">
            <v>RU Eletronet</v>
          </cell>
          <cell r="F1983" t="str">
            <v>Foreign</v>
          </cell>
          <cell r="G1983">
            <v>0</v>
          </cell>
        </row>
        <row r="1984">
          <cell r="A1984" t="str">
            <v>EOY Accrued Tax Rec/(Pay)</v>
          </cell>
          <cell r="B1984" t="str">
            <v>Jamie</v>
          </cell>
          <cell r="C1984" t="str">
            <v>Computed</v>
          </cell>
          <cell r="D1984" t="str">
            <v>2Q04</v>
          </cell>
          <cell r="E1984" t="str">
            <v>BS Infovias</v>
          </cell>
          <cell r="F1984" t="str">
            <v>Foreign</v>
          </cell>
          <cell r="G1984">
            <v>0</v>
          </cell>
        </row>
        <row r="1985">
          <cell r="A1985" t="str">
            <v>Total Deferred Tax Asset - Current</v>
          </cell>
          <cell r="B1985" t="str">
            <v>Jamie</v>
          </cell>
          <cell r="C1985" t="str">
            <v>Computed</v>
          </cell>
          <cell r="D1985" t="str">
            <v>2Q04</v>
          </cell>
          <cell r="E1985" t="str">
            <v>BS Infovias</v>
          </cell>
          <cell r="F1985" t="str">
            <v>Foreign</v>
          </cell>
          <cell r="G1985">
            <v>0</v>
          </cell>
        </row>
        <row r="1986">
          <cell r="A1986" t="str">
            <v>Total Deferred Tax Asset - NC</v>
          </cell>
          <cell r="B1986" t="str">
            <v>Jamie</v>
          </cell>
          <cell r="C1986" t="str">
            <v>Computed</v>
          </cell>
          <cell r="D1986" t="str">
            <v>2Q04</v>
          </cell>
          <cell r="E1986" t="str">
            <v>BS Infovias</v>
          </cell>
          <cell r="F1986" t="str">
            <v>Foreign</v>
          </cell>
          <cell r="G1986">
            <v>0</v>
          </cell>
        </row>
        <row r="1987">
          <cell r="A1987" t="str">
            <v>Total Deferred Tax Liab - NC</v>
          </cell>
          <cell r="B1987" t="str">
            <v>Jamie</v>
          </cell>
          <cell r="C1987" t="str">
            <v>Computed</v>
          </cell>
          <cell r="D1987" t="str">
            <v>2Q04</v>
          </cell>
          <cell r="E1987" t="str">
            <v>BS Infovias</v>
          </cell>
          <cell r="F1987" t="str">
            <v>Foreign</v>
          </cell>
          <cell r="G1987">
            <v>0</v>
          </cell>
        </row>
        <row r="1988">
          <cell r="A1988" t="str">
            <v>Total Net Deferred Tax Asset/(Liab)</v>
          </cell>
          <cell r="B1988" t="str">
            <v>Jamie</v>
          </cell>
          <cell r="C1988" t="str">
            <v>Computed</v>
          </cell>
          <cell r="D1988" t="str">
            <v>2Q04</v>
          </cell>
          <cell r="E1988" t="str">
            <v>BS Infovias</v>
          </cell>
          <cell r="F1988" t="str">
            <v>Foreign</v>
          </cell>
          <cell r="G1988">
            <v>0</v>
          </cell>
        </row>
        <row r="1989">
          <cell r="A1989" t="str">
            <v>Gross Valuation Allowance</v>
          </cell>
          <cell r="B1989" t="str">
            <v>Jamie</v>
          </cell>
          <cell r="C1989" t="str">
            <v>Computed</v>
          </cell>
          <cell r="D1989" t="str">
            <v>2Q04</v>
          </cell>
          <cell r="E1989" t="str">
            <v>BS Infovias</v>
          </cell>
          <cell r="F1989" t="str">
            <v>Foreign</v>
          </cell>
          <cell r="G1989">
            <v>0</v>
          </cell>
        </row>
        <row r="1990">
          <cell r="A1990" t="str">
            <v>Total Asset/(Liability)</v>
          </cell>
          <cell r="B1990" t="str">
            <v>Jamie</v>
          </cell>
          <cell r="C1990" t="str">
            <v>Computed</v>
          </cell>
          <cell r="D1990" t="str">
            <v>2Q04</v>
          </cell>
          <cell r="E1990" t="str">
            <v>BS Infovias</v>
          </cell>
          <cell r="F1990" t="str">
            <v>Foreign</v>
          </cell>
          <cell r="G1990">
            <v>0</v>
          </cell>
        </row>
        <row r="1991">
          <cell r="A1991" t="str">
            <v>Total tax expense (benefit)</v>
          </cell>
          <cell r="B1991" t="str">
            <v>Jamie</v>
          </cell>
          <cell r="C1991" t="str">
            <v>Computed</v>
          </cell>
          <cell r="D1991" t="str">
            <v>2Q04</v>
          </cell>
          <cell r="E1991" t="str">
            <v>BS Infovias</v>
          </cell>
          <cell r="F1991" t="str">
            <v>Foreign</v>
          </cell>
          <cell r="G1991">
            <v>0</v>
          </cell>
        </row>
        <row r="1992">
          <cell r="A1992" t="str">
            <v>EOY Accrued Tax Rec/(Pay)</v>
          </cell>
          <cell r="B1992" t="str">
            <v>Jamie</v>
          </cell>
          <cell r="C1992" t="str">
            <v>Computed</v>
          </cell>
          <cell r="D1992" t="str">
            <v>1Q04</v>
          </cell>
          <cell r="E1992" t="str">
            <v>BS Infovias</v>
          </cell>
          <cell r="F1992" t="str">
            <v>Foreign</v>
          </cell>
          <cell r="G1992">
            <v>0</v>
          </cell>
        </row>
        <row r="1993">
          <cell r="A1993" t="str">
            <v>Total Deferred Tax Asset - Current</v>
          </cell>
          <cell r="B1993" t="str">
            <v>Jamie</v>
          </cell>
          <cell r="C1993" t="str">
            <v>Computed</v>
          </cell>
          <cell r="D1993" t="str">
            <v>1Q04</v>
          </cell>
          <cell r="E1993" t="str">
            <v>BS Infovias</v>
          </cell>
          <cell r="F1993" t="str">
            <v>Foreign</v>
          </cell>
          <cell r="G1993">
            <v>0</v>
          </cell>
        </row>
        <row r="1994">
          <cell r="A1994" t="str">
            <v>Total Deferred Tax Asset - NC</v>
          </cell>
          <cell r="B1994" t="str">
            <v>Jamie</v>
          </cell>
          <cell r="C1994" t="str">
            <v>Computed</v>
          </cell>
          <cell r="D1994" t="str">
            <v>1Q04</v>
          </cell>
          <cell r="E1994" t="str">
            <v>BS Infovias</v>
          </cell>
          <cell r="F1994" t="str">
            <v>Foreign</v>
          </cell>
          <cell r="G1994">
            <v>0</v>
          </cell>
        </row>
        <row r="1995">
          <cell r="A1995" t="str">
            <v>Total Deferred Tax Liab - NC</v>
          </cell>
          <cell r="B1995" t="str">
            <v>Jamie</v>
          </cell>
          <cell r="C1995" t="str">
            <v>Computed</v>
          </cell>
          <cell r="D1995" t="str">
            <v>1Q04</v>
          </cell>
          <cell r="E1995" t="str">
            <v>BS Infovias</v>
          </cell>
          <cell r="F1995" t="str">
            <v>Foreign</v>
          </cell>
          <cell r="G1995">
            <v>0</v>
          </cell>
        </row>
        <row r="1996">
          <cell r="A1996" t="str">
            <v>Total Net Deferred Tax Asset/(Liab)</v>
          </cell>
          <cell r="B1996" t="str">
            <v>Jamie</v>
          </cell>
          <cell r="C1996" t="str">
            <v>Computed</v>
          </cell>
          <cell r="D1996" t="str">
            <v>1Q04</v>
          </cell>
          <cell r="E1996" t="str">
            <v>BS Infovias</v>
          </cell>
          <cell r="F1996" t="str">
            <v>Foreign</v>
          </cell>
          <cell r="G1996">
            <v>0</v>
          </cell>
        </row>
        <row r="1997">
          <cell r="A1997" t="str">
            <v>Gross Valuation Allowance</v>
          </cell>
          <cell r="B1997" t="str">
            <v>Jamie</v>
          </cell>
          <cell r="C1997" t="str">
            <v>Computed</v>
          </cell>
          <cell r="D1997" t="str">
            <v>1Q04</v>
          </cell>
          <cell r="E1997" t="str">
            <v>BS Infovias</v>
          </cell>
          <cell r="F1997" t="str">
            <v>Foreign</v>
          </cell>
          <cell r="G1997">
            <v>0</v>
          </cell>
        </row>
        <row r="1998">
          <cell r="A1998" t="str">
            <v>Total Asset/(Liability)</v>
          </cell>
          <cell r="B1998" t="str">
            <v>Jamie</v>
          </cell>
          <cell r="C1998" t="str">
            <v>Computed</v>
          </cell>
          <cell r="D1998" t="str">
            <v>1Q04</v>
          </cell>
          <cell r="E1998" t="str">
            <v>BS Infovias</v>
          </cell>
          <cell r="F1998" t="str">
            <v>Foreign</v>
          </cell>
          <cell r="G1998">
            <v>0</v>
          </cell>
        </row>
        <row r="1999">
          <cell r="A1999" t="str">
            <v>Total tax expense (benefit)</v>
          </cell>
          <cell r="B1999" t="str">
            <v>Jamie</v>
          </cell>
          <cell r="C1999" t="str">
            <v>Computed</v>
          </cell>
          <cell r="D1999" t="str">
            <v>1Q04</v>
          </cell>
          <cell r="E1999" t="str">
            <v>BS Infovias</v>
          </cell>
          <cell r="F1999" t="str">
            <v>Foreign</v>
          </cell>
          <cell r="G1999">
            <v>0</v>
          </cell>
        </row>
        <row r="2000">
          <cell r="A2000" t="str">
            <v>EOY Accrued Tax Rec/(Pay)</v>
          </cell>
          <cell r="B2000" t="str">
            <v>Jamie</v>
          </cell>
          <cell r="C2000" t="str">
            <v>Computed</v>
          </cell>
          <cell r="D2000" t="str">
            <v>4Q03</v>
          </cell>
          <cell r="E2000" t="str">
            <v>BS Infovias</v>
          </cell>
          <cell r="F2000" t="str">
            <v>Foreign</v>
          </cell>
          <cell r="G2000">
            <v>0</v>
          </cell>
        </row>
        <row r="2001">
          <cell r="A2001" t="str">
            <v>Total Deferred Tax Asset - Current</v>
          </cell>
          <cell r="B2001" t="str">
            <v>Jamie</v>
          </cell>
          <cell r="C2001" t="str">
            <v>Computed</v>
          </cell>
          <cell r="D2001" t="str">
            <v>4Q03</v>
          </cell>
          <cell r="E2001" t="str">
            <v>BS Infovias</v>
          </cell>
          <cell r="F2001" t="str">
            <v>Foreign</v>
          </cell>
          <cell r="G2001">
            <v>0</v>
          </cell>
        </row>
        <row r="2002">
          <cell r="A2002" t="str">
            <v>Total Deferred Tax Asset - NC</v>
          </cell>
          <cell r="B2002" t="str">
            <v>Jamie</v>
          </cell>
          <cell r="C2002" t="str">
            <v>Computed</v>
          </cell>
          <cell r="D2002" t="str">
            <v>4Q03</v>
          </cell>
          <cell r="E2002" t="str">
            <v>BS Infovias</v>
          </cell>
          <cell r="F2002" t="str">
            <v>Foreign</v>
          </cell>
          <cell r="G2002">
            <v>0</v>
          </cell>
        </row>
        <row r="2003">
          <cell r="A2003" t="str">
            <v>Total Deferred Tax Liab - NC</v>
          </cell>
          <cell r="B2003" t="str">
            <v>Jamie</v>
          </cell>
          <cell r="C2003" t="str">
            <v>Computed</v>
          </cell>
          <cell r="D2003" t="str">
            <v>4Q03</v>
          </cell>
          <cell r="E2003" t="str">
            <v>BS Infovias</v>
          </cell>
          <cell r="F2003" t="str">
            <v>Foreign</v>
          </cell>
          <cell r="G2003">
            <v>0</v>
          </cell>
        </row>
        <row r="2004">
          <cell r="A2004" t="str">
            <v>Total Net Deferred Tax Asset/(Liab)</v>
          </cell>
          <cell r="B2004" t="str">
            <v>Jamie</v>
          </cell>
          <cell r="C2004" t="str">
            <v>Computed</v>
          </cell>
          <cell r="D2004" t="str">
            <v>4Q03</v>
          </cell>
          <cell r="E2004" t="str">
            <v>BS Infovias</v>
          </cell>
          <cell r="F2004" t="str">
            <v>Foreign</v>
          </cell>
          <cell r="G2004">
            <v>0</v>
          </cell>
        </row>
        <row r="2005">
          <cell r="A2005" t="str">
            <v>Gross Valuation Allowance</v>
          </cell>
          <cell r="B2005" t="str">
            <v>Jamie</v>
          </cell>
          <cell r="C2005" t="str">
            <v>Computed</v>
          </cell>
          <cell r="D2005" t="str">
            <v>4Q03</v>
          </cell>
          <cell r="E2005" t="str">
            <v>BS Infovias</v>
          </cell>
          <cell r="F2005" t="str">
            <v>Foreign</v>
          </cell>
          <cell r="G2005">
            <v>0</v>
          </cell>
        </row>
        <row r="2006">
          <cell r="A2006" t="str">
            <v>Total Asset/(Liability)</v>
          </cell>
          <cell r="B2006" t="str">
            <v>Jamie</v>
          </cell>
          <cell r="C2006" t="str">
            <v>Computed</v>
          </cell>
          <cell r="D2006" t="str">
            <v>4Q03</v>
          </cell>
          <cell r="E2006" t="str">
            <v>BS Infovias</v>
          </cell>
          <cell r="F2006" t="str">
            <v>Foreign</v>
          </cell>
          <cell r="G2006">
            <v>0</v>
          </cell>
        </row>
        <row r="2007">
          <cell r="A2007" t="str">
            <v>EOY Accrued Tax Rec/(Pay)</v>
          </cell>
          <cell r="B2007" t="str">
            <v>Jamie</v>
          </cell>
          <cell r="C2007" t="str">
            <v>Computed</v>
          </cell>
          <cell r="D2007" t="str">
            <v>2Q04</v>
          </cell>
          <cell r="E2007" t="str">
            <v>Tiete</v>
          </cell>
          <cell r="F2007" t="str">
            <v>Foreign</v>
          </cell>
          <cell r="G2007">
            <v>8297324.5662732329</v>
          </cell>
        </row>
        <row r="2008">
          <cell r="A2008" t="str">
            <v>Total Deferred Tax Asset - Current</v>
          </cell>
          <cell r="B2008" t="str">
            <v>Jamie</v>
          </cell>
          <cell r="C2008" t="str">
            <v>Computed</v>
          </cell>
          <cell r="D2008" t="str">
            <v>2Q04</v>
          </cell>
          <cell r="E2008" t="str">
            <v>Tiete</v>
          </cell>
          <cell r="F2008" t="str">
            <v>Foreign</v>
          </cell>
          <cell r="G2008">
            <v>10162963.626494238</v>
          </cell>
        </row>
        <row r="2009">
          <cell r="A2009" t="str">
            <v>Total Deferred Tax Asset - NC</v>
          </cell>
          <cell r="B2009" t="str">
            <v>Jamie</v>
          </cell>
          <cell r="C2009" t="str">
            <v>Computed</v>
          </cell>
          <cell r="D2009" t="str">
            <v>2Q04</v>
          </cell>
          <cell r="E2009" t="str">
            <v>Tiete</v>
          </cell>
          <cell r="F2009" t="str">
            <v>Foreign</v>
          </cell>
          <cell r="G2009">
            <v>0</v>
          </cell>
        </row>
        <row r="2010">
          <cell r="A2010" t="str">
            <v>Total Deferred Tax Liab - NC</v>
          </cell>
          <cell r="B2010" t="str">
            <v>Jamie</v>
          </cell>
          <cell r="C2010" t="str">
            <v>Computed</v>
          </cell>
          <cell r="D2010" t="str">
            <v>2Q04</v>
          </cell>
          <cell r="E2010" t="str">
            <v>Tiete</v>
          </cell>
          <cell r="F2010" t="str">
            <v>Foreign</v>
          </cell>
          <cell r="G2010">
            <v>-387923021.31188804</v>
          </cell>
        </row>
        <row r="2011">
          <cell r="A2011" t="str">
            <v>Total Net Deferred Tax Asset/(Liab)</v>
          </cell>
          <cell r="B2011" t="str">
            <v>Jamie</v>
          </cell>
          <cell r="C2011" t="str">
            <v>Computed</v>
          </cell>
          <cell r="D2011" t="str">
            <v>2Q04</v>
          </cell>
          <cell r="E2011" t="str">
            <v>Tiete</v>
          </cell>
          <cell r="F2011" t="str">
            <v>Foreign</v>
          </cell>
          <cell r="G2011">
            <v>-377760057.68539381</v>
          </cell>
        </row>
        <row r="2012">
          <cell r="A2012" t="str">
            <v>Gross Valuation Allowance</v>
          </cell>
          <cell r="B2012" t="str">
            <v>Jamie</v>
          </cell>
          <cell r="C2012" t="str">
            <v>Computed</v>
          </cell>
          <cell r="D2012" t="str">
            <v>2Q04</v>
          </cell>
          <cell r="E2012" t="str">
            <v>Tiete</v>
          </cell>
          <cell r="F2012" t="str">
            <v>Foreign</v>
          </cell>
          <cell r="G2012">
            <v>-22368742.368742369</v>
          </cell>
        </row>
        <row r="2013">
          <cell r="A2013" t="str">
            <v>Total Asset/(Liability)</v>
          </cell>
          <cell r="B2013" t="str">
            <v>Jamie</v>
          </cell>
          <cell r="C2013" t="str">
            <v>Computed</v>
          </cell>
          <cell r="D2013" t="str">
            <v>2Q04</v>
          </cell>
          <cell r="E2013" t="str">
            <v>Tiete</v>
          </cell>
          <cell r="F2013" t="str">
            <v>Foreign</v>
          </cell>
          <cell r="G2013">
            <v>-369462733.1191206</v>
          </cell>
        </row>
        <row r="2014">
          <cell r="A2014" t="str">
            <v>Total tax expense (benefit)</v>
          </cell>
          <cell r="B2014" t="str">
            <v>Jamie</v>
          </cell>
          <cell r="C2014" t="str">
            <v>Computed</v>
          </cell>
          <cell r="D2014" t="str">
            <v>2Q04</v>
          </cell>
          <cell r="E2014" t="str">
            <v>Tiete</v>
          </cell>
          <cell r="F2014" t="str">
            <v>Foreign</v>
          </cell>
          <cell r="G2014">
            <v>11952023.602725724</v>
          </cell>
        </row>
        <row r="2015">
          <cell r="A2015" t="str">
            <v>EOY Accrued Tax Rec/(Pay)</v>
          </cell>
          <cell r="B2015" t="str">
            <v>Jamie</v>
          </cell>
          <cell r="C2015" t="str">
            <v>Computed</v>
          </cell>
          <cell r="D2015" t="str">
            <v>1Q04</v>
          </cell>
          <cell r="E2015" t="str">
            <v>Tiete</v>
          </cell>
          <cell r="F2015" t="str">
            <v>Foreign</v>
          </cell>
          <cell r="G2015">
            <v>12123648.47581061</v>
          </cell>
        </row>
        <row r="2016">
          <cell r="A2016" t="str">
            <v>Total Deferred Tax Asset - Current</v>
          </cell>
          <cell r="B2016" t="str">
            <v>Jamie</v>
          </cell>
          <cell r="C2016" t="str">
            <v>Computed</v>
          </cell>
          <cell r="D2016" t="str">
            <v>1Q04</v>
          </cell>
          <cell r="E2016" t="str">
            <v>Tiete</v>
          </cell>
          <cell r="F2016" t="str">
            <v>Foreign</v>
          </cell>
          <cell r="G2016">
            <v>10162963.626494238</v>
          </cell>
        </row>
        <row r="2017">
          <cell r="A2017" t="str">
            <v>Total Deferred Tax Asset - NC</v>
          </cell>
          <cell r="B2017" t="str">
            <v>Jamie</v>
          </cell>
          <cell r="C2017" t="str">
            <v>Computed</v>
          </cell>
          <cell r="D2017" t="str">
            <v>1Q04</v>
          </cell>
          <cell r="E2017" t="str">
            <v>Tiete</v>
          </cell>
          <cell r="F2017" t="str">
            <v>Foreign</v>
          </cell>
          <cell r="G2017">
            <v>0</v>
          </cell>
        </row>
        <row r="2018">
          <cell r="A2018" t="str">
            <v>Total Deferred Tax Liab - NC</v>
          </cell>
          <cell r="B2018" t="str">
            <v>Jamie</v>
          </cell>
          <cell r="C2018" t="str">
            <v>Computed</v>
          </cell>
          <cell r="D2018" t="str">
            <v>1Q04</v>
          </cell>
          <cell r="E2018" t="str">
            <v>Tiete</v>
          </cell>
          <cell r="F2018" t="str">
            <v>Foreign</v>
          </cell>
          <cell r="G2018">
            <v>-386273883.31691587</v>
          </cell>
        </row>
        <row r="2019">
          <cell r="A2019" t="str">
            <v>Total Net Deferred Tax Asset/(Liab)</v>
          </cell>
          <cell r="B2019" t="str">
            <v>Jamie</v>
          </cell>
          <cell r="C2019" t="str">
            <v>Computed</v>
          </cell>
          <cell r="D2019" t="str">
            <v>1Q04</v>
          </cell>
          <cell r="E2019" t="str">
            <v>Tiete</v>
          </cell>
          <cell r="F2019" t="str">
            <v>Foreign</v>
          </cell>
          <cell r="G2019">
            <v>-376110919.69042164</v>
          </cell>
        </row>
        <row r="2020">
          <cell r="A2020" t="str">
            <v>Gross Valuation Allowance</v>
          </cell>
          <cell r="B2020" t="str">
            <v>Jamie</v>
          </cell>
          <cell r="C2020" t="str">
            <v>Computed</v>
          </cell>
          <cell r="D2020" t="str">
            <v>1Q04</v>
          </cell>
          <cell r="E2020" t="str">
            <v>Tiete</v>
          </cell>
          <cell r="F2020" t="str">
            <v>Foreign</v>
          </cell>
          <cell r="G2020">
            <v>-22368742.368742369</v>
          </cell>
        </row>
        <row r="2021">
          <cell r="A2021" t="str">
            <v>Total Asset/(Liability)</v>
          </cell>
          <cell r="B2021" t="str">
            <v>Jamie</v>
          </cell>
          <cell r="C2021" t="str">
            <v>Computed</v>
          </cell>
          <cell r="D2021" t="str">
            <v>1Q04</v>
          </cell>
          <cell r="E2021" t="str">
            <v>Tiete</v>
          </cell>
          <cell r="F2021" t="str">
            <v>Foreign</v>
          </cell>
          <cell r="G2021">
            <v>-363987271.21461105</v>
          </cell>
        </row>
        <row r="2022">
          <cell r="A2022" t="str">
            <v>Total tax expense (benefit)</v>
          </cell>
          <cell r="B2022" t="str">
            <v>Jamie</v>
          </cell>
          <cell r="C2022" t="str">
            <v>Computed</v>
          </cell>
          <cell r="D2022" t="str">
            <v>1Q04</v>
          </cell>
          <cell r="E2022" t="str">
            <v>Tiete</v>
          </cell>
          <cell r="F2022" t="str">
            <v>Foreign</v>
          </cell>
          <cell r="G2022">
            <v>5019935.0214669406</v>
          </cell>
        </row>
        <row r="2023">
          <cell r="A2023" t="str">
            <v>EOY Accrued Tax Rec/(Pay)</v>
          </cell>
          <cell r="B2023" t="str">
            <v>Jamie</v>
          </cell>
          <cell r="C2023" t="str">
            <v>Computed</v>
          </cell>
          <cell r="D2023" t="str">
            <v>4Q03</v>
          </cell>
          <cell r="E2023" t="str">
            <v>Tiete</v>
          </cell>
          <cell r="F2023" t="str">
            <v>Foreign</v>
          </cell>
          <cell r="G2023">
            <v>6080449.9417022942</v>
          </cell>
        </row>
        <row r="2024">
          <cell r="A2024" t="str">
            <v>Total Deferred Tax Asset - Current</v>
          </cell>
          <cell r="B2024" t="str">
            <v>Jamie</v>
          </cell>
          <cell r="C2024" t="str">
            <v>Computed</v>
          </cell>
          <cell r="D2024" t="str">
            <v>4Q03</v>
          </cell>
          <cell r="E2024" t="str">
            <v>Tiete</v>
          </cell>
          <cell r="F2024" t="str">
            <v>Foreign</v>
          </cell>
          <cell r="G2024">
            <v>13723169.52204957</v>
          </cell>
        </row>
        <row r="2025">
          <cell r="A2025" t="str">
            <v>Total Deferred Tax Asset - NC</v>
          </cell>
          <cell r="B2025" t="str">
            <v>Jamie</v>
          </cell>
          <cell r="C2025" t="str">
            <v>Computed</v>
          </cell>
          <cell r="D2025" t="str">
            <v>4Q03</v>
          </cell>
          <cell r="E2025" t="str">
            <v>Tiete</v>
          </cell>
          <cell r="F2025" t="str">
            <v>Foreign</v>
          </cell>
          <cell r="G2025">
            <v>0</v>
          </cell>
        </row>
        <row r="2026">
          <cell r="A2026" t="str">
            <v>Total Deferred Tax Liab - NC</v>
          </cell>
          <cell r="B2026" t="str">
            <v>Jamie</v>
          </cell>
          <cell r="C2026" t="str">
            <v>Computed</v>
          </cell>
          <cell r="D2026" t="str">
            <v>4Q03</v>
          </cell>
          <cell r="E2026" t="str">
            <v>Tiete</v>
          </cell>
          <cell r="F2026" t="str">
            <v>Foreign</v>
          </cell>
          <cell r="G2026">
            <v>-380333964.07803088</v>
          </cell>
        </row>
        <row r="2027">
          <cell r="A2027" t="str">
            <v>Total Net Deferred Tax Asset/(Liab)</v>
          </cell>
          <cell r="B2027" t="str">
            <v>Jamie</v>
          </cell>
          <cell r="C2027" t="str">
            <v>Computed</v>
          </cell>
          <cell r="D2027" t="str">
            <v>4Q03</v>
          </cell>
          <cell r="E2027" t="str">
            <v>Tiete</v>
          </cell>
          <cell r="F2027" t="str">
            <v>Foreign</v>
          </cell>
          <cell r="G2027">
            <v>-366610794.55598134</v>
          </cell>
        </row>
        <row r="2028">
          <cell r="A2028" t="str">
            <v>Gross Valuation Allowance</v>
          </cell>
          <cell r="B2028" t="str">
            <v>Jamie</v>
          </cell>
          <cell r="C2028" t="str">
            <v>Computed</v>
          </cell>
          <cell r="D2028" t="str">
            <v>4Q03</v>
          </cell>
          <cell r="E2028" t="str">
            <v>Tiete</v>
          </cell>
          <cell r="F2028" t="str">
            <v>Foreign</v>
          </cell>
          <cell r="G2028">
            <v>-18243295.763699964</v>
          </cell>
        </row>
        <row r="2029">
          <cell r="A2029" t="str">
            <v>Total Asset/(Liability)</v>
          </cell>
          <cell r="B2029" t="str">
            <v>Jamie</v>
          </cell>
          <cell r="C2029" t="str">
            <v>Computed</v>
          </cell>
          <cell r="D2029" t="str">
            <v>4Q03</v>
          </cell>
          <cell r="E2029" t="str">
            <v>Tiete</v>
          </cell>
          <cell r="F2029" t="str">
            <v>Foreign</v>
          </cell>
          <cell r="G2029">
            <v>-360530344.61427903</v>
          </cell>
        </row>
        <row r="2030">
          <cell r="A2030" t="str">
            <v>EOY Accrued Tax Rec/(Pay)</v>
          </cell>
          <cell r="B2030" t="str">
            <v>Jamie</v>
          </cell>
          <cell r="C2030" t="str">
            <v>Computed</v>
          </cell>
          <cell r="D2030" t="str">
            <v>2Q04</v>
          </cell>
          <cell r="E2030" t="str">
            <v>Uruguaiana</v>
          </cell>
          <cell r="F2030" t="str">
            <v>Foreign</v>
          </cell>
          <cell r="G2030">
            <v>-680614.02542874799</v>
          </cell>
        </row>
        <row r="2031">
          <cell r="A2031" t="str">
            <v>Total Deferred Tax Asset - Current</v>
          </cell>
          <cell r="B2031" t="str">
            <v>Jamie</v>
          </cell>
          <cell r="C2031" t="str">
            <v>Computed</v>
          </cell>
          <cell r="D2031" t="str">
            <v>2Q04</v>
          </cell>
          <cell r="E2031" t="str">
            <v>Uruguaiana</v>
          </cell>
          <cell r="F2031" t="str">
            <v>Foreign</v>
          </cell>
          <cell r="G2031">
            <v>0</v>
          </cell>
        </row>
        <row r="2032">
          <cell r="A2032" t="str">
            <v>Total Deferred Tax Asset - NC</v>
          </cell>
          <cell r="B2032" t="str">
            <v>Jamie</v>
          </cell>
          <cell r="C2032" t="str">
            <v>Computed</v>
          </cell>
          <cell r="D2032" t="str">
            <v>2Q04</v>
          </cell>
          <cell r="E2032" t="str">
            <v>Uruguaiana</v>
          </cell>
          <cell r="F2032" t="str">
            <v>Foreign</v>
          </cell>
          <cell r="G2032">
            <v>18085921.41925475</v>
          </cell>
        </row>
        <row r="2033">
          <cell r="A2033" t="str">
            <v>Total Deferred Tax Liab - NC</v>
          </cell>
          <cell r="B2033" t="str">
            <v>Jamie</v>
          </cell>
          <cell r="C2033" t="str">
            <v>Computed</v>
          </cell>
          <cell r="D2033" t="str">
            <v>2Q04</v>
          </cell>
          <cell r="E2033" t="str">
            <v>Uruguaiana</v>
          </cell>
          <cell r="F2033" t="str">
            <v>Foreign</v>
          </cell>
          <cell r="G2033">
            <v>0</v>
          </cell>
        </row>
        <row r="2034">
          <cell r="A2034" t="str">
            <v>Total Net Deferred Tax Asset/(Liab)</v>
          </cell>
          <cell r="B2034" t="str">
            <v>Jamie</v>
          </cell>
          <cell r="C2034" t="str">
            <v>Computed</v>
          </cell>
          <cell r="D2034" t="str">
            <v>2Q04</v>
          </cell>
          <cell r="E2034" t="str">
            <v>Uruguaiana</v>
          </cell>
          <cell r="F2034" t="str">
            <v>Foreign</v>
          </cell>
          <cell r="G2034">
            <v>18085921.41925475</v>
          </cell>
        </row>
        <row r="2035">
          <cell r="A2035" t="str">
            <v>Gross Valuation Allowance</v>
          </cell>
          <cell r="B2035" t="str">
            <v>Jamie</v>
          </cell>
          <cell r="C2035" t="str">
            <v>Computed</v>
          </cell>
          <cell r="D2035" t="str">
            <v>2Q04</v>
          </cell>
          <cell r="E2035" t="str">
            <v>Uruguaiana</v>
          </cell>
          <cell r="F2035" t="str">
            <v>Foreign</v>
          </cell>
          <cell r="G2035">
            <v>-7808290.6716240048</v>
          </cell>
        </row>
        <row r="2036">
          <cell r="A2036" t="str">
            <v>Total Asset/(Liability)</v>
          </cell>
          <cell r="B2036" t="str">
            <v>Jamie</v>
          </cell>
          <cell r="C2036" t="str">
            <v>Computed</v>
          </cell>
          <cell r="D2036" t="str">
            <v>2Q04</v>
          </cell>
          <cell r="E2036" t="str">
            <v>Uruguaiana</v>
          </cell>
          <cell r="F2036" t="str">
            <v>Foreign</v>
          </cell>
          <cell r="G2036">
            <v>17405307.393826</v>
          </cell>
        </row>
        <row r="2037">
          <cell r="A2037" t="str">
            <v>Total tax expense (benefit)</v>
          </cell>
          <cell r="B2037" t="str">
            <v>Jamie</v>
          </cell>
          <cell r="C2037" t="str">
            <v>Computed</v>
          </cell>
          <cell r="D2037" t="str">
            <v>2Q04</v>
          </cell>
          <cell r="E2037" t="str">
            <v>Uruguaiana</v>
          </cell>
          <cell r="F2037" t="str">
            <v>Foreign</v>
          </cell>
          <cell r="G2037">
            <v>-579477.23466251208</v>
          </cell>
        </row>
        <row r="2038">
          <cell r="A2038" t="str">
            <v>EOY Accrued Tax Rec/(Pay)</v>
          </cell>
          <cell r="B2038" t="str">
            <v>Jamie</v>
          </cell>
          <cell r="C2038" t="str">
            <v>Computed</v>
          </cell>
          <cell r="D2038" t="str">
            <v>1Q04</v>
          </cell>
          <cell r="E2038" t="str">
            <v>Uruguaiana</v>
          </cell>
          <cell r="F2038" t="str">
            <v>Foreign</v>
          </cell>
          <cell r="G2038">
            <v>-1260091.2600912601</v>
          </cell>
        </row>
        <row r="2039">
          <cell r="A2039" t="str">
            <v>Total Deferred Tax Asset - Current</v>
          </cell>
          <cell r="B2039" t="str">
            <v>Jamie</v>
          </cell>
          <cell r="C2039" t="str">
            <v>Computed</v>
          </cell>
          <cell r="D2039" t="str">
            <v>1Q04</v>
          </cell>
          <cell r="E2039" t="str">
            <v>Uruguaiana</v>
          </cell>
          <cell r="F2039" t="str">
            <v>Foreign</v>
          </cell>
          <cell r="G2039">
            <v>0</v>
          </cell>
        </row>
        <row r="2040">
          <cell r="A2040" t="str">
            <v>Total Deferred Tax Asset - NC</v>
          </cell>
          <cell r="B2040" t="str">
            <v>Jamie</v>
          </cell>
          <cell r="C2040" t="str">
            <v>Computed</v>
          </cell>
          <cell r="D2040" t="str">
            <v>1Q04</v>
          </cell>
          <cell r="E2040" t="str">
            <v>Uruguaiana</v>
          </cell>
          <cell r="F2040" t="str">
            <v>Foreign</v>
          </cell>
          <cell r="G2040">
            <v>18085921.41925475</v>
          </cell>
        </row>
        <row r="2041">
          <cell r="A2041" t="str">
            <v>Total Deferred Tax Liab - NC</v>
          </cell>
          <cell r="B2041" t="str">
            <v>Jamie</v>
          </cell>
          <cell r="C2041" t="str">
            <v>Computed</v>
          </cell>
          <cell r="D2041" t="str">
            <v>1Q04</v>
          </cell>
          <cell r="E2041" t="str">
            <v>Uruguaiana</v>
          </cell>
          <cell r="F2041" t="str">
            <v>Foreign</v>
          </cell>
          <cell r="G2041">
            <v>0</v>
          </cell>
        </row>
        <row r="2042">
          <cell r="A2042" t="str">
            <v>Total Net Deferred Tax Asset/(Liab)</v>
          </cell>
          <cell r="B2042" t="str">
            <v>Jamie</v>
          </cell>
          <cell r="C2042" t="str">
            <v>Computed</v>
          </cell>
          <cell r="D2042" t="str">
            <v>1Q04</v>
          </cell>
          <cell r="E2042" t="str">
            <v>Uruguaiana</v>
          </cell>
          <cell r="F2042" t="str">
            <v>Foreign</v>
          </cell>
          <cell r="G2042">
            <v>18085921.41925475</v>
          </cell>
        </row>
        <row r="2043">
          <cell r="A2043" t="str">
            <v>Gross Valuation Allowance</v>
          </cell>
          <cell r="B2043" t="str">
            <v>Jamie</v>
          </cell>
          <cell r="C2043" t="str">
            <v>Computed</v>
          </cell>
          <cell r="D2043" t="str">
            <v>1Q04</v>
          </cell>
          <cell r="E2043" t="str">
            <v>Uruguaiana</v>
          </cell>
          <cell r="F2043" t="str">
            <v>Foreign</v>
          </cell>
          <cell r="G2043">
            <v>-7808290.6716240048</v>
          </cell>
        </row>
        <row r="2044">
          <cell r="A2044" t="str">
            <v>Total Asset/(Liability)</v>
          </cell>
          <cell r="B2044" t="str">
            <v>Jamie</v>
          </cell>
          <cell r="C2044" t="str">
            <v>Computed</v>
          </cell>
          <cell r="D2044" t="str">
            <v>1Q04</v>
          </cell>
          <cell r="E2044" t="str">
            <v>Uruguaiana</v>
          </cell>
          <cell r="F2044" t="str">
            <v>Foreign</v>
          </cell>
          <cell r="G2044">
            <v>16825830.15916349</v>
          </cell>
        </row>
        <row r="2045">
          <cell r="A2045" t="str">
            <v>Total tax expense (benefit)</v>
          </cell>
          <cell r="B2045" t="str">
            <v>Jamie</v>
          </cell>
          <cell r="C2045" t="str">
            <v>Computed</v>
          </cell>
          <cell r="D2045" t="str">
            <v>1Q04</v>
          </cell>
          <cell r="E2045" t="str">
            <v>Uruguaiana</v>
          </cell>
          <cell r="F2045" t="str">
            <v>Foreign</v>
          </cell>
          <cell r="G2045">
            <v>-212487.5939404344</v>
          </cell>
        </row>
        <row r="2046">
          <cell r="A2046" t="str">
            <v>EOY Accrued Tax Rec/(Pay)</v>
          </cell>
          <cell r="B2046" t="str">
            <v>Jamie</v>
          </cell>
          <cell r="C2046" t="str">
            <v>Computed</v>
          </cell>
          <cell r="D2046" t="str">
            <v>4Q03</v>
          </cell>
          <cell r="E2046" t="str">
            <v>Uruguaiana</v>
          </cell>
          <cell r="F2046" t="str">
            <v>Foreign</v>
          </cell>
          <cell r="G2046">
            <v>-581580</v>
          </cell>
        </row>
        <row r="2047">
          <cell r="A2047" t="str">
            <v>Total Deferred Tax Asset - Current</v>
          </cell>
          <cell r="B2047" t="str">
            <v>Jamie</v>
          </cell>
          <cell r="C2047" t="str">
            <v>Computed</v>
          </cell>
          <cell r="D2047" t="str">
            <v>4Q03</v>
          </cell>
          <cell r="E2047" t="str">
            <v>Uruguaiana</v>
          </cell>
          <cell r="F2047" t="str">
            <v>Foreign</v>
          </cell>
          <cell r="G2047">
            <v>0</v>
          </cell>
        </row>
        <row r="2048">
          <cell r="A2048" t="str">
            <v>Total Deferred Tax Asset - NC</v>
          </cell>
          <cell r="B2048" t="str">
            <v>Jamie</v>
          </cell>
          <cell r="C2048" t="str">
            <v>Computed</v>
          </cell>
          <cell r="D2048" t="str">
            <v>4Q03</v>
          </cell>
          <cell r="E2048" t="str">
            <v>Uruguaiana</v>
          </cell>
          <cell r="F2048" t="str">
            <v>Foreign</v>
          </cell>
          <cell r="G2048">
            <v>8347340</v>
          </cell>
        </row>
        <row r="2049">
          <cell r="A2049" t="str">
            <v>Total Deferred Tax Liab - NC</v>
          </cell>
          <cell r="B2049" t="str">
            <v>Jamie</v>
          </cell>
          <cell r="C2049" t="str">
            <v>Computed</v>
          </cell>
          <cell r="D2049" t="str">
            <v>4Q03</v>
          </cell>
          <cell r="E2049" t="str">
            <v>Uruguaiana</v>
          </cell>
          <cell r="F2049" t="str">
            <v>Foreign</v>
          </cell>
          <cell r="G2049">
            <v>0</v>
          </cell>
        </row>
        <row r="2050">
          <cell r="A2050" t="str">
            <v>Total Net Deferred Tax Asset/(Liab)</v>
          </cell>
          <cell r="B2050" t="str">
            <v>Jamie</v>
          </cell>
          <cell r="C2050" t="str">
            <v>Computed</v>
          </cell>
          <cell r="D2050" t="str">
            <v>4Q03</v>
          </cell>
          <cell r="E2050" t="str">
            <v>Uruguaiana</v>
          </cell>
          <cell r="F2050" t="str">
            <v>Foreign</v>
          </cell>
          <cell r="G2050">
            <v>8347340</v>
          </cell>
        </row>
        <row r="2051">
          <cell r="A2051" t="str">
            <v>Gross Valuation Allowance</v>
          </cell>
          <cell r="B2051" t="str">
            <v>Jamie</v>
          </cell>
          <cell r="C2051" t="str">
            <v>Computed</v>
          </cell>
          <cell r="D2051" t="str">
            <v>4Q03</v>
          </cell>
          <cell r="E2051" t="str">
            <v>Uruguaiana</v>
          </cell>
          <cell r="F2051" t="str">
            <v>Foreign</v>
          </cell>
          <cell r="G2051">
            <v>-3603822.86</v>
          </cell>
        </row>
        <row r="2052">
          <cell r="A2052" t="str">
            <v>Total Asset/(Liability)</v>
          </cell>
          <cell r="B2052" t="str">
            <v>Jamie</v>
          </cell>
          <cell r="C2052" t="str">
            <v>Computed</v>
          </cell>
          <cell r="D2052" t="str">
            <v>4Q03</v>
          </cell>
          <cell r="E2052" t="str">
            <v>Uruguaiana</v>
          </cell>
          <cell r="F2052" t="str">
            <v>Foreign</v>
          </cell>
          <cell r="G2052">
            <v>7765760</v>
          </cell>
        </row>
        <row r="2053">
          <cell r="A2053" t="str">
            <v>EOY Accrued Tax Rec/(Pay)</v>
          </cell>
          <cell r="B2053" t="str">
            <v>Jamie</v>
          </cell>
          <cell r="C2053" t="str">
            <v>Computed</v>
          </cell>
          <cell r="D2053" t="str">
            <v>2Q04</v>
          </cell>
          <cell r="E2053" t="str">
            <v>CCI</v>
          </cell>
          <cell r="F2053" t="str">
            <v>Foreign</v>
          </cell>
          <cell r="G2053">
            <v>0</v>
          </cell>
        </row>
        <row r="2054">
          <cell r="A2054" t="str">
            <v>Total Deferred Tax Asset - Current</v>
          </cell>
          <cell r="B2054" t="str">
            <v>Jamie</v>
          </cell>
          <cell r="C2054" t="str">
            <v>Computed</v>
          </cell>
          <cell r="D2054" t="str">
            <v>2Q04</v>
          </cell>
          <cell r="E2054" t="str">
            <v>CCI</v>
          </cell>
          <cell r="F2054" t="str">
            <v>Foreign</v>
          </cell>
          <cell r="G2054">
            <v>0</v>
          </cell>
        </row>
        <row r="2055">
          <cell r="A2055" t="str">
            <v>Total Deferred Tax Asset - NC</v>
          </cell>
          <cell r="B2055" t="str">
            <v>Jamie</v>
          </cell>
          <cell r="C2055" t="str">
            <v>Computed</v>
          </cell>
          <cell r="D2055" t="str">
            <v>2Q04</v>
          </cell>
          <cell r="E2055" t="str">
            <v>CCI</v>
          </cell>
          <cell r="F2055" t="str">
            <v>Foreign</v>
          </cell>
          <cell r="G2055">
            <v>0</v>
          </cell>
        </row>
        <row r="2056">
          <cell r="A2056" t="str">
            <v>Total Deferred Tax Liab - NC</v>
          </cell>
          <cell r="B2056" t="str">
            <v>Jamie</v>
          </cell>
          <cell r="C2056" t="str">
            <v>Computed</v>
          </cell>
          <cell r="D2056" t="str">
            <v>2Q04</v>
          </cell>
          <cell r="E2056" t="str">
            <v>CCI</v>
          </cell>
          <cell r="F2056" t="str">
            <v>Foreign</v>
          </cell>
          <cell r="G2056">
            <v>0</v>
          </cell>
        </row>
        <row r="2057">
          <cell r="A2057" t="str">
            <v>Total Net Deferred Tax Asset/(Liab)</v>
          </cell>
          <cell r="B2057" t="str">
            <v>Jamie</v>
          </cell>
          <cell r="C2057" t="str">
            <v>Computed</v>
          </cell>
          <cell r="D2057" t="str">
            <v>2Q04</v>
          </cell>
          <cell r="E2057" t="str">
            <v>CCI</v>
          </cell>
          <cell r="F2057" t="str">
            <v>Foreign</v>
          </cell>
          <cell r="G2057">
            <v>0</v>
          </cell>
        </row>
        <row r="2058">
          <cell r="A2058" t="str">
            <v>Gross Valuation Allowance</v>
          </cell>
          <cell r="B2058" t="str">
            <v>Jamie</v>
          </cell>
          <cell r="C2058" t="str">
            <v>Computed</v>
          </cell>
          <cell r="D2058" t="str">
            <v>2Q04</v>
          </cell>
          <cell r="E2058" t="str">
            <v>CCI</v>
          </cell>
          <cell r="F2058" t="str">
            <v>Foreign</v>
          </cell>
          <cell r="G2058">
            <v>-2272220</v>
          </cell>
        </row>
        <row r="2059">
          <cell r="A2059" t="str">
            <v>Total Asset/(Liability)</v>
          </cell>
          <cell r="B2059" t="str">
            <v>Jamie</v>
          </cell>
          <cell r="C2059" t="str">
            <v>Computed</v>
          </cell>
          <cell r="D2059" t="str">
            <v>2Q04</v>
          </cell>
          <cell r="E2059" t="str">
            <v>CCI</v>
          </cell>
          <cell r="F2059" t="str">
            <v>Foreign</v>
          </cell>
          <cell r="G2059">
            <v>0</v>
          </cell>
        </row>
        <row r="2060">
          <cell r="A2060" t="str">
            <v>Total tax expense (benefit)</v>
          </cell>
          <cell r="B2060" t="str">
            <v>Jamie</v>
          </cell>
          <cell r="C2060" t="str">
            <v>Computed</v>
          </cell>
          <cell r="D2060" t="str">
            <v>2Q04</v>
          </cell>
          <cell r="E2060" t="str">
            <v>CCI</v>
          </cell>
          <cell r="F2060" t="str">
            <v>Foreign</v>
          </cell>
          <cell r="G2060">
            <v>0</v>
          </cell>
        </row>
        <row r="2061">
          <cell r="A2061" t="str">
            <v>EOY Accrued Tax Rec/(Pay)</v>
          </cell>
          <cell r="B2061" t="str">
            <v>Jamie</v>
          </cell>
          <cell r="C2061" t="str">
            <v>Computed</v>
          </cell>
          <cell r="D2061" t="str">
            <v>1Q04</v>
          </cell>
          <cell r="E2061" t="str">
            <v>CCI</v>
          </cell>
          <cell r="F2061" t="str">
            <v>Foreign</v>
          </cell>
          <cell r="G2061">
            <v>0</v>
          </cell>
        </row>
        <row r="2062">
          <cell r="A2062" t="str">
            <v>Total Deferred Tax Asset - Current</v>
          </cell>
          <cell r="B2062" t="str">
            <v>Jamie</v>
          </cell>
          <cell r="C2062" t="str">
            <v>Computed</v>
          </cell>
          <cell r="D2062" t="str">
            <v>1Q04</v>
          </cell>
          <cell r="E2062" t="str">
            <v>CCI</v>
          </cell>
          <cell r="F2062" t="str">
            <v>Foreign</v>
          </cell>
          <cell r="G2062">
            <v>0</v>
          </cell>
        </row>
        <row r="2063">
          <cell r="A2063" t="str">
            <v>Total Deferred Tax Asset - NC</v>
          </cell>
          <cell r="B2063" t="str">
            <v>Jamie</v>
          </cell>
          <cell r="C2063" t="str">
            <v>Computed</v>
          </cell>
          <cell r="D2063" t="str">
            <v>1Q04</v>
          </cell>
          <cell r="E2063" t="str">
            <v>CCI</v>
          </cell>
          <cell r="F2063" t="str">
            <v>Foreign</v>
          </cell>
          <cell r="G2063">
            <v>0</v>
          </cell>
        </row>
        <row r="2064">
          <cell r="A2064" t="str">
            <v>Total Deferred Tax Liab - NC</v>
          </cell>
          <cell r="B2064" t="str">
            <v>Jamie</v>
          </cell>
          <cell r="C2064" t="str">
            <v>Computed</v>
          </cell>
          <cell r="D2064" t="str">
            <v>1Q04</v>
          </cell>
          <cell r="E2064" t="str">
            <v>CCI</v>
          </cell>
          <cell r="F2064" t="str">
            <v>Foreign</v>
          </cell>
          <cell r="G2064">
            <v>0</v>
          </cell>
        </row>
        <row r="2065">
          <cell r="A2065" t="str">
            <v>Total Net Deferred Tax Asset/(Liab)</v>
          </cell>
          <cell r="B2065" t="str">
            <v>Jamie</v>
          </cell>
          <cell r="C2065" t="str">
            <v>Computed</v>
          </cell>
          <cell r="D2065" t="str">
            <v>1Q04</v>
          </cell>
          <cell r="E2065" t="str">
            <v>CCI</v>
          </cell>
          <cell r="F2065" t="str">
            <v>Foreign</v>
          </cell>
          <cell r="G2065">
            <v>0</v>
          </cell>
        </row>
        <row r="2066">
          <cell r="A2066" t="str">
            <v>Gross Valuation Allowance</v>
          </cell>
          <cell r="B2066" t="str">
            <v>Jamie</v>
          </cell>
          <cell r="C2066" t="str">
            <v>Computed</v>
          </cell>
          <cell r="D2066" t="str">
            <v>1Q04</v>
          </cell>
          <cell r="E2066" t="str">
            <v>CCI</v>
          </cell>
          <cell r="F2066" t="str">
            <v>Foreign</v>
          </cell>
          <cell r="G2066">
            <v>-2272220</v>
          </cell>
        </row>
        <row r="2067">
          <cell r="A2067" t="str">
            <v>Total Asset/(Liability)</v>
          </cell>
          <cell r="B2067" t="str">
            <v>Jamie</v>
          </cell>
          <cell r="C2067" t="str">
            <v>Computed</v>
          </cell>
          <cell r="D2067" t="str">
            <v>1Q04</v>
          </cell>
          <cell r="E2067" t="str">
            <v>CCI</v>
          </cell>
          <cell r="F2067" t="str">
            <v>Foreign</v>
          </cell>
          <cell r="G2067">
            <v>0</v>
          </cell>
        </row>
        <row r="2068">
          <cell r="A2068" t="str">
            <v>Total tax expense (benefit)</v>
          </cell>
          <cell r="B2068" t="str">
            <v>Jamie</v>
          </cell>
          <cell r="C2068" t="str">
            <v>Computed</v>
          </cell>
          <cell r="D2068" t="str">
            <v>1Q04</v>
          </cell>
          <cell r="E2068" t="str">
            <v>CCI</v>
          </cell>
          <cell r="F2068" t="str">
            <v>Foreign</v>
          </cell>
          <cell r="G2068">
            <v>0</v>
          </cell>
        </row>
        <row r="2069">
          <cell r="A2069" t="str">
            <v>EOY Accrued Tax Rec/(Pay)</v>
          </cell>
          <cell r="B2069" t="str">
            <v>Jamie</v>
          </cell>
          <cell r="C2069" t="str">
            <v>Computed</v>
          </cell>
          <cell r="D2069" t="str">
            <v>4Q03</v>
          </cell>
          <cell r="E2069" t="str">
            <v>CCI</v>
          </cell>
          <cell r="F2069" t="str">
            <v>Foreign</v>
          </cell>
          <cell r="G2069">
            <v>0</v>
          </cell>
        </row>
        <row r="2070">
          <cell r="A2070" t="str">
            <v>Total Deferred Tax Asset - Current</v>
          </cell>
          <cell r="B2070" t="str">
            <v>Jamie</v>
          </cell>
          <cell r="C2070" t="str">
            <v>Computed</v>
          </cell>
          <cell r="D2070" t="str">
            <v>4Q03</v>
          </cell>
          <cell r="E2070" t="str">
            <v>CCI</v>
          </cell>
          <cell r="F2070" t="str">
            <v>Foreign</v>
          </cell>
          <cell r="G2070">
            <v>0</v>
          </cell>
        </row>
        <row r="2071">
          <cell r="A2071" t="str">
            <v>Total Deferred Tax Asset - NC</v>
          </cell>
          <cell r="B2071" t="str">
            <v>Jamie</v>
          </cell>
          <cell r="C2071" t="str">
            <v>Computed</v>
          </cell>
          <cell r="D2071" t="str">
            <v>4Q03</v>
          </cell>
          <cell r="E2071" t="str">
            <v>CCI</v>
          </cell>
          <cell r="F2071" t="str">
            <v>Foreign</v>
          </cell>
          <cell r="G2071">
            <v>0</v>
          </cell>
        </row>
        <row r="2072">
          <cell r="A2072" t="str">
            <v>Total Deferred Tax Liab - NC</v>
          </cell>
          <cell r="B2072" t="str">
            <v>Jamie</v>
          </cell>
          <cell r="C2072" t="str">
            <v>Computed</v>
          </cell>
          <cell r="D2072" t="str">
            <v>4Q03</v>
          </cell>
          <cell r="E2072" t="str">
            <v>CCI</v>
          </cell>
          <cell r="F2072" t="str">
            <v>Foreign</v>
          </cell>
          <cell r="G2072">
            <v>0</v>
          </cell>
        </row>
        <row r="2073">
          <cell r="A2073" t="str">
            <v>Total Net Deferred Tax Asset/(Liab)</v>
          </cell>
          <cell r="B2073" t="str">
            <v>Jamie</v>
          </cell>
          <cell r="C2073" t="str">
            <v>Computed</v>
          </cell>
          <cell r="D2073" t="str">
            <v>4Q03</v>
          </cell>
          <cell r="E2073" t="str">
            <v>CCI</v>
          </cell>
          <cell r="F2073" t="str">
            <v>Foreign</v>
          </cell>
          <cell r="G2073">
            <v>0</v>
          </cell>
        </row>
        <row r="2074">
          <cell r="A2074" t="str">
            <v>Gross Valuation Allowance</v>
          </cell>
          <cell r="B2074" t="str">
            <v>Jamie</v>
          </cell>
          <cell r="C2074" t="str">
            <v>Computed</v>
          </cell>
          <cell r="D2074" t="str">
            <v>4Q03</v>
          </cell>
          <cell r="E2074" t="str">
            <v>CCI</v>
          </cell>
          <cell r="F2074" t="str">
            <v>Foreign</v>
          </cell>
          <cell r="G2074">
            <v>-2272220</v>
          </cell>
        </row>
        <row r="2075">
          <cell r="A2075" t="str">
            <v>Total Asset/(Liability)</v>
          </cell>
          <cell r="B2075" t="str">
            <v>Jamie</v>
          </cell>
          <cell r="C2075" t="str">
            <v>Computed</v>
          </cell>
          <cell r="D2075" t="str">
            <v>4Q03</v>
          </cell>
          <cell r="E2075" t="str">
            <v>CCI</v>
          </cell>
          <cell r="F2075" t="str">
            <v>Foreign</v>
          </cell>
          <cell r="G2075">
            <v>0</v>
          </cell>
        </row>
        <row r="2076">
          <cell r="A2076" t="str">
            <v>EOY Accrued Tax Rec/(Pay)</v>
          </cell>
          <cell r="B2076" t="str">
            <v>Jamie</v>
          </cell>
          <cell r="C2076" t="str">
            <v>Computed</v>
          </cell>
          <cell r="D2076" t="str">
            <v>2Q04</v>
          </cell>
          <cell r="E2076" t="str">
            <v>BS Termosul</v>
          </cell>
          <cell r="F2076" t="str">
            <v>Foreign</v>
          </cell>
          <cell r="G2076">
            <v>0</v>
          </cell>
        </row>
        <row r="2077">
          <cell r="A2077" t="str">
            <v>Total Deferred Tax Asset - Current</v>
          </cell>
          <cell r="B2077" t="str">
            <v>Jamie</v>
          </cell>
          <cell r="C2077" t="str">
            <v>Computed</v>
          </cell>
          <cell r="D2077" t="str">
            <v>2Q04</v>
          </cell>
          <cell r="E2077" t="str">
            <v>BS Termosul</v>
          </cell>
          <cell r="F2077" t="str">
            <v>Foreign</v>
          </cell>
          <cell r="G2077">
            <v>0</v>
          </cell>
        </row>
        <row r="2078">
          <cell r="A2078" t="str">
            <v>Total Deferred Tax Asset - NC</v>
          </cell>
          <cell r="B2078" t="str">
            <v>Jamie</v>
          </cell>
          <cell r="C2078" t="str">
            <v>Computed</v>
          </cell>
          <cell r="D2078" t="str">
            <v>2Q04</v>
          </cell>
          <cell r="E2078" t="str">
            <v>BS Termosul</v>
          </cell>
          <cell r="F2078" t="str">
            <v>Foreign</v>
          </cell>
          <cell r="G2078">
            <v>0</v>
          </cell>
        </row>
        <row r="2079">
          <cell r="A2079" t="str">
            <v>Total Deferred Tax Liab - NC</v>
          </cell>
          <cell r="B2079" t="str">
            <v>Jamie</v>
          </cell>
          <cell r="C2079" t="str">
            <v>Computed</v>
          </cell>
          <cell r="D2079" t="str">
            <v>2Q04</v>
          </cell>
          <cell r="E2079" t="str">
            <v>BS Termosul</v>
          </cell>
          <cell r="F2079" t="str">
            <v>Foreign</v>
          </cell>
          <cell r="G2079">
            <v>0</v>
          </cell>
        </row>
        <row r="2080">
          <cell r="A2080" t="str">
            <v>Total Net Deferred Tax Asset/(Liab)</v>
          </cell>
          <cell r="B2080" t="str">
            <v>Jamie</v>
          </cell>
          <cell r="C2080" t="str">
            <v>Computed</v>
          </cell>
          <cell r="D2080" t="str">
            <v>2Q04</v>
          </cell>
          <cell r="E2080" t="str">
            <v>BS Termosul</v>
          </cell>
          <cell r="F2080" t="str">
            <v>Foreign</v>
          </cell>
          <cell r="G2080">
            <v>0</v>
          </cell>
        </row>
        <row r="2081">
          <cell r="A2081" t="str">
            <v>Gross Valuation Allowance</v>
          </cell>
          <cell r="B2081" t="str">
            <v>Jamie</v>
          </cell>
          <cell r="C2081" t="str">
            <v>Computed</v>
          </cell>
          <cell r="D2081" t="str">
            <v>2Q04</v>
          </cell>
          <cell r="E2081" t="str">
            <v>BS Termosul</v>
          </cell>
          <cell r="F2081" t="str">
            <v>Foreign</v>
          </cell>
          <cell r="G2081">
            <v>0</v>
          </cell>
        </row>
        <row r="2082">
          <cell r="A2082" t="str">
            <v>Total Asset/(Liability)</v>
          </cell>
          <cell r="B2082" t="str">
            <v>Jamie</v>
          </cell>
          <cell r="C2082" t="str">
            <v>Computed</v>
          </cell>
          <cell r="D2082" t="str">
            <v>2Q04</v>
          </cell>
          <cell r="E2082" t="str">
            <v>BS Termosul</v>
          </cell>
          <cell r="F2082" t="str">
            <v>Foreign</v>
          </cell>
          <cell r="G2082">
            <v>0</v>
          </cell>
        </row>
        <row r="2083">
          <cell r="A2083" t="str">
            <v>Total tax expense (benefit)</v>
          </cell>
          <cell r="B2083" t="str">
            <v>Jamie</v>
          </cell>
          <cell r="C2083" t="str">
            <v>Computed</v>
          </cell>
          <cell r="D2083" t="str">
            <v>2Q04</v>
          </cell>
          <cell r="E2083" t="str">
            <v>BS Termosul</v>
          </cell>
          <cell r="F2083" t="str">
            <v>Foreign</v>
          </cell>
          <cell r="G2083">
            <v>0</v>
          </cell>
        </row>
        <row r="2084">
          <cell r="A2084" t="str">
            <v>EOY Accrued Tax Rec/(Pay)</v>
          </cell>
          <cell r="B2084" t="str">
            <v>Jamie</v>
          </cell>
          <cell r="C2084" t="str">
            <v>Computed</v>
          </cell>
          <cell r="D2084" t="str">
            <v>1Q04</v>
          </cell>
          <cell r="E2084" t="str">
            <v>BS Termosul</v>
          </cell>
          <cell r="F2084" t="str">
            <v>Foreign</v>
          </cell>
          <cell r="G2084">
            <v>0</v>
          </cell>
        </row>
        <row r="2085">
          <cell r="A2085" t="str">
            <v>Total Deferred Tax Asset - Current</v>
          </cell>
          <cell r="B2085" t="str">
            <v>Jamie</v>
          </cell>
          <cell r="C2085" t="str">
            <v>Computed</v>
          </cell>
          <cell r="D2085" t="str">
            <v>1Q04</v>
          </cell>
          <cell r="E2085" t="str">
            <v>BS Termosul</v>
          </cell>
          <cell r="F2085" t="str">
            <v>Foreign</v>
          </cell>
          <cell r="G2085">
            <v>0</v>
          </cell>
        </row>
        <row r="2086">
          <cell r="A2086" t="str">
            <v>Total Deferred Tax Asset - NC</v>
          </cell>
          <cell r="B2086" t="str">
            <v>Jamie</v>
          </cell>
          <cell r="C2086" t="str">
            <v>Computed</v>
          </cell>
          <cell r="D2086" t="str">
            <v>1Q04</v>
          </cell>
          <cell r="E2086" t="str">
            <v>BS Termosul</v>
          </cell>
          <cell r="F2086" t="str">
            <v>Foreign</v>
          </cell>
          <cell r="G2086">
            <v>0</v>
          </cell>
        </row>
        <row r="2087">
          <cell r="A2087" t="str">
            <v>Total Deferred Tax Liab - NC</v>
          </cell>
          <cell r="B2087" t="str">
            <v>Jamie</v>
          </cell>
          <cell r="C2087" t="str">
            <v>Computed</v>
          </cell>
          <cell r="D2087" t="str">
            <v>1Q04</v>
          </cell>
          <cell r="E2087" t="str">
            <v>BS Termosul</v>
          </cell>
          <cell r="F2087" t="str">
            <v>Foreign</v>
          </cell>
          <cell r="G2087">
            <v>0</v>
          </cell>
        </row>
        <row r="2088">
          <cell r="A2088" t="str">
            <v>Total Net Deferred Tax Asset/(Liab)</v>
          </cell>
          <cell r="B2088" t="str">
            <v>Jamie</v>
          </cell>
          <cell r="C2088" t="str">
            <v>Computed</v>
          </cell>
          <cell r="D2088" t="str">
            <v>1Q04</v>
          </cell>
          <cell r="E2088" t="str">
            <v>BS Termosul</v>
          </cell>
          <cell r="F2088" t="str">
            <v>Foreign</v>
          </cell>
          <cell r="G2088">
            <v>0</v>
          </cell>
        </row>
        <row r="2089">
          <cell r="A2089" t="str">
            <v>Gross Valuation Allowance</v>
          </cell>
          <cell r="B2089" t="str">
            <v>Jamie</v>
          </cell>
          <cell r="C2089" t="str">
            <v>Computed</v>
          </cell>
          <cell r="D2089" t="str">
            <v>1Q04</v>
          </cell>
          <cell r="E2089" t="str">
            <v>BS Termosul</v>
          </cell>
          <cell r="F2089" t="str">
            <v>Foreign</v>
          </cell>
          <cell r="G2089">
            <v>0</v>
          </cell>
        </row>
        <row r="2090">
          <cell r="A2090" t="str">
            <v>Total Asset/(Liability)</v>
          </cell>
          <cell r="B2090" t="str">
            <v>Jamie</v>
          </cell>
          <cell r="C2090" t="str">
            <v>Computed</v>
          </cell>
          <cell r="D2090" t="str">
            <v>1Q04</v>
          </cell>
          <cell r="E2090" t="str">
            <v>BS Termosul</v>
          </cell>
          <cell r="F2090" t="str">
            <v>Foreign</v>
          </cell>
          <cell r="G2090">
            <v>0</v>
          </cell>
        </row>
        <row r="2091">
          <cell r="A2091" t="str">
            <v>Total tax expense (benefit)</v>
          </cell>
          <cell r="B2091" t="str">
            <v>Jamie</v>
          </cell>
          <cell r="C2091" t="str">
            <v>Computed</v>
          </cell>
          <cell r="D2091" t="str">
            <v>1Q04</v>
          </cell>
          <cell r="E2091" t="str">
            <v>BS Termosul</v>
          </cell>
          <cell r="F2091" t="str">
            <v>Foreign</v>
          </cell>
          <cell r="G2091">
            <v>0</v>
          </cell>
        </row>
        <row r="2092">
          <cell r="A2092" t="str">
            <v>EOY Accrued Tax Rec/(Pay)</v>
          </cell>
          <cell r="B2092" t="str">
            <v>Jamie</v>
          </cell>
          <cell r="C2092" t="str">
            <v>Computed</v>
          </cell>
          <cell r="D2092" t="str">
            <v>4Q03</v>
          </cell>
          <cell r="E2092" t="str">
            <v>BS Termosul</v>
          </cell>
          <cell r="F2092" t="str">
            <v>Foreign</v>
          </cell>
          <cell r="G2092">
            <v>0</v>
          </cell>
        </row>
        <row r="2093">
          <cell r="A2093" t="str">
            <v>Total Deferred Tax Asset - Current</v>
          </cell>
          <cell r="B2093" t="str">
            <v>Jamie</v>
          </cell>
          <cell r="C2093" t="str">
            <v>Computed</v>
          </cell>
          <cell r="D2093" t="str">
            <v>4Q03</v>
          </cell>
          <cell r="E2093" t="str">
            <v>BS Termosul</v>
          </cell>
          <cell r="F2093" t="str">
            <v>Foreign</v>
          </cell>
          <cell r="G2093">
            <v>0</v>
          </cell>
        </row>
        <row r="2094">
          <cell r="A2094" t="str">
            <v>Total Deferred Tax Asset - NC</v>
          </cell>
          <cell r="B2094" t="str">
            <v>Jamie</v>
          </cell>
          <cell r="C2094" t="str">
            <v>Computed</v>
          </cell>
          <cell r="D2094" t="str">
            <v>4Q03</v>
          </cell>
          <cell r="E2094" t="str">
            <v>BS Termosul</v>
          </cell>
          <cell r="F2094" t="str">
            <v>Foreign</v>
          </cell>
          <cell r="G2094">
            <v>0</v>
          </cell>
        </row>
        <row r="2095">
          <cell r="A2095" t="str">
            <v>Total Deferred Tax Liab - NC</v>
          </cell>
          <cell r="B2095" t="str">
            <v>Jamie</v>
          </cell>
          <cell r="C2095" t="str">
            <v>Computed</v>
          </cell>
          <cell r="D2095" t="str">
            <v>4Q03</v>
          </cell>
          <cell r="E2095" t="str">
            <v>BS Termosul</v>
          </cell>
          <cell r="F2095" t="str">
            <v>Foreign</v>
          </cell>
          <cell r="G2095">
            <v>0</v>
          </cell>
        </row>
        <row r="2096">
          <cell r="A2096" t="str">
            <v>Total Net Deferred Tax Asset/(Liab)</v>
          </cell>
          <cell r="B2096" t="str">
            <v>Jamie</v>
          </cell>
          <cell r="C2096" t="str">
            <v>Computed</v>
          </cell>
          <cell r="D2096" t="str">
            <v>4Q03</v>
          </cell>
          <cell r="E2096" t="str">
            <v>BS Termosul</v>
          </cell>
          <cell r="F2096" t="str">
            <v>Foreign</v>
          </cell>
          <cell r="G2096">
            <v>0</v>
          </cell>
        </row>
        <row r="2097">
          <cell r="A2097" t="str">
            <v>Gross Valuation Allowance</v>
          </cell>
          <cell r="B2097" t="str">
            <v>Jamie</v>
          </cell>
          <cell r="C2097" t="str">
            <v>Computed</v>
          </cell>
          <cell r="D2097" t="str">
            <v>4Q03</v>
          </cell>
          <cell r="E2097" t="str">
            <v>BS Termosul</v>
          </cell>
          <cell r="F2097" t="str">
            <v>Foreign</v>
          </cell>
          <cell r="G2097">
            <v>0</v>
          </cell>
        </row>
        <row r="2098">
          <cell r="A2098" t="str">
            <v>Total Asset/(Liability)</v>
          </cell>
          <cell r="B2098" t="str">
            <v>Jamie</v>
          </cell>
          <cell r="C2098" t="str">
            <v>Computed</v>
          </cell>
          <cell r="D2098" t="str">
            <v>4Q03</v>
          </cell>
          <cell r="E2098" t="str">
            <v>BS Termosul</v>
          </cell>
          <cell r="F2098" t="str">
            <v>Foreign</v>
          </cell>
          <cell r="G2098">
            <v>0</v>
          </cell>
        </row>
        <row r="2099">
          <cell r="A2099" t="str">
            <v>EOY Accrued Tax Rec/(Pay)</v>
          </cell>
          <cell r="B2099" t="str">
            <v>Jamie</v>
          </cell>
          <cell r="C2099" t="str">
            <v>Computed</v>
          </cell>
          <cell r="D2099" t="str">
            <v>2Q04</v>
          </cell>
          <cell r="E2099" t="str">
            <v>RU Sul</v>
          </cell>
          <cell r="F2099" t="str">
            <v>Foreign</v>
          </cell>
          <cell r="G2099">
            <v>168451.25168112994</v>
          </cell>
        </row>
        <row r="2100">
          <cell r="A2100" t="str">
            <v>Total Deferred Tax Asset - Current</v>
          </cell>
          <cell r="B2100" t="str">
            <v>Jamie</v>
          </cell>
          <cell r="C2100" t="str">
            <v>Computed</v>
          </cell>
          <cell r="D2100" t="str">
            <v>2Q04</v>
          </cell>
          <cell r="E2100" t="str">
            <v>RU Sul</v>
          </cell>
          <cell r="F2100" t="str">
            <v>Foreign</v>
          </cell>
          <cell r="G2100">
            <v>28581509.87200401</v>
          </cell>
        </row>
        <row r="2101">
          <cell r="A2101" t="str">
            <v>Total Deferred Tax Asset - NC</v>
          </cell>
          <cell r="B2101" t="str">
            <v>Jamie</v>
          </cell>
          <cell r="C2101" t="str">
            <v>Computed</v>
          </cell>
          <cell r="D2101" t="str">
            <v>2Q04</v>
          </cell>
          <cell r="E2101" t="str">
            <v>RU Sul</v>
          </cell>
          <cell r="F2101" t="str">
            <v>Foreign</v>
          </cell>
          <cell r="G2101">
            <v>370396772.23054624</v>
          </cell>
        </row>
        <row r="2102">
          <cell r="A2102" t="str">
            <v>Total Deferred Tax Liab - NC</v>
          </cell>
          <cell r="B2102" t="str">
            <v>Jamie</v>
          </cell>
          <cell r="C2102" t="str">
            <v>Computed</v>
          </cell>
          <cell r="D2102" t="str">
            <v>2Q04</v>
          </cell>
          <cell r="E2102" t="str">
            <v>RU Sul</v>
          </cell>
          <cell r="F2102" t="str">
            <v>Foreign</v>
          </cell>
          <cell r="G2102">
            <v>0</v>
          </cell>
        </row>
        <row r="2103">
          <cell r="A2103" t="str">
            <v>Total Net Deferred Tax Asset/(Liab)</v>
          </cell>
          <cell r="B2103" t="str">
            <v>Jamie</v>
          </cell>
          <cell r="C2103" t="str">
            <v>Computed</v>
          </cell>
          <cell r="D2103" t="str">
            <v>2Q04</v>
          </cell>
          <cell r="E2103" t="str">
            <v>RU Sul</v>
          </cell>
          <cell r="F2103" t="str">
            <v>Foreign</v>
          </cell>
          <cell r="G2103">
            <v>398978282.10255027</v>
          </cell>
        </row>
        <row r="2104">
          <cell r="A2104" t="str">
            <v>Gross Valuation Allowance</v>
          </cell>
          <cell r="B2104" t="str">
            <v>Jamie</v>
          </cell>
          <cell r="C2104" t="str">
            <v>Computed</v>
          </cell>
          <cell r="D2104" t="str">
            <v>2Q04</v>
          </cell>
          <cell r="E2104" t="str">
            <v>RU Sul</v>
          </cell>
          <cell r="F2104" t="str">
            <v>Foreign</v>
          </cell>
          <cell r="G2104">
            <v>0</v>
          </cell>
        </row>
        <row r="2105">
          <cell r="A2105" t="str">
            <v>Total Asset/(Liability)</v>
          </cell>
          <cell r="B2105" t="str">
            <v>Jamie</v>
          </cell>
          <cell r="C2105" t="str">
            <v>Computed</v>
          </cell>
          <cell r="D2105" t="str">
            <v>2Q04</v>
          </cell>
          <cell r="E2105" t="str">
            <v>RU Sul</v>
          </cell>
          <cell r="F2105" t="str">
            <v>Foreign</v>
          </cell>
          <cell r="G2105">
            <v>399146733.35423142</v>
          </cell>
        </row>
        <row r="2106">
          <cell r="A2106" t="str">
            <v>Total tax expense (benefit)</v>
          </cell>
          <cell r="B2106" t="str">
            <v>Jamie</v>
          </cell>
          <cell r="C2106" t="str">
            <v>Computed</v>
          </cell>
          <cell r="D2106" t="str">
            <v>2Q04</v>
          </cell>
          <cell r="E2106" t="str">
            <v>RU Sul</v>
          </cell>
          <cell r="F2106" t="str">
            <v>Foreign</v>
          </cell>
          <cell r="G2106">
            <v>-2274798.6052561682</v>
          </cell>
        </row>
        <row r="2107">
          <cell r="A2107" t="str">
            <v>EOY Accrued Tax Rec/(Pay)</v>
          </cell>
          <cell r="B2107" t="str">
            <v>Jamie</v>
          </cell>
          <cell r="C2107" t="str">
            <v>Computed</v>
          </cell>
          <cell r="D2107" t="str">
            <v>1Q04</v>
          </cell>
          <cell r="E2107" t="str">
            <v>RU Sul</v>
          </cell>
          <cell r="F2107" t="str">
            <v>Foreign</v>
          </cell>
          <cell r="G2107">
            <v>168877</v>
          </cell>
        </row>
        <row r="2108">
          <cell r="A2108" t="str">
            <v>Total Deferred Tax Asset - Current</v>
          </cell>
          <cell r="B2108" t="str">
            <v>Jamie</v>
          </cell>
          <cell r="C2108" t="str">
            <v>Computed</v>
          </cell>
          <cell r="D2108" t="str">
            <v>1Q04</v>
          </cell>
          <cell r="E2108" t="str">
            <v>RU Sul</v>
          </cell>
          <cell r="F2108" t="str">
            <v>Foreign</v>
          </cell>
          <cell r="G2108">
            <v>28216958.884445809</v>
          </cell>
        </row>
        <row r="2109">
          <cell r="A2109" t="str">
            <v>Total Deferred Tax Asset - NC</v>
          </cell>
          <cell r="B2109" t="str">
            <v>Jamie</v>
          </cell>
          <cell r="C2109" t="str">
            <v>Computed</v>
          </cell>
          <cell r="D2109" t="str">
            <v>1Q04</v>
          </cell>
          <cell r="E2109" t="str">
            <v>RU Sul</v>
          </cell>
          <cell r="F2109" t="str">
            <v>Foreign</v>
          </cell>
          <cell r="G2109">
            <v>359740592.63816261</v>
          </cell>
        </row>
        <row r="2110">
          <cell r="A2110" t="str">
            <v>Total Deferred Tax Liab - NC</v>
          </cell>
          <cell r="B2110" t="str">
            <v>Jamie</v>
          </cell>
          <cell r="C2110" t="str">
            <v>Computed</v>
          </cell>
          <cell r="D2110" t="str">
            <v>1Q04</v>
          </cell>
          <cell r="E2110" t="str">
            <v>RU Sul</v>
          </cell>
          <cell r="F2110" t="str">
            <v>Foreign</v>
          </cell>
          <cell r="G2110">
            <v>0</v>
          </cell>
        </row>
        <row r="2111">
          <cell r="A2111" t="str">
            <v>Total Net Deferred Tax Asset/(Liab)</v>
          </cell>
          <cell r="B2111" t="str">
            <v>Jamie</v>
          </cell>
          <cell r="C2111" t="str">
            <v>Computed</v>
          </cell>
          <cell r="D2111" t="str">
            <v>1Q04</v>
          </cell>
          <cell r="E2111" t="str">
            <v>RU Sul</v>
          </cell>
          <cell r="F2111" t="str">
            <v>Foreign</v>
          </cell>
          <cell r="G2111">
            <v>387957551.5226084</v>
          </cell>
        </row>
        <row r="2112">
          <cell r="A2112" t="str">
            <v>Gross Valuation Allowance</v>
          </cell>
          <cell r="B2112" t="str">
            <v>Jamie</v>
          </cell>
          <cell r="C2112" t="str">
            <v>Computed</v>
          </cell>
          <cell r="D2112" t="str">
            <v>1Q04</v>
          </cell>
          <cell r="E2112" t="str">
            <v>RU Sul</v>
          </cell>
          <cell r="F2112" t="str">
            <v>Foreign</v>
          </cell>
          <cell r="G2112">
            <v>0</v>
          </cell>
        </row>
        <row r="2113">
          <cell r="A2113" t="str">
            <v>Total Asset/(Liability)</v>
          </cell>
          <cell r="B2113" t="str">
            <v>Jamie</v>
          </cell>
          <cell r="C2113" t="str">
            <v>Computed</v>
          </cell>
          <cell r="D2113" t="str">
            <v>1Q04</v>
          </cell>
          <cell r="E2113" t="str">
            <v>RU Sul</v>
          </cell>
          <cell r="F2113" t="str">
            <v>Foreign</v>
          </cell>
          <cell r="G2113">
            <v>388126428.5226084</v>
          </cell>
        </row>
        <row r="2114">
          <cell r="A2114" t="str">
            <v>Total tax expense (benefit)</v>
          </cell>
          <cell r="B2114" t="str">
            <v>Jamie</v>
          </cell>
          <cell r="C2114" t="str">
            <v>Computed</v>
          </cell>
          <cell r="D2114" t="str">
            <v>1Q04</v>
          </cell>
          <cell r="E2114" t="str">
            <v>RU Sul</v>
          </cell>
          <cell r="F2114" t="str">
            <v>Foreign</v>
          </cell>
          <cell r="G2114">
            <v>-2873211.676407259</v>
          </cell>
        </row>
        <row r="2115">
          <cell r="A2115" t="str">
            <v>EOY Accrued Tax Rec/(Pay)</v>
          </cell>
          <cell r="B2115" t="str">
            <v>Jamie</v>
          </cell>
          <cell r="C2115" t="str">
            <v>Computed</v>
          </cell>
          <cell r="D2115" t="str">
            <v>4Q03</v>
          </cell>
          <cell r="E2115" t="str">
            <v>RU Sul</v>
          </cell>
          <cell r="F2115" t="str">
            <v>Foreign</v>
          </cell>
          <cell r="G2115">
            <v>0</v>
          </cell>
        </row>
        <row r="2116">
          <cell r="A2116" t="str">
            <v>Total Deferred Tax Asset - Current</v>
          </cell>
          <cell r="B2116" t="str">
            <v>Jamie</v>
          </cell>
          <cell r="C2116" t="str">
            <v>Computed</v>
          </cell>
          <cell r="D2116" t="str">
            <v>4Q03</v>
          </cell>
          <cell r="E2116" t="str">
            <v>RU Sul</v>
          </cell>
          <cell r="F2116" t="str">
            <v>Foreign</v>
          </cell>
          <cell r="G2116">
            <v>27691992.207525887</v>
          </cell>
        </row>
        <row r="2117">
          <cell r="A2117" t="str">
            <v>Total Deferred Tax Asset - NC</v>
          </cell>
          <cell r="B2117" t="str">
            <v>Jamie</v>
          </cell>
          <cell r="C2117" t="str">
            <v>Computed</v>
          </cell>
          <cell r="D2117" t="str">
            <v>4Q03</v>
          </cell>
          <cell r="E2117" t="str">
            <v>RU Sul</v>
          </cell>
          <cell r="F2117" t="str">
            <v>Foreign</v>
          </cell>
          <cell r="G2117">
            <v>365962268.02009636</v>
          </cell>
        </row>
        <row r="2118">
          <cell r="A2118" t="str">
            <v>Total Deferred Tax Liab - NC</v>
          </cell>
          <cell r="B2118" t="str">
            <v>Jamie</v>
          </cell>
          <cell r="C2118" t="str">
            <v>Computed</v>
          </cell>
          <cell r="D2118" t="str">
            <v>4Q03</v>
          </cell>
          <cell r="E2118" t="str">
            <v>RU Sul</v>
          </cell>
          <cell r="F2118" t="str">
            <v>Foreign</v>
          </cell>
          <cell r="G2118">
            <v>0</v>
          </cell>
        </row>
        <row r="2119">
          <cell r="A2119" t="str">
            <v>Total Net Deferred Tax Asset/(Liab)</v>
          </cell>
          <cell r="B2119" t="str">
            <v>Jamie</v>
          </cell>
          <cell r="C2119" t="str">
            <v>Computed</v>
          </cell>
          <cell r="D2119" t="str">
            <v>4Q03</v>
          </cell>
          <cell r="E2119" t="str">
            <v>RU Sul</v>
          </cell>
          <cell r="F2119" t="str">
            <v>Foreign</v>
          </cell>
          <cell r="G2119">
            <v>393654260.22762227</v>
          </cell>
        </row>
        <row r="2120">
          <cell r="A2120" t="str">
            <v>Gross Valuation Allowance</v>
          </cell>
          <cell r="B2120" t="str">
            <v>Jamie</v>
          </cell>
          <cell r="C2120" t="str">
            <v>Computed</v>
          </cell>
          <cell r="D2120" t="str">
            <v>4Q03</v>
          </cell>
          <cell r="E2120" t="str">
            <v>RU Sul</v>
          </cell>
          <cell r="F2120" t="str">
            <v>Foreign</v>
          </cell>
          <cell r="G2120">
            <v>0</v>
          </cell>
        </row>
        <row r="2121">
          <cell r="A2121" t="str">
            <v>Total Asset/(Liability)</v>
          </cell>
          <cell r="B2121" t="str">
            <v>Jamie</v>
          </cell>
          <cell r="C2121" t="str">
            <v>Computed</v>
          </cell>
          <cell r="D2121" t="str">
            <v>4Q03</v>
          </cell>
          <cell r="E2121" t="str">
            <v>RU Sul</v>
          </cell>
          <cell r="F2121" t="str">
            <v>Foreign</v>
          </cell>
          <cell r="G2121">
            <v>393654260.22762227</v>
          </cell>
        </row>
        <row r="2122">
          <cell r="A2122" t="str">
            <v>EOY Accrued Tax Rec/(Pay)</v>
          </cell>
          <cell r="B2122" t="str">
            <v>Jamie</v>
          </cell>
          <cell r="C2122" t="str">
            <v>Computed</v>
          </cell>
          <cell r="D2122" t="str">
            <v>2Q04</v>
          </cell>
          <cell r="E2122" t="str">
            <v>RU Infoenergy</v>
          </cell>
          <cell r="F2122" t="str">
            <v>Foreign</v>
          </cell>
          <cell r="G2122">
            <v>-412598.16000000003</v>
          </cell>
        </row>
        <row r="2123">
          <cell r="A2123" t="str">
            <v>Total Deferred Tax Asset - Current</v>
          </cell>
          <cell r="B2123" t="str">
            <v>Jamie</v>
          </cell>
          <cell r="C2123" t="str">
            <v>Computed</v>
          </cell>
          <cell r="D2123" t="str">
            <v>2Q04</v>
          </cell>
          <cell r="E2123" t="str">
            <v>RU Infoenergy</v>
          </cell>
          <cell r="F2123" t="str">
            <v>Foreign</v>
          </cell>
          <cell r="G2123">
            <v>0</v>
          </cell>
        </row>
        <row r="2124">
          <cell r="A2124" t="str">
            <v>Total Deferred Tax Asset - NC</v>
          </cell>
          <cell r="B2124" t="str">
            <v>Jamie</v>
          </cell>
          <cell r="C2124" t="str">
            <v>Computed</v>
          </cell>
          <cell r="D2124" t="str">
            <v>2Q04</v>
          </cell>
          <cell r="E2124" t="str">
            <v>RU Infoenergy</v>
          </cell>
          <cell r="F2124" t="str">
            <v>Foreign</v>
          </cell>
          <cell r="G2124">
            <v>0</v>
          </cell>
        </row>
        <row r="2125">
          <cell r="A2125" t="str">
            <v>Total Deferred Tax Liab - NC</v>
          </cell>
          <cell r="B2125" t="str">
            <v>Jamie</v>
          </cell>
          <cell r="C2125" t="str">
            <v>Computed</v>
          </cell>
          <cell r="D2125" t="str">
            <v>2Q04</v>
          </cell>
          <cell r="E2125" t="str">
            <v>RU Infoenergy</v>
          </cell>
          <cell r="F2125" t="str">
            <v>Foreign</v>
          </cell>
          <cell r="G2125">
            <v>0</v>
          </cell>
        </row>
        <row r="2126">
          <cell r="A2126" t="str">
            <v>Total Net Deferred Tax Asset/(Liab)</v>
          </cell>
          <cell r="B2126" t="str">
            <v>Jamie</v>
          </cell>
          <cell r="C2126" t="str">
            <v>Computed</v>
          </cell>
          <cell r="D2126" t="str">
            <v>2Q04</v>
          </cell>
          <cell r="E2126" t="str">
            <v>RU Infoenergy</v>
          </cell>
          <cell r="F2126" t="str">
            <v>Foreign</v>
          </cell>
          <cell r="G2126">
            <v>0</v>
          </cell>
        </row>
        <row r="2127">
          <cell r="A2127" t="str">
            <v>Gross Valuation Allowance</v>
          </cell>
          <cell r="B2127" t="str">
            <v>Jamie</v>
          </cell>
          <cell r="C2127" t="str">
            <v>Computed</v>
          </cell>
          <cell r="D2127" t="str">
            <v>2Q04</v>
          </cell>
          <cell r="E2127" t="str">
            <v>RU Infoenergy</v>
          </cell>
          <cell r="F2127" t="str">
            <v>Foreign</v>
          </cell>
          <cell r="G2127">
            <v>0</v>
          </cell>
        </row>
        <row r="2128">
          <cell r="A2128" t="str">
            <v>Total Asset/(Liability)</v>
          </cell>
          <cell r="B2128" t="str">
            <v>Jamie</v>
          </cell>
          <cell r="C2128" t="str">
            <v>Computed</v>
          </cell>
          <cell r="D2128" t="str">
            <v>2Q04</v>
          </cell>
          <cell r="E2128" t="str">
            <v>RU Infoenergy</v>
          </cell>
          <cell r="F2128" t="str">
            <v>Foreign</v>
          </cell>
          <cell r="G2128">
            <v>-412598.16000000003</v>
          </cell>
        </row>
        <row r="2129">
          <cell r="A2129" t="str">
            <v>Total tax expense (benefit)</v>
          </cell>
          <cell r="B2129" t="str">
            <v>Jamie</v>
          </cell>
          <cell r="C2129" t="str">
            <v>Computed</v>
          </cell>
          <cell r="D2129" t="str">
            <v>2Q04</v>
          </cell>
          <cell r="E2129" t="str">
            <v>RU Infoenergy</v>
          </cell>
          <cell r="F2129" t="str">
            <v>Foreign</v>
          </cell>
          <cell r="G2129">
            <v>320844.40000000002</v>
          </cell>
        </row>
        <row r="2130">
          <cell r="A2130" t="str">
            <v>EOY Accrued Tax Rec/(Pay)</v>
          </cell>
          <cell r="B2130" t="str">
            <v>Jamie</v>
          </cell>
          <cell r="C2130" t="str">
            <v>Computed</v>
          </cell>
          <cell r="D2130" t="str">
            <v>1Q04</v>
          </cell>
          <cell r="E2130" t="str">
            <v>RU Infoenergy</v>
          </cell>
          <cell r="F2130" t="str">
            <v>Foreign</v>
          </cell>
          <cell r="G2130">
            <v>-252395.6</v>
          </cell>
        </row>
        <row r="2131">
          <cell r="A2131" t="str">
            <v>Total Deferred Tax Asset - Current</v>
          </cell>
          <cell r="B2131" t="str">
            <v>Jamie</v>
          </cell>
          <cell r="C2131" t="str">
            <v>Computed</v>
          </cell>
          <cell r="D2131" t="str">
            <v>1Q04</v>
          </cell>
          <cell r="E2131" t="str">
            <v>RU Infoenergy</v>
          </cell>
          <cell r="F2131" t="str">
            <v>Foreign</v>
          </cell>
          <cell r="G2131">
            <v>0</v>
          </cell>
        </row>
        <row r="2132">
          <cell r="A2132" t="str">
            <v>Total Deferred Tax Asset - NC</v>
          </cell>
          <cell r="B2132" t="str">
            <v>Jamie</v>
          </cell>
          <cell r="C2132" t="str">
            <v>Computed</v>
          </cell>
          <cell r="D2132" t="str">
            <v>1Q04</v>
          </cell>
          <cell r="E2132" t="str">
            <v>RU Infoenergy</v>
          </cell>
          <cell r="F2132" t="str">
            <v>Foreign</v>
          </cell>
          <cell r="G2132">
            <v>0</v>
          </cell>
        </row>
        <row r="2133">
          <cell r="A2133" t="str">
            <v>Total Deferred Tax Liab - NC</v>
          </cell>
          <cell r="B2133" t="str">
            <v>Jamie</v>
          </cell>
          <cell r="C2133" t="str">
            <v>Computed</v>
          </cell>
          <cell r="D2133" t="str">
            <v>1Q04</v>
          </cell>
          <cell r="E2133" t="str">
            <v>RU Infoenergy</v>
          </cell>
          <cell r="F2133" t="str">
            <v>Foreign</v>
          </cell>
          <cell r="G2133">
            <v>0</v>
          </cell>
        </row>
        <row r="2134">
          <cell r="A2134" t="str">
            <v>Total Net Deferred Tax Asset/(Liab)</v>
          </cell>
          <cell r="B2134" t="str">
            <v>Jamie</v>
          </cell>
          <cell r="C2134" t="str">
            <v>Computed</v>
          </cell>
          <cell r="D2134" t="str">
            <v>1Q04</v>
          </cell>
          <cell r="E2134" t="str">
            <v>RU Infoenergy</v>
          </cell>
          <cell r="F2134" t="str">
            <v>Foreign</v>
          </cell>
          <cell r="G2134">
            <v>0</v>
          </cell>
        </row>
        <row r="2135">
          <cell r="A2135" t="str">
            <v>Gross Valuation Allowance</v>
          </cell>
          <cell r="B2135" t="str">
            <v>Jamie</v>
          </cell>
          <cell r="C2135" t="str">
            <v>Computed</v>
          </cell>
          <cell r="D2135" t="str">
            <v>1Q04</v>
          </cell>
          <cell r="E2135" t="str">
            <v>RU Infoenergy</v>
          </cell>
          <cell r="F2135" t="str">
            <v>Foreign</v>
          </cell>
          <cell r="G2135">
            <v>0</v>
          </cell>
        </row>
        <row r="2136">
          <cell r="A2136" t="str">
            <v>Total Asset/(Liability)</v>
          </cell>
          <cell r="B2136" t="str">
            <v>Jamie</v>
          </cell>
          <cell r="C2136" t="str">
            <v>Computed</v>
          </cell>
          <cell r="D2136" t="str">
            <v>1Q04</v>
          </cell>
          <cell r="E2136" t="str">
            <v>RU Infoenergy</v>
          </cell>
          <cell r="F2136" t="str">
            <v>Foreign</v>
          </cell>
          <cell r="G2136">
            <v>-252395.6</v>
          </cell>
        </row>
        <row r="2137">
          <cell r="A2137" t="str">
            <v>Total tax expense (benefit)</v>
          </cell>
          <cell r="B2137" t="str">
            <v>Jamie</v>
          </cell>
          <cell r="C2137" t="str">
            <v>Computed</v>
          </cell>
          <cell r="D2137" t="str">
            <v>1Q04</v>
          </cell>
          <cell r="E2137" t="str">
            <v>RU Infoenergy</v>
          </cell>
          <cell r="F2137" t="str">
            <v>Foreign</v>
          </cell>
          <cell r="G2137">
            <v>160641.84</v>
          </cell>
        </row>
        <row r="2138">
          <cell r="A2138" t="str">
            <v>EOY Accrued Tax Rec/(Pay)</v>
          </cell>
          <cell r="B2138" t="str">
            <v>Jamie</v>
          </cell>
          <cell r="C2138" t="str">
            <v>Computed</v>
          </cell>
          <cell r="D2138" t="str">
            <v>4Q03</v>
          </cell>
          <cell r="E2138" t="str">
            <v>RU Infoenergy</v>
          </cell>
          <cell r="F2138" t="str">
            <v>Foreign</v>
          </cell>
          <cell r="G2138">
            <v>-91753.76</v>
          </cell>
        </row>
        <row r="2139">
          <cell r="A2139" t="str">
            <v>Total Deferred Tax Asset - Current</v>
          </cell>
          <cell r="B2139" t="str">
            <v>Jamie</v>
          </cell>
          <cell r="C2139" t="str">
            <v>Computed</v>
          </cell>
          <cell r="D2139" t="str">
            <v>4Q03</v>
          </cell>
          <cell r="E2139" t="str">
            <v>RU Infoenergy</v>
          </cell>
          <cell r="F2139" t="str">
            <v>Foreign</v>
          </cell>
          <cell r="G2139">
            <v>0</v>
          </cell>
        </row>
        <row r="2140">
          <cell r="A2140" t="str">
            <v>Total Deferred Tax Asset - NC</v>
          </cell>
          <cell r="B2140" t="str">
            <v>Jamie</v>
          </cell>
          <cell r="C2140" t="str">
            <v>Computed</v>
          </cell>
          <cell r="D2140" t="str">
            <v>4Q03</v>
          </cell>
          <cell r="E2140" t="str">
            <v>RU Infoenergy</v>
          </cell>
          <cell r="F2140" t="str">
            <v>Foreign</v>
          </cell>
          <cell r="G2140">
            <v>0</v>
          </cell>
        </row>
        <row r="2141">
          <cell r="A2141" t="str">
            <v>Total Deferred Tax Liab - NC</v>
          </cell>
          <cell r="B2141" t="str">
            <v>Jamie</v>
          </cell>
          <cell r="C2141" t="str">
            <v>Computed</v>
          </cell>
          <cell r="D2141" t="str">
            <v>4Q03</v>
          </cell>
          <cell r="E2141" t="str">
            <v>RU Infoenergy</v>
          </cell>
          <cell r="F2141" t="str">
            <v>Foreign</v>
          </cell>
          <cell r="G2141">
            <v>0</v>
          </cell>
        </row>
        <row r="2142">
          <cell r="A2142" t="str">
            <v>Total Net Deferred Tax Asset/(Liab)</v>
          </cell>
          <cell r="B2142" t="str">
            <v>Jamie</v>
          </cell>
          <cell r="C2142" t="str">
            <v>Computed</v>
          </cell>
          <cell r="D2142" t="str">
            <v>4Q03</v>
          </cell>
          <cell r="E2142" t="str">
            <v>RU Infoenergy</v>
          </cell>
          <cell r="F2142" t="str">
            <v>Foreign</v>
          </cell>
          <cell r="G2142">
            <v>0</v>
          </cell>
        </row>
        <row r="2143">
          <cell r="A2143" t="str">
            <v>Gross Valuation Allowance</v>
          </cell>
          <cell r="B2143" t="str">
            <v>Jamie</v>
          </cell>
          <cell r="C2143" t="str">
            <v>Computed</v>
          </cell>
          <cell r="D2143" t="str">
            <v>4Q03</v>
          </cell>
          <cell r="E2143" t="str">
            <v>RU Infoenergy</v>
          </cell>
          <cell r="F2143" t="str">
            <v>Foreign</v>
          </cell>
          <cell r="G2143">
            <v>0</v>
          </cell>
        </row>
        <row r="2144">
          <cell r="A2144" t="str">
            <v>Total Asset/(Liability)</v>
          </cell>
          <cell r="B2144" t="str">
            <v>Jamie</v>
          </cell>
          <cell r="C2144" t="str">
            <v>Computed</v>
          </cell>
          <cell r="D2144" t="str">
            <v>4Q03</v>
          </cell>
          <cell r="E2144" t="str">
            <v>RU Infoenergy</v>
          </cell>
          <cell r="F2144" t="str">
            <v>Foreign</v>
          </cell>
          <cell r="G2144">
            <v>-91753.76</v>
          </cell>
        </row>
        <row r="2145">
          <cell r="A2145" t="str">
            <v>EOY Accrued Tax Rec/(Pay)</v>
          </cell>
          <cell r="B2145" t="str">
            <v>Jamie</v>
          </cell>
          <cell r="C2145" t="str">
            <v>Computed</v>
          </cell>
          <cell r="D2145" t="str">
            <v>2Q04</v>
          </cell>
          <cell r="E2145" t="str">
            <v>Brasiliana Energia</v>
          </cell>
          <cell r="F2145" t="str">
            <v>Foreign</v>
          </cell>
          <cell r="G2145">
            <v>3254788.3256000001</v>
          </cell>
        </row>
        <row r="2146">
          <cell r="A2146" t="str">
            <v>Total Deferred Tax Asset - Current</v>
          </cell>
          <cell r="B2146" t="str">
            <v>Jamie</v>
          </cell>
          <cell r="C2146" t="str">
            <v>Computed</v>
          </cell>
          <cell r="D2146" t="str">
            <v>2Q04</v>
          </cell>
          <cell r="E2146" t="str">
            <v>Brasiliana Energia</v>
          </cell>
          <cell r="F2146" t="str">
            <v>Foreign</v>
          </cell>
          <cell r="G2146">
            <v>0</v>
          </cell>
        </row>
        <row r="2147">
          <cell r="A2147" t="str">
            <v>Total Deferred Tax Asset - NC</v>
          </cell>
          <cell r="B2147" t="str">
            <v>Jamie</v>
          </cell>
          <cell r="C2147" t="str">
            <v>Computed</v>
          </cell>
          <cell r="D2147" t="str">
            <v>2Q04</v>
          </cell>
          <cell r="E2147" t="str">
            <v>Brasiliana Energia</v>
          </cell>
          <cell r="F2147" t="str">
            <v>Foreign</v>
          </cell>
          <cell r="G2147">
            <v>3254788.3256000001</v>
          </cell>
        </row>
        <row r="2148">
          <cell r="A2148" t="str">
            <v>Total Deferred Tax Liab - NC</v>
          </cell>
          <cell r="B2148" t="str">
            <v>Jamie</v>
          </cell>
          <cell r="C2148" t="str">
            <v>Computed</v>
          </cell>
          <cell r="D2148" t="str">
            <v>2Q04</v>
          </cell>
          <cell r="E2148" t="str">
            <v>Brasiliana Energia</v>
          </cell>
          <cell r="F2148" t="str">
            <v>Foreign</v>
          </cell>
          <cell r="G2148">
            <v>0</v>
          </cell>
        </row>
        <row r="2149">
          <cell r="A2149" t="str">
            <v>Total Net Deferred Tax Asset/(Liab)</v>
          </cell>
          <cell r="B2149" t="str">
            <v>Jamie</v>
          </cell>
          <cell r="C2149" t="str">
            <v>Computed</v>
          </cell>
          <cell r="D2149" t="str">
            <v>2Q04</v>
          </cell>
          <cell r="E2149" t="str">
            <v>Brasiliana Energia</v>
          </cell>
          <cell r="F2149" t="str">
            <v>Foreign</v>
          </cell>
          <cell r="G2149">
            <v>3254788.3256000001</v>
          </cell>
        </row>
        <row r="2150">
          <cell r="A2150" t="str">
            <v>Gross Valuation Allowance</v>
          </cell>
          <cell r="B2150" t="str">
            <v>Jamie</v>
          </cell>
          <cell r="C2150" t="str">
            <v>Computed</v>
          </cell>
          <cell r="D2150" t="str">
            <v>2Q04</v>
          </cell>
          <cell r="E2150" t="str">
            <v>Brasiliana Energia</v>
          </cell>
          <cell r="F2150" t="str">
            <v>Foreign</v>
          </cell>
          <cell r="G2150">
            <v>0</v>
          </cell>
        </row>
        <row r="2151">
          <cell r="A2151" t="str">
            <v>Total Asset/(Liability)</v>
          </cell>
          <cell r="B2151" t="str">
            <v>Jamie</v>
          </cell>
          <cell r="C2151" t="str">
            <v>Computed</v>
          </cell>
          <cell r="D2151" t="str">
            <v>2Q04</v>
          </cell>
          <cell r="E2151" t="str">
            <v>Brasiliana Energia</v>
          </cell>
          <cell r="F2151" t="str">
            <v>Foreign</v>
          </cell>
          <cell r="G2151">
            <v>6509576.6512000002</v>
          </cell>
        </row>
        <row r="2152">
          <cell r="A2152" t="str">
            <v>Total tax expense (benefit)</v>
          </cell>
          <cell r="B2152" t="str">
            <v>Jamie</v>
          </cell>
          <cell r="C2152" t="str">
            <v>Computed</v>
          </cell>
          <cell r="D2152" t="str">
            <v>2Q04</v>
          </cell>
          <cell r="E2152" t="str">
            <v>Brasiliana Energia</v>
          </cell>
          <cell r="F2152" t="str">
            <v>Foreign</v>
          </cell>
          <cell r="G2152">
            <v>-3254788.3256000001</v>
          </cell>
        </row>
        <row r="2153">
          <cell r="A2153" t="str">
            <v>EOY Accrued Tax Rec/(Pay)</v>
          </cell>
          <cell r="B2153" t="str">
            <v>Jamie</v>
          </cell>
          <cell r="C2153" t="str">
            <v>Computed</v>
          </cell>
          <cell r="D2153" t="str">
            <v>1Q04</v>
          </cell>
          <cell r="E2153" t="str">
            <v>Brasiliana Energia</v>
          </cell>
          <cell r="F2153" t="str">
            <v>Foreign</v>
          </cell>
          <cell r="G2153">
            <v>0</v>
          </cell>
        </row>
        <row r="2154">
          <cell r="A2154" t="str">
            <v>Total Deferred Tax Asset - Current</v>
          </cell>
          <cell r="B2154" t="str">
            <v>Jamie</v>
          </cell>
          <cell r="C2154" t="str">
            <v>Computed</v>
          </cell>
          <cell r="D2154" t="str">
            <v>1Q04</v>
          </cell>
          <cell r="E2154" t="str">
            <v>Brasiliana Energia</v>
          </cell>
          <cell r="F2154" t="str">
            <v>Foreign</v>
          </cell>
          <cell r="G2154">
            <v>0</v>
          </cell>
        </row>
        <row r="2155">
          <cell r="A2155" t="str">
            <v>Total Deferred Tax Asset - NC</v>
          </cell>
          <cell r="B2155" t="str">
            <v>Jamie</v>
          </cell>
          <cell r="C2155" t="str">
            <v>Computed</v>
          </cell>
          <cell r="D2155" t="str">
            <v>1Q04</v>
          </cell>
          <cell r="E2155" t="str">
            <v>Brasiliana Energia</v>
          </cell>
          <cell r="F2155" t="str">
            <v>Foreign</v>
          </cell>
          <cell r="G2155">
            <v>0</v>
          </cell>
        </row>
        <row r="2156">
          <cell r="A2156" t="str">
            <v>Total Deferred Tax Liab - NC</v>
          </cell>
          <cell r="B2156" t="str">
            <v>Jamie</v>
          </cell>
          <cell r="C2156" t="str">
            <v>Computed</v>
          </cell>
          <cell r="D2156" t="str">
            <v>1Q04</v>
          </cell>
          <cell r="E2156" t="str">
            <v>Brasiliana Energia</v>
          </cell>
          <cell r="F2156" t="str">
            <v>Foreign</v>
          </cell>
          <cell r="G2156">
            <v>0</v>
          </cell>
        </row>
        <row r="2157">
          <cell r="A2157" t="str">
            <v>Total Net Deferred Tax Asset/(Liab)</v>
          </cell>
          <cell r="B2157" t="str">
            <v>Jamie</v>
          </cell>
          <cell r="C2157" t="str">
            <v>Computed</v>
          </cell>
          <cell r="D2157" t="str">
            <v>1Q04</v>
          </cell>
          <cell r="E2157" t="str">
            <v>Brasiliana Energia</v>
          </cell>
          <cell r="F2157" t="str">
            <v>Foreign</v>
          </cell>
          <cell r="G2157">
            <v>0</v>
          </cell>
        </row>
        <row r="2158">
          <cell r="A2158" t="str">
            <v>Gross Valuation Allowance</v>
          </cell>
          <cell r="B2158" t="str">
            <v>Jamie</v>
          </cell>
          <cell r="C2158" t="str">
            <v>Computed</v>
          </cell>
          <cell r="D2158" t="str">
            <v>1Q04</v>
          </cell>
          <cell r="E2158" t="str">
            <v>Brasiliana Energia</v>
          </cell>
          <cell r="F2158" t="str">
            <v>Foreign</v>
          </cell>
          <cell r="G2158">
            <v>0</v>
          </cell>
        </row>
        <row r="2159">
          <cell r="A2159" t="str">
            <v>Total Asset/(Liability)</v>
          </cell>
          <cell r="B2159" t="str">
            <v>Jamie</v>
          </cell>
          <cell r="C2159" t="str">
            <v>Computed</v>
          </cell>
          <cell r="D2159" t="str">
            <v>1Q04</v>
          </cell>
          <cell r="E2159" t="str">
            <v>Brasiliana Energia</v>
          </cell>
          <cell r="F2159" t="str">
            <v>Foreign</v>
          </cell>
          <cell r="G2159">
            <v>0</v>
          </cell>
        </row>
        <row r="2160">
          <cell r="A2160" t="str">
            <v>Total tax expense (benefit)</v>
          </cell>
          <cell r="B2160" t="str">
            <v>Jamie</v>
          </cell>
          <cell r="C2160" t="str">
            <v>Computed</v>
          </cell>
          <cell r="D2160" t="str">
            <v>1Q04</v>
          </cell>
          <cell r="E2160" t="str">
            <v>Brasiliana Energia</v>
          </cell>
          <cell r="F2160" t="str">
            <v>Foreign</v>
          </cell>
          <cell r="G2160">
            <v>-828912.48</v>
          </cell>
        </row>
        <row r="2161">
          <cell r="A2161" t="str">
            <v>EOY Accrued Tax Rec/(Pay)</v>
          </cell>
          <cell r="B2161" t="str">
            <v>Jamie</v>
          </cell>
          <cell r="C2161" t="str">
            <v>Computed</v>
          </cell>
          <cell r="D2161" t="str">
            <v>4Q03</v>
          </cell>
          <cell r="E2161" t="str">
            <v>Brasiliana Energia</v>
          </cell>
          <cell r="F2161" t="str">
            <v>Foreign</v>
          </cell>
          <cell r="G2161">
            <v>0</v>
          </cell>
        </row>
        <row r="2162">
          <cell r="A2162" t="str">
            <v>Total Deferred Tax Asset - Current</v>
          </cell>
          <cell r="B2162" t="str">
            <v>Jamie</v>
          </cell>
          <cell r="C2162" t="str">
            <v>Computed</v>
          </cell>
          <cell r="D2162" t="str">
            <v>4Q03</v>
          </cell>
          <cell r="E2162" t="str">
            <v>Brasiliana Energia</v>
          </cell>
          <cell r="F2162" t="str">
            <v>Foreign</v>
          </cell>
          <cell r="G2162">
            <v>0</v>
          </cell>
        </row>
        <row r="2163">
          <cell r="A2163" t="str">
            <v>Total Deferred Tax Asset - NC</v>
          </cell>
          <cell r="B2163" t="str">
            <v>Jamie</v>
          </cell>
          <cell r="C2163" t="str">
            <v>Computed</v>
          </cell>
          <cell r="D2163" t="str">
            <v>4Q03</v>
          </cell>
          <cell r="E2163" t="str">
            <v>Brasiliana Energia</v>
          </cell>
          <cell r="F2163" t="str">
            <v>Foreign</v>
          </cell>
          <cell r="G2163">
            <v>0</v>
          </cell>
        </row>
        <row r="2164">
          <cell r="A2164" t="str">
            <v>Total Deferred Tax Liab - NC</v>
          </cell>
          <cell r="B2164" t="str">
            <v>Jamie</v>
          </cell>
          <cell r="C2164" t="str">
            <v>Computed</v>
          </cell>
          <cell r="D2164" t="str">
            <v>4Q03</v>
          </cell>
          <cell r="E2164" t="str">
            <v>Brasiliana Energia</v>
          </cell>
          <cell r="F2164" t="str">
            <v>Foreign</v>
          </cell>
          <cell r="G2164">
            <v>0</v>
          </cell>
        </row>
        <row r="2165">
          <cell r="A2165" t="str">
            <v>Total Net Deferred Tax Asset/(Liab)</v>
          </cell>
          <cell r="B2165" t="str">
            <v>Jamie</v>
          </cell>
          <cell r="C2165" t="str">
            <v>Computed</v>
          </cell>
          <cell r="D2165" t="str">
            <v>4Q03</v>
          </cell>
          <cell r="E2165" t="str">
            <v>Brasiliana Energia</v>
          </cell>
          <cell r="F2165" t="str">
            <v>Foreign</v>
          </cell>
          <cell r="G2165">
            <v>0</v>
          </cell>
        </row>
        <row r="2166">
          <cell r="A2166" t="str">
            <v>Gross Valuation Allowance</v>
          </cell>
          <cell r="B2166" t="str">
            <v>Jamie</v>
          </cell>
          <cell r="C2166" t="str">
            <v>Computed</v>
          </cell>
          <cell r="D2166" t="str">
            <v>4Q03</v>
          </cell>
          <cell r="E2166" t="str">
            <v>Brasiliana Energia</v>
          </cell>
          <cell r="F2166" t="str">
            <v>Foreign</v>
          </cell>
          <cell r="G2166">
            <v>0</v>
          </cell>
        </row>
        <row r="2167">
          <cell r="A2167" t="str">
            <v>Total Asset/(Liability)</v>
          </cell>
          <cell r="B2167" t="str">
            <v>Jamie</v>
          </cell>
          <cell r="C2167" t="str">
            <v>Computed</v>
          </cell>
          <cell r="D2167" t="str">
            <v>4Q03</v>
          </cell>
          <cell r="E2167" t="str">
            <v>Brasiliana Energia</v>
          </cell>
          <cell r="F2167" t="str">
            <v>Foreign</v>
          </cell>
          <cell r="G2167">
            <v>0</v>
          </cell>
        </row>
        <row r="2168">
          <cell r="A2168" t="str">
            <v>EOY Accrued Tax Rec/(Pay)</v>
          </cell>
          <cell r="B2168" t="str">
            <v>Rich</v>
          </cell>
          <cell r="C2168" t="str">
            <v>Computed</v>
          </cell>
          <cell r="D2168" t="str">
            <v>2Q04</v>
          </cell>
          <cell r="E2168" t="str">
            <v>RU Andres</v>
          </cell>
          <cell r="F2168" t="str">
            <v>Foreign</v>
          </cell>
          <cell r="G2168">
            <v>1786382</v>
          </cell>
        </row>
        <row r="2169">
          <cell r="A2169" t="str">
            <v>Total Deferred Tax Asset - Current</v>
          </cell>
          <cell r="B2169" t="str">
            <v>Rich</v>
          </cell>
          <cell r="C2169" t="str">
            <v>Computed</v>
          </cell>
          <cell r="D2169" t="str">
            <v>2Q04</v>
          </cell>
          <cell r="E2169" t="str">
            <v>RU Andres</v>
          </cell>
          <cell r="F2169" t="str">
            <v>Foreign</v>
          </cell>
          <cell r="G2169">
            <v>0</v>
          </cell>
        </row>
        <row r="2170">
          <cell r="A2170" t="str">
            <v>Total Deferred Tax Asset - NC</v>
          </cell>
          <cell r="B2170" t="str">
            <v>Rich</v>
          </cell>
          <cell r="C2170" t="str">
            <v>Computed</v>
          </cell>
          <cell r="D2170" t="str">
            <v>2Q04</v>
          </cell>
          <cell r="E2170" t="str">
            <v>RU Andres</v>
          </cell>
          <cell r="F2170" t="str">
            <v>Foreign</v>
          </cell>
          <cell r="G2170">
            <v>0</v>
          </cell>
        </row>
        <row r="2171">
          <cell r="A2171" t="str">
            <v>Total Deferred Tax Liab - NC</v>
          </cell>
          <cell r="B2171" t="str">
            <v>Rich</v>
          </cell>
          <cell r="C2171" t="str">
            <v>Computed</v>
          </cell>
          <cell r="D2171" t="str">
            <v>2Q04</v>
          </cell>
          <cell r="E2171" t="str">
            <v>RU Andres</v>
          </cell>
          <cell r="F2171" t="str">
            <v>Foreign</v>
          </cell>
          <cell r="G2171">
            <v>-5017000</v>
          </cell>
        </row>
        <row r="2172">
          <cell r="A2172" t="str">
            <v>Total Net Deferred Tax Asset/(Liab)</v>
          </cell>
          <cell r="B2172" t="str">
            <v>Rich</v>
          </cell>
          <cell r="C2172" t="str">
            <v>Computed</v>
          </cell>
          <cell r="D2172" t="str">
            <v>2Q04</v>
          </cell>
          <cell r="E2172" t="str">
            <v>RU Andres</v>
          </cell>
          <cell r="F2172" t="str">
            <v>Foreign</v>
          </cell>
          <cell r="G2172">
            <v>-5017000</v>
          </cell>
        </row>
        <row r="2173">
          <cell r="A2173" t="str">
            <v>Gross Valuation Allowance</v>
          </cell>
          <cell r="B2173" t="str">
            <v>Rich</v>
          </cell>
          <cell r="C2173" t="str">
            <v>Computed</v>
          </cell>
          <cell r="D2173" t="str">
            <v>2Q04</v>
          </cell>
          <cell r="E2173" t="str">
            <v>RU Andres</v>
          </cell>
          <cell r="F2173" t="str">
            <v>Foreign</v>
          </cell>
          <cell r="G2173">
            <v>-4262380</v>
          </cell>
        </row>
        <row r="2174">
          <cell r="A2174" t="str">
            <v>Total Asset/(Liability)</v>
          </cell>
          <cell r="B2174" t="str">
            <v>Rich</v>
          </cell>
          <cell r="C2174" t="str">
            <v>Computed</v>
          </cell>
          <cell r="D2174" t="str">
            <v>2Q04</v>
          </cell>
          <cell r="E2174" t="str">
            <v>RU Andres</v>
          </cell>
          <cell r="F2174" t="str">
            <v>Foreign</v>
          </cell>
          <cell r="G2174">
            <v>-3230618</v>
          </cell>
        </row>
        <row r="2175">
          <cell r="A2175" t="str">
            <v>Total tax expense (benefit)</v>
          </cell>
          <cell r="B2175" t="str">
            <v>Rich</v>
          </cell>
          <cell r="C2175" t="str">
            <v>Computed</v>
          </cell>
          <cell r="D2175" t="str">
            <v>2Q04</v>
          </cell>
          <cell r="E2175" t="str">
            <v>RU Andres</v>
          </cell>
          <cell r="F2175" t="str">
            <v>Foreign</v>
          </cell>
          <cell r="G2175">
            <v>0</v>
          </cell>
        </row>
        <row r="2176">
          <cell r="A2176" t="str">
            <v>EOY Accrued Tax Rec/(Pay)</v>
          </cell>
          <cell r="B2176" t="str">
            <v>Rich</v>
          </cell>
          <cell r="C2176" t="str">
            <v>Computed</v>
          </cell>
          <cell r="D2176" t="str">
            <v>1Q04</v>
          </cell>
          <cell r="E2176" t="str">
            <v>RU Andres</v>
          </cell>
          <cell r="F2176" t="str">
            <v>Foreign</v>
          </cell>
          <cell r="G2176">
            <v>1812352</v>
          </cell>
        </row>
        <row r="2177">
          <cell r="A2177" t="str">
            <v>Total Deferred Tax Asset - Current</v>
          </cell>
          <cell r="B2177" t="str">
            <v>Rich</v>
          </cell>
          <cell r="C2177" t="str">
            <v>Computed</v>
          </cell>
          <cell r="D2177" t="str">
            <v>1Q04</v>
          </cell>
          <cell r="E2177" t="str">
            <v>RU Andres</v>
          </cell>
          <cell r="F2177" t="str">
            <v>Foreign</v>
          </cell>
          <cell r="G2177">
            <v>0</v>
          </cell>
        </row>
        <row r="2178">
          <cell r="A2178" t="str">
            <v>Total Deferred Tax Asset - NC</v>
          </cell>
          <cell r="B2178" t="str">
            <v>Rich</v>
          </cell>
          <cell r="C2178" t="str">
            <v>Computed</v>
          </cell>
          <cell r="D2178" t="str">
            <v>1Q04</v>
          </cell>
          <cell r="E2178" t="str">
            <v>RU Andres</v>
          </cell>
          <cell r="F2178" t="str">
            <v>Foreign</v>
          </cell>
          <cell r="G2178">
            <v>0</v>
          </cell>
        </row>
        <row r="2179">
          <cell r="A2179" t="str">
            <v>Total Deferred Tax Liab - NC</v>
          </cell>
          <cell r="B2179" t="str">
            <v>Rich</v>
          </cell>
          <cell r="C2179" t="str">
            <v>Computed</v>
          </cell>
          <cell r="D2179" t="str">
            <v>1Q04</v>
          </cell>
          <cell r="E2179" t="str">
            <v>RU Andres</v>
          </cell>
          <cell r="F2179" t="str">
            <v>Foreign</v>
          </cell>
          <cell r="G2179">
            <v>-5017000</v>
          </cell>
        </row>
        <row r="2180">
          <cell r="A2180" t="str">
            <v>Total Net Deferred Tax Asset/(Liab)</v>
          </cell>
          <cell r="B2180" t="str">
            <v>Rich</v>
          </cell>
          <cell r="C2180" t="str">
            <v>Computed</v>
          </cell>
          <cell r="D2180" t="str">
            <v>1Q04</v>
          </cell>
          <cell r="E2180" t="str">
            <v>RU Andres</v>
          </cell>
          <cell r="F2180" t="str">
            <v>Foreign</v>
          </cell>
          <cell r="G2180">
            <v>-5017000</v>
          </cell>
        </row>
        <row r="2181">
          <cell r="A2181" t="str">
            <v>Gross Valuation Allowance</v>
          </cell>
          <cell r="B2181" t="str">
            <v>Rich</v>
          </cell>
          <cell r="C2181" t="str">
            <v>Computed</v>
          </cell>
          <cell r="D2181" t="str">
            <v>1Q04</v>
          </cell>
          <cell r="E2181" t="str">
            <v>RU Andres</v>
          </cell>
          <cell r="F2181" t="str">
            <v>Foreign</v>
          </cell>
          <cell r="G2181">
            <v>-4769613</v>
          </cell>
        </row>
        <row r="2182">
          <cell r="A2182" t="str">
            <v>Total Asset/(Liability)</v>
          </cell>
          <cell r="B2182" t="str">
            <v>Rich</v>
          </cell>
          <cell r="C2182" t="str">
            <v>Computed</v>
          </cell>
          <cell r="D2182" t="str">
            <v>1Q04</v>
          </cell>
          <cell r="E2182" t="str">
            <v>RU Andres</v>
          </cell>
          <cell r="F2182" t="str">
            <v>Foreign</v>
          </cell>
          <cell r="G2182">
            <v>-3204648</v>
          </cell>
        </row>
        <row r="2183">
          <cell r="A2183" t="str">
            <v>Total tax expense (benefit)</v>
          </cell>
          <cell r="B2183" t="str">
            <v>Rich</v>
          </cell>
          <cell r="C2183" t="str">
            <v>Computed</v>
          </cell>
          <cell r="D2183" t="str">
            <v>1Q04</v>
          </cell>
          <cell r="E2183" t="str">
            <v>RU Andres</v>
          </cell>
          <cell r="F2183" t="str">
            <v>Foreign</v>
          </cell>
          <cell r="G2183">
            <v>0</v>
          </cell>
        </row>
        <row r="2184">
          <cell r="A2184" t="str">
            <v>EOY Accrued Tax Rec/(Pay)</v>
          </cell>
          <cell r="B2184" t="str">
            <v>Rich</v>
          </cell>
          <cell r="C2184" t="str">
            <v>Computed</v>
          </cell>
          <cell r="D2184" t="str">
            <v>4Q03</v>
          </cell>
          <cell r="E2184" t="str">
            <v>RU Andres</v>
          </cell>
          <cell r="F2184" t="str">
            <v>Foreign</v>
          </cell>
          <cell r="G2184">
            <v>1306339</v>
          </cell>
        </row>
        <row r="2185">
          <cell r="A2185" t="str">
            <v>Total Deferred Tax Asset - Current</v>
          </cell>
          <cell r="B2185" t="str">
            <v>Rich</v>
          </cell>
          <cell r="C2185" t="str">
            <v>Computed</v>
          </cell>
          <cell r="D2185" t="str">
            <v>4Q03</v>
          </cell>
          <cell r="E2185" t="str">
            <v>RU Andres</v>
          </cell>
          <cell r="F2185" t="str">
            <v>Foreign</v>
          </cell>
          <cell r="G2185">
            <v>0</v>
          </cell>
        </row>
        <row r="2186">
          <cell r="A2186" t="str">
            <v>Total Deferred Tax Asset - NC</v>
          </cell>
          <cell r="B2186" t="str">
            <v>Rich</v>
          </cell>
          <cell r="C2186" t="str">
            <v>Computed</v>
          </cell>
          <cell r="D2186" t="str">
            <v>4Q03</v>
          </cell>
          <cell r="E2186" t="str">
            <v>RU Andres</v>
          </cell>
          <cell r="F2186" t="str">
            <v>Foreign</v>
          </cell>
          <cell r="G2186">
            <v>0</v>
          </cell>
        </row>
        <row r="2187">
          <cell r="A2187" t="str">
            <v>Total Deferred Tax Liab - NC</v>
          </cell>
          <cell r="B2187" t="str">
            <v>Rich</v>
          </cell>
          <cell r="C2187" t="str">
            <v>Computed</v>
          </cell>
          <cell r="D2187" t="str">
            <v>4Q03</v>
          </cell>
          <cell r="E2187" t="str">
            <v>RU Andres</v>
          </cell>
          <cell r="F2187" t="str">
            <v>Foreign</v>
          </cell>
          <cell r="G2187">
            <v>-5017000</v>
          </cell>
        </row>
        <row r="2188">
          <cell r="A2188" t="str">
            <v>Total Net Deferred Tax Asset/(Liab)</v>
          </cell>
          <cell r="B2188" t="str">
            <v>Rich</v>
          </cell>
          <cell r="C2188" t="str">
            <v>Computed</v>
          </cell>
          <cell r="D2188" t="str">
            <v>4Q03</v>
          </cell>
          <cell r="E2188" t="str">
            <v>RU Andres</v>
          </cell>
          <cell r="F2188" t="str">
            <v>Foreign</v>
          </cell>
          <cell r="G2188">
            <v>-5017000</v>
          </cell>
        </row>
        <row r="2189">
          <cell r="A2189" t="str">
            <v>Gross Valuation Allowance</v>
          </cell>
          <cell r="B2189" t="str">
            <v>Rich</v>
          </cell>
          <cell r="C2189" t="str">
            <v>Computed</v>
          </cell>
          <cell r="D2189" t="str">
            <v>4Q03</v>
          </cell>
          <cell r="E2189" t="str">
            <v>RU Andres</v>
          </cell>
          <cell r="F2189" t="str">
            <v>Foreign</v>
          </cell>
          <cell r="G2189">
            <v>-4479762.25</v>
          </cell>
        </row>
        <row r="2190">
          <cell r="A2190" t="str">
            <v>Total Asset/(Liability)</v>
          </cell>
          <cell r="B2190" t="str">
            <v>Rich</v>
          </cell>
          <cell r="C2190" t="str">
            <v>Computed</v>
          </cell>
          <cell r="D2190" t="str">
            <v>4Q03</v>
          </cell>
          <cell r="E2190" t="str">
            <v>RU Andres</v>
          </cell>
          <cell r="F2190" t="str">
            <v>Foreign</v>
          </cell>
          <cell r="G2190">
            <v>-3710661</v>
          </cell>
        </row>
        <row r="2191">
          <cell r="A2191" t="str">
            <v>EOY Accrued Tax Rec/(Pay)</v>
          </cell>
          <cell r="B2191" t="str">
            <v>Rich</v>
          </cell>
          <cell r="C2191" t="str">
            <v>Computed</v>
          </cell>
          <cell r="D2191" t="str">
            <v>2Q04</v>
          </cell>
          <cell r="E2191" t="str">
            <v>RU Ede Este</v>
          </cell>
          <cell r="F2191" t="str">
            <v>Foreign</v>
          </cell>
          <cell r="G2191">
            <v>0</v>
          </cell>
        </row>
        <row r="2192">
          <cell r="A2192" t="str">
            <v>Total Deferred Tax Asset - Current</v>
          </cell>
          <cell r="B2192" t="str">
            <v>Rich</v>
          </cell>
          <cell r="C2192" t="str">
            <v>Computed</v>
          </cell>
          <cell r="D2192" t="str">
            <v>2Q04</v>
          </cell>
          <cell r="E2192" t="str">
            <v>RU Ede Este</v>
          </cell>
          <cell r="F2192" t="str">
            <v>Foreign</v>
          </cell>
          <cell r="G2192">
            <v>0</v>
          </cell>
        </row>
        <row r="2193">
          <cell r="A2193" t="str">
            <v>Total Deferred Tax Asset - NC</v>
          </cell>
          <cell r="B2193" t="str">
            <v>Rich</v>
          </cell>
          <cell r="C2193" t="str">
            <v>Computed</v>
          </cell>
          <cell r="D2193" t="str">
            <v>2Q04</v>
          </cell>
          <cell r="E2193" t="str">
            <v>RU Ede Este</v>
          </cell>
          <cell r="F2193" t="str">
            <v>Foreign</v>
          </cell>
          <cell r="G2193">
            <v>0</v>
          </cell>
        </row>
        <row r="2194">
          <cell r="A2194" t="str">
            <v>Total Deferred Tax Liab - NC</v>
          </cell>
          <cell r="B2194" t="str">
            <v>Rich</v>
          </cell>
          <cell r="C2194" t="str">
            <v>Computed</v>
          </cell>
          <cell r="D2194" t="str">
            <v>2Q04</v>
          </cell>
          <cell r="E2194" t="str">
            <v>RU Ede Este</v>
          </cell>
          <cell r="F2194" t="str">
            <v>Foreign</v>
          </cell>
          <cell r="G2194">
            <v>0</v>
          </cell>
        </row>
        <row r="2195">
          <cell r="A2195" t="str">
            <v>Total Net Deferred Tax Asset/(Liab)</v>
          </cell>
          <cell r="B2195" t="str">
            <v>Rich</v>
          </cell>
          <cell r="C2195" t="str">
            <v>Computed</v>
          </cell>
          <cell r="D2195" t="str">
            <v>2Q04</v>
          </cell>
          <cell r="E2195" t="str">
            <v>RU Ede Este</v>
          </cell>
          <cell r="F2195" t="str">
            <v>Foreign</v>
          </cell>
          <cell r="G2195">
            <v>0</v>
          </cell>
        </row>
        <row r="2196">
          <cell r="A2196" t="str">
            <v>Gross Valuation Allowance</v>
          </cell>
          <cell r="B2196" t="str">
            <v>Rich</v>
          </cell>
          <cell r="C2196" t="str">
            <v>Computed</v>
          </cell>
          <cell r="D2196" t="str">
            <v>2Q04</v>
          </cell>
          <cell r="E2196" t="str">
            <v>RU Ede Este</v>
          </cell>
          <cell r="F2196" t="str">
            <v>Foreign</v>
          </cell>
          <cell r="G2196">
            <v>0</v>
          </cell>
        </row>
        <row r="2197">
          <cell r="A2197" t="str">
            <v>Total Asset/(Liability)</v>
          </cell>
          <cell r="B2197" t="str">
            <v>Rich</v>
          </cell>
          <cell r="C2197" t="str">
            <v>Computed</v>
          </cell>
          <cell r="D2197" t="str">
            <v>2Q04</v>
          </cell>
          <cell r="E2197" t="str">
            <v>RU Ede Este</v>
          </cell>
          <cell r="F2197" t="str">
            <v>Foreign</v>
          </cell>
          <cell r="G2197">
            <v>0</v>
          </cell>
        </row>
        <row r="2198">
          <cell r="A2198" t="str">
            <v>Total tax expense (benefit)</v>
          </cell>
          <cell r="B2198" t="str">
            <v>Rich</v>
          </cell>
          <cell r="C2198" t="str">
            <v>Computed</v>
          </cell>
          <cell r="D2198" t="str">
            <v>2Q04</v>
          </cell>
          <cell r="E2198" t="str">
            <v>RU Ede Este</v>
          </cell>
          <cell r="F2198" t="str">
            <v>Foreign</v>
          </cell>
          <cell r="G2198">
            <v>0</v>
          </cell>
        </row>
        <row r="2199">
          <cell r="A2199" t="str">
            <v>EOY Accrued Tax Rec/(Pay)</v>
          </cell>
          <cell r="B2199" t="str">
            <v>Rich</v>
          </cell>
          <cell r="C2199" t="str">
            <v>Computed</v>
          </cell>
          <cell r="D2199" t="str">
            <v>1Q04</v>
          </cell>
          <cell r="E2199" t="str">
            <v>RU Ede Este</v>
          </cell>
          <cell r="F2199" t="str">
            <v>Foreign</v>
          </cell>
          <cell r="G2199">
            <v>0</v>
          </cell>
        </row>
        <row r="2200">
          <cell r="A2200" t="str">
            <v>Total Deferred Tax Asset - Current</v>
          </cell>
          <cell r="B2200" t="str">
            <v>Rich</v>
          </cell>
          <cell r="C2200" t="str">
            <v>Computed</v>
          </cell>
          <cell r="D2200" t="str">
            <v>1Q04</v>
          </cell>
          <cell r="E2200" t="str">
            <v>RU Ede Este</v>
          </cell>
          <cell r="F2200" t="str">
            <v>Foreign</v>
          </cell>
          <cell r="G2200">
            <v>0</v>
          </cell>
        </row>
        <row r="2201">
          <cell r="A2201" t="str">
            <v>Total Deferred Tax Asset - NC</v>
          </cell>
          <cell r="B2201" t="str">
            <v>Rich</v>
          </cell>
          <cell r="C2201" t="str">
            <v>Computed</v>
          </cell>
          <cell r="D2201" t="str">
            <v>1Q04</v>
          </cell>
          <cell r="E2201" t="str">
            <v>RU Ede Este</v>
          </cell>
          <cell r="F2201" t="str">
            <v>Foreign</v>
          </cell>
          <cell r="G2201">
            <v>0</v>
          </cell>
        </row>
        <row r="2202">
          <cell r="A2202" t="str">
            <v>Total Deferred Tax Liab - NC</v>
          </cell>
          <cell r="B2202" t="str">
            <v>Rich</v>
          </cell>
          <cell r="C2202" t="str">
            <v>Computed</v>
          </cell>
          <cell r="D2202" t="str">
            <v>1Q04</v>
          </cell>
          <cell r="E2202" t="str">
            <v>RU Ede Este</v>
          </cell>
          <cell r="F2202" t="str">
            <v>Foreign</v>
          </cell>
          <cell r="G2202">
            <v>0</v>
          </cell>
        </row>
        <row r="2203">
          <cell r="A2203" t="str">
            <v>Total Net Deferred Tax Asset/(Liab)</v>
          </cell>
          <cell r="B2203" t="str">
            <v>Rich</v>
          </cell>
          <cell r="C2203" t="str">
            <v>Computed</v>
          </cell>
          <cell r="D2203" t="str">
            <v>1Q04</v>
          </cell>
          <cell r="E2203" t="str">
            <v>RU Ede Este</v>
          </cell>
          <cell r="F2203" t="str">
            <v>Foreign</v>
          </cell>
          <cell r="G2203">
            <v>0</v>
          </cell>
        </row>
        <row r="2204">
          <cell r="A2204" t="str">
            <v>Gross Valuation Allowance</v>
          </cell>
          <cell r="B2204" t="str">
            <v>Rich</v>
          </cell>
          <cell r="C2204" t="str">
            <v>Computed</v>
          </cell>
          <cell r="D2204" t="str">
            <v>1Q04</v>
          </cell>
          <cell r="E2204" t="str">
            <v>RU Ede Este</v>
          </cell>
          <cell r="F2204" t="str">
            <v>Foreign</v>
          </cell>
          <cell r="G2204">
            <v>0</v>
          </cell>
        </row>
        <row r="2205">
          <cell r="A2205" t="str">
            <v>Total Asset/(Liability)</v>
          </cell>
          <cell r="B2205" t="str">
            <v>Rich</v>
          </cell>
          <cell r="C2205" t="str">
            <v>Computed</v>
          </cell>
          <cell r="D2205" t="str">
            <v>1Q04</v>
          </cell>
          <cell r="E2205" t="str">
            <v>RU Ede Este</v>
          </cell>
          <cell r="F2205" t="str">
            <v>Foreign</v>
          </cell>
          <cell r="G2205">
            <v>0</v>
          </cell>
        </row>
        <row r="2206">
          <cell r="A2206" t="str">
            <v>Total tax expense (benefit)</v>
          </cell>
          <cell r="B2206" t="str">
            <v>Rich</v>
          </cell>
          <cell r="C2206" t="str">
            <v>Computed</v>
          </cell>
          <cell r="D2206" t="str">
            <v>1Q04</v>
          </cell>
          <cell r="E2206" t="str">
            <v>RU Ede Este</v>
          </cell>
          <cell r="F2206" t="str">
            <v>Foreign</v>
          </cell>
          <cell r="G2206">
            <v>0</v>
          </cell>
        </row>
        <row r="2207">
          <cell r="A2207" t="str">
            <v>EOY Accrued Tax Rec/(Pay)</v>
          </cell>
          <cell r="B2207" t="str">
            <v>Rich</v>
          </cell>
          <cell r="C2207" t="str">
            <v>Computed</v>
          </cell>
          <cell r="D2207" t="str">
            <v>4Q03</v>
          </cell>
          <cell r="E2207" t="str">
            <v>RU Ede Este</v>
          </cell>
          <cell r="F2207" t="str">
            <v>Foreign</v>
          </cell>
          <cell r="G2207">
            <v>0</v>
          </cell>
        </row>
        <row r="2208">
          <cell r="A2208" t="str">
            <v>Total Deferred Tax Asset - Current</v>
          </cell>
          <cell r="B2208" t="str">
            <v>Rich</v>
          </cell>
          <cell r="C2208" t="str">
            <v>Computed</v>
          </cell>
          <cell r="D2208" t="str">
            <v>4Q03</v>
          </cell>
          <cell r="E2208" t="str">
            <v>RU Ede Este</v>
          </cell>
          <cell r="F2208" t="str">
            <v>Foreign</v>
          </cell>
          <cell r="G2208">
            <v>0</v>
          </cell>
        </row>
        <row r="2209">
          <cell r="A2209" t="str">
            <v>Total Deferred Tax Asset - NC</v>
          </cell>
          <cell r="B2209" t="str">
            <v>Rich</v>
          </cell>
          <cell r="C2209" t="str">
            <v>Computed</v>
          </cell>
          <cell r="D2209" t="str">
            <v>4Q03</v>
          </cell>
          <cell r="E2209" t="str">
            <v>RU Ede Este</v>
          </cell>
          <cell r="F2209" t="str">
            <v>Foreign</v>
          </cell>
          <cell r="G2209">
            <v>0</v>
          </cell>
        </row>
        <row r="2210">
          <cell r="A2210" t="str">
            <v>Total Deferred Tax Liab - NC</v>
          </cell>
          <cell r="B2210" t="str">
            <v>Rich</v>
          </cell>
          <cell r="C2210" t="str">
            <v>Computed</v>
          </cell>
          <cell r="D2210" t="str">
            <v>4Q03</v>
          </cell>
          <cell r="E2210" t="str">
            <v>RU Ede Este</v>
          </cell>
          <cell r="F2210" t="str">
            <v>Foreign</v>
          </cell>
          <cell r="G2210">
            <v>0</v>
          </cell>
        </row>
        <row r="2211">
          <cell r="A2211" t="str">
            <v>Total Net Deferred Tax Asset/(Liab)</v>
          </cell>
          <cell r="B2211" t="str">
            <v>Rich</v>
          </cell>
          <cell r="C2211" t="str">
            <v>Computed</v>
          </cell>
          <cell r="D2211" t="str">
            <v>4Q03</v>
          </cell>
          <cell r="E2211" t="str">
            <v>RU Ede Este</v>
          </cell>
          <cell r="F2211" t="str">
            <v>Foreign</v>
          </cell>
          <cell r="G2211">
            <v>0</v>
          </cell>
        </row>
        <row r="2212">
          <cell r="A2212" t="str">
            <v>Gross Valuation Allowance</v>
          </cell>
          <cell r="B2212" t="str">
            <v>Rich</v>
          </cell>
          <cell r="C2212" t="str">
            <v>Computed</v>
          </cell>
          <cell r="D2212" t="str">
            <v>4Q03</v>
          </cell>
          <cell r="E2212" t="str">
            <v>RU Ede Este</v>
          </cell>
          <cell r="F2212" t="str">
            <v>Foreign</v>
          </cell>
          <cell r="G2212">
            <v>0</v>
          </cell>
        </row>
        <row r="2213">
          <cell r="A2213" t="str">
            <v>Total Asset/(Liability)</v>
          </cell>
          <cell r="B2213" t="str">
            <v>Rich</v>
          </cell>
          <cell r="C2213" t="str">
            <v>Computed</v>
          </cell>
          <cell r="D2213" t="str">
            <v>4Q03</v>
          </cell>
          <cell r="E2213" t="str">
            <v>RU Ede Este</v>
          </cell>
          <cell r="F2213" t="str">
            <v>Foreign</v>
          </cell>
          <cell r="G2213">
            <v>0</v>
          </cell>
        </row>
        <row r="2214">
          <cell r="A2214" t="str">
            <v>EOY Accrued Tax Rec/(Pay)</v>
          </cell>
          <cell r="B2214" t="str">
            <v>Rich</v>
          </cell>
          <cell r="C2214" t="str">
            <v>Computed</v>
          </cell>
          <cell r="D2214" t="str">
            <v>2Q04</v>
          </cell>
          <cell r="E2214" t="str">
            <v>Los Mina</v>
          </cell>
          <cell r="F2214" t="str">
            <v>Foreign</v>
          </cell>
          <cell r="G2214">
            <v>0</v>
          </cell>
        </row>
        <row r="2215">
          <cell r="A2215" t="str">
            <v>Total Deferred Tax Asset - Current</v>
          </cell>
          <cell r="B2215" t="str">
            <v>Rich</v>
          </cell>
          <cell r="C2215" t="str">
            <v>Computed</v>
          </cell>
          <cell r="D2215" t="str">
            <v>2Q04</v>
          </cell>
          <cell r="E2215" t="str">
            <v>Los Mina</v>
          </cell>
          <cell r="F2215" t="str">
            <v>Foreign</v>
          </cell>
          <cell r="G2215">
            <v>0</v>
          </cell>
        </row>
        <row r="2216">
          <cell r="A2216" t="str">
            <v>Total Deferred Tax Asset - NC</v>
          </cell>
          <cell r="B2216" t="str">
            <v>Rich</v>
          </cell>
          <cell r="C2216" t="str">
            <v>Computed</v>
          </cell>
          <cell r="D2216" t="str">
            <v>2Q04</v>
          </cell>
          <cell r="E2216" t="str">
            <v>Los Mina</v>
          </cell>
          <cell r="F2216" t="str">
            <v>Foreign</v>
          </cell>
          <cell r="G2216">
            <v>0</v>
          </cell>
        </row>
        <row r="2217">
          <cell r="A2217" t="str">
            <v>Total Deferred Tax Liab - NC</v>
          </cell>
          <cell r="B2217" t="str">
            <v>Rich</v>
          </cell>
          <cell r="C2217" t="str">
            <v>Computed</v>
          </cell>
          <cell r="D2217" t="str">
            <v>2Q04</v>
          </cell>
          <cell r="E2217" t="str">
            <v>Los Mina</v>
          </cell>
          <cell r="F2217" t="str">
            <v>Foreign</v>
          </cell>
          <cell r="G2217">
            <v>0</v>
          </cell>
        </row>
        <row r="2218">
          <cell r="A2218" t="str">
            <v>Total Net Deferred Tax Asset/(Liab)</v>
          </cell>
          <cell r="B2218" t="str">
            <v>Rich</v>
          </cell>
          <cell r="C2218" t="str">
            <v>Computed</v>
          </cell>
          <cell r="D2218" t="str">
            <v>2Q04</v>
          </cell>
          <cell r="E2218" t="str">
            <v>Los Mina</v>
          </cell>
          <cell r="F2218" t="str">
            <v>Foreign</v>
          </cell>
          <cell r="G2218">
            <v>0</v>
          </cell>
        </row>
        <row r="2219">
          <cell r="A2219" t="str">
            <v>Gross Valuation Allowance</v>
          </cell>
          <cell r="B2219" t="str">
            <v>Rich</v>
          </cell>
          <cell r="C2219" t="str">
            <v>Computed</v>
          </cell>
          <cell r="D2219" t="str">
            <v>2Q04</v>
          </cell>
          <cell r="E2219" t="str">
            <v>Los Mina</v>
          </cell>
          <cell r="F2219" t="str">
            <v>Foreign</v>
          </cell>
          <cell r="G2219">
            <v>0</v>
          </cell>
        </row>
        <row r="2220">
          <cell r="A2220" t="str">
            <v>Total Asset/(Liability)</v>
          </cell>
          <cell r="B2220" t="str">
            <v>Rich</v>
          </cell>
          <cell r="C2220" t="str">
            <v>Computed</v>
          </cell>
          <cell r="D2220" t="str">
            <v>2Q04</v>
          </cell>
          <cell r="E2220" t="str">
            <v>Los Mina</v>
          </cell>
          <cell r="F2220" t="str">
            <v>Foreign</v>
          </cell>
          <cell r="G2220">
            <v>0</v>
          </cell>
        </row>
        <row r="2221">
          <cell r="A2221" t="str">
            <v>Total tax expense (benefit)</v>
          </cell>
          <cell r="B2221" t="str">
            <v>Rich</v>
          </cell>
          <cell r="C2221" t="str">
            <v>Computed</v>
          </cell>
          <cell r="D2221" t="str">
            <v>2Q04</v>
          </cell>
          <cell r="E2221" t="str">
            <v>Los Mina</v>
          </cell>
          <cell r="F2221" t="str">
            <v>Foreign</v>
          </cell>
          <cell r="G2221">
            <v>0</v>
          </cell>
        </row>
        <row r="2222">
          <cell r="A2222" t="str">
            <v>EOY Accrued Tax Rec/(Pay)</v>
          </cell>
          <cell r="B2222" t="str">
            <v>Rich</v>
          </cell>
          <cell r="C2222" t="str">
            <v>Computed</v>
          </cell>
          <cell r="D2222" t="str">
            <v>1Q04</v>
          </cell>
          <cell r="E2222" t="str">
            <v>Los Mina</v>
          </cell>
          <cell r="F2222" t="str">
            <v>Foreign</v>
          </cell>
          <cell r="G2222">
            <v>0</v>
          </cell>
        </row>
        <row r="2223">
          <cell r="A2223" t="str">
            <v>Total Deferred Tax Asset - Current</v>
          </cell>
          <cell r="B2223" t="str">
            <v>Rich</v>
          </cell>
          <cell r="C2223" t="str">
            <v>Computed</v>
          </cell>
          <cell r="D2223" t="str">
            <v>1Q04</v>
          </cell>
          <cell r="E2223" t="str">
            <v>Los Mina</v>
          </cell>
          <cell r="F2223" t="str">
            <v>Foreign</v>
          </cell>
          <cell r="G2223">
            <v>0</v>
          </cell>
        </row>
        <row r="2224">
          <cell r="A2224" t="str">
            <v>Total Deferred Tax Asset - NC</v>
          </cell>
          <cell r="B2224" t="str">
            <v>Rich</v>
          </cell>
          <cell r="C2224" t="str">
            <v>Computed</v>
          </cell>
          <cell r="D2224" t="str">
            <v>1Q04</v>
          </cell>
          <cell r="E2224" t="str">
            <v>Los Mina</v>
          </cell>
          <cell r="F2224" t="str">
            <v>Foreign</v>
          </cell>
          <cell r="G2224">
            <v>0</v>
          </cell>
        </row>
        <row r="2225">
          <cell r="A2225" t="str">
            <v>Total Deferred Tax Liab - NC</v>
          </cell>
          <cell r="B2225" t="str">
            <v>Rich</v>
          </cell>
          <cell r="C2225" t="str">
            <v>Computed</v>
          </cell>
          <cell r="D2225" t="str">
            <v>1Q04</v>
          </cell>
          <cell r="E2225" t="str">
            <v>Los Mina</v>
          </cell>
          <cell r="F2225" t="str">
            <v>Foreign</v>
          </cell>
          <cell r="G2225">
            <v>0</v>
          </cell>
        </row>
        <row r="2226">
          <cell r="A2226" t="str">
            <v>Total Net Deferred Tax Asset/(Liab)</v>
          </cell>
          <cell r="B2226" t="str">
            <v>Rich</v>
          </cell>
          <cell r="C2226" t="str">
            <v>Computed</v>
          </cell>
          <cell r="D2226" t="str">
            <v>1Q04</v>
          </cell>
          <cell r="E2226" t="str">
            <v>Los Mina</v>
          </cell>
          <cell r="F2226" t="str">
            <v>Foreign</v>
          </cell>
          <cell r="G2226">
            <v>0</v>
          </cell>
        </row>
        <row r="2227">
          <cell r="A2227" t="str">
            <v>Gross Valuation Allowance</v>
          </cell>
          <cell r="B2227" t="str">
            <v>Rich</v>
          </cell>
          <cell r="C2227" t="str">
            <v>Computed</v>
          </cell>
          <cell r="D2227" t="str">
            <v>1Q04</v>
          </cell>
          <cell r="E2227" t="str">
            <v>Los Mina</v>
          </cell>
          <cell r="F2227" t="str">
            <v>Foreign</v>
          </cell>
          <cell r="G2227">
            <v>0</v>
          </cell>
        </row>
        <row r="2228">
          <cell r="A2228" t="str">
            <v>Total Asset/(Liability)</v>
          </cell>
          <cell r="B2228" t="str">
            <v>Rich</v>
          </cell>
          <cell r="C2228" t="str">
            <v>Computed</v>
          </cell>
          <cell r="D2228" t="str">
            <v>1Q04</v>
          </cell>
          <cell r="E2228" t="str">
            <v>Los Mina</v>
          </cell>
          <cell r="F2228" t="str">
            <v>Foreign</v>
          </cell>
          <cell r="G2228">
            <v>0</v>
          </cell>
        </row>
        <row r="2229">
          <cell r="A2229" t="str">
            <v>Total tax expense (benefit)</v>
          </cell>
          <cell r="B2229" t="str">
            <v>Rich</v>
          </cell>
          <cell r="C2229" t="str">
            <v>Computed</v>
          </cell>
          <cell r="D2229" t="str">
            <v>1Q04</v>
          </cell>
          <cell r="E2229" t="str">
            <v>Los Mina</v>
          </cell>
          <cell r="F2229" t="str">
            <v>Foreign</v>
          </cell>
          <cell r="G2229">
            <v>0</v>
          </cell>
        </row>
        <row r="2230">
          <cell r="A2230" t="str">
            <v>EOY Accrued Tax Rec/(Pay)</v>
          </cell>
          <cell r="B2230" t="str">
            <v>Rich</v>
          </cell>
          <cell r="C2230" t="str">
            <v>Computed</v>
          </cell>
          <cell r="D2230" t="str">
            <v>4Q03</v>
          </cell>
          <cell r="E2230" t="str">
            <v>Los Mina</v>
          </cell>
          <cell r="F2230" t="str">
            <v>Foreign</v>
          </cell>
          <cell r="G2230">
            <v>-1000</v>
          </cell>
        </row>
        <row r="2231">
          <cell r="A2231" t="str">
            <v>Total Deferred Tax Asset - Current</v>
          </cell>
          <cell r="B2231" t="str">
            <v>Rich</v>
          </cell>
          <cell r="C2231" t="str">
            <v>Computed</v>
          </cell>
          <cell r="D2231" t="str">
            <v>4Q03</v>
          </cell>
          <cell r="E2231" t="str">
            <v>Los Mina</v>
          </cell>
          <cell r="F2231" t="str">
            <v>Foreign</v>
          </cell>
          <cell r="G2231">
            <v>0</v>
          </cell>
        </row>
        <row r="2232">
          <cell r="A2232" t="str">
            <v>Total Deferred Tax Asset - NC</v>
          </cell>
          <cell r="B2232" t="str">
            <v>Rich</v>
          </cell>
          <cell r="C2232" t="str">
            <v>Computed</v>
          </cell>
          <cell r="D2232" t="str">
            <v>4Q03</v>
          </cell>
          <cell r="E2232" t="str">
            <v>Los Mina</v>
          </cell>
          <cell r="F2232" t="str">
            <v>Foreign</v>
          </cell>
          <cell r="G2232">
            <v>0</v>
          </cell>
        </row>
        <row r="2233">
          <cell r="A2233" t="str">
            <v>Total Deferred Tax Liab - NC</v>
          </cell>
          <cell r="B2233" t="str">
            <v>Rich</v>
          </cell>
          <cell r="C2233" t="str">
            <v>Computed</v>
          </cell>
          <cell r="D2233" t="str">
            <v>4Q03</v>
          </cell>
          <cell r="E2233" t="str">
            <v>Los Mina</v>
          </cell>
          <cell r="F2233" t="str">
            <v>Foreign</v>
          </cell>
          <cell r="G2233">
            <v>0</v>
          </cell>
        </row>
        <row r="2234">
          <cell r="A2234" t="str">
            <v>Total Net Deferred Tax Asset/(Liab)</v>
          </cell>
          <cell r="B2234" t="str">
            <v>Rich</v>
          </cell>
          <cell r="C2234" t="str">
            <v>Computed</v>
          </cell>
          <cell r="D2234" t="str">
            <v>4Q03</v>
          </cell>
          <cell r="E2234" t="str">
            <v>Los Mina</v>
          </cell>
          <cell r="F2234" t="str">
            <v>Foreign</v>
          </cell>
          <cell r="G2234">
            <v>0</v>
          </cell>
        </row>
        <row r="2235">
          <cell r="A2235" t="str">
            <v>Gross Valuation Allowance</v>
          </cell>
          <cell r="B2235" t="str">
            <v>Rich</v>
          </cell>
          <cell r="C2235" t="str">
            <v>Computed</v>
          </cell>
          <cell r="D2235" t="str">
            <v>4Q03</v>
          </cell>
          <cell r="E2235" t="str">
            <v>Los Mina</v>
          </cell>
          <cell r="F2235" t="str">
            <v>Foreign</v>
          </cell>
          <cell r="G2235">
            <v>0</v>
          </cell>
        </row>
        <row r="2236">
          <cell r="A2236" t="str">
            <v>Total Asset/(Liability)</v>
          </cell>
          <cell r="B2236" t="str">
            <v>Rich</v>
          </cell>
          <cell r="C2236" t="str">
            <v>Computed</v>
          </cell>
          <cell r="D2236" t="str">
            <v>4Q03</v>
          </cell>
          <cell r="E2236" t="str">
            <v>Los Mina</v>
          </cell>
          <cell r="F2236" t="str">
            <v>Foreign</v>
          </cell>
          <cell r="G2236">
            <v>-1000</v>
          </cell>
        </row>
        <row r="2237">
          <cell r="A2237" t="str">
            <v>EOY Accrued Tax Rec/(Pay)</v>
          </cell>
          <cell r="B2237" t="str">
            <v>Jamie</v>
          </cell>
          <cell r="C2237" t="str">
            <v>Computed</v>
          </cell>
          <cell r="D2237" t="str">
            <v>2Q04</v>
          </cell>
          <cell r="E2237" t="str">
            <v>ru itabo</v>
          </cell>
          <cell r="F2237" t="str">
            <v>Foreign</v>
          </cell>
          <cell r="G2237">
            <v>0</v>
          </cell>
        </row>
        <row r="2238">
          <cell r="A2238" t="str">
            <v>Total Deferred Tax Asset - Current</v>
          </cell>
          <cell r="B2238" t="str">
            <v>Jamie</v>
          </cell>
          <cell r="C2238" t="str">
            <v>Computed</v>
          </cell>
          <cell r="D2238" t="str">
            <v>2Q04</v>
          </cell>
          <cell r="E2238" t="str">
            <v>ru itabo</v>
          </cell>
          <cell r="F2238" t="str">
            <v>Foreign</v>
          </cell>
          <cell r="G2238">
            <v>0</v>
          </cell>
        </row>
        <row r="2239">
          <cell r="A2239" t="str">
            <v>Total Deferred Tax Asset - NC</v>
          </cell>
          <cell r="B2239" t="str">
            <v>Jamie</v>
          </cell>
          <cell r="C2239" t="str">
            <v>Computed</v>
          </cell>
          <cell r="D2239" t="str">
            <v>2Q04</v>
          </cell>
          <cell r="E2239" t="str">
            <v>ru itabo</v>
          </cell>
          <cell r="F2239" t="str">
            <v>Foreign</v>
          </cell>
          <cell r="G2239">
            <v>0</v>
          </cell>
        </row>
        <row r="2240">
          <cell r="A2240" t="str">
            <v>Total Deferred Tax Liab - NC</v>
          </cell>
          <cell r="B2240" t="str">
            <v>Jamie</v>
          </cell>
          <cell r="C2240" t="str">
            <v>Computed</v>
          </cell>
          <cell r="D2240" t="str">
            <v>2Q04</v>
          </cell>
          <cell r="E2240" t="str">
            <v>ru itabo</v>
          </cell>
          <cell r="F2240" t="str">
            <v>Foreign</v>
          </cell>
          <cell r="G2240">
            <v>0</v>
          </cell>
        </row>
        <row r="2241">
          <cell r="A2241" t="str">
            <v>Total Net Deferred Tax Asset/(Liab)</v>
          </cell>
          <cell r="B2241" t="str">
            <v>Jamie</v>
          </cell>
          <cell r="C2241" t="str">
            <v>Computed</v>
          </cell>
          <cell r="D2241" t="str">
            <v>2Q04</v>
          </cell>
          <cell r="E2241" t="str">
            <v>ru itabo</v>
          </cell>
          <cell r="F2241" t="str">
            <v>Foreign</v>
          </cell>
          <cell r="G2241">
            <v>0</v>
          </cell>
        </row>
        <row r="2242">
          <cell r="A2242" t="str">
            <v>Gross Valuation Allowance</v>
          </cell>
          <cell r="B2242" t="str">
            <v>Jamie</v>
          </cell>
          <cell r="C2242" t="str">
            <v>Computed</v>
          </cell>
          <cell r="D2242" t="str">
            <v>2Q04</v>
          </cell>
          <cell r="E2242" t="str">
            <v>ru itabo</v>
          </cell>
          <cell r="F2242" t="str">
            <v>Foreign</v>
          </cell>
          <cell r="G2242">
            <v>0</v>
          </cell>
        </row>
        <row r="2243">
          <cell r="A2243" t="str">
            <v>Total Asset/(Liability)</v>
          </cell>
          <cell r="B2243" t="str">
            <v>Jamie</v>
          </cell>
          <cell r="C2243" t="str">
            <v>Computed</v>
          </cell>
          <cell r="D2243" t="str">
            <v>2Q04</v>
          </cell>
          <cell r="E2243" t="str">
            <v>ru itabo</v>
          </cell>
          <cell r="F2243" t="str">
            <v>Foreign</v>
          </cell>
          <cell r="G2243">
            <v>0</v>
          </cell>
        </row>
        <row r="2244">
          <cell r="A2244" t="str">
            <v>Total tax expense (benefit)</v>
          </cell>
          <cell r="B2244" t="str">
            <v>Jamie</v>
          </cell>
          <cell r="C2244" t="str">
            <v>Computed</v>
          </cell>
          <cell r="D2244" t="str">
            <v>2Q04</v>
          </cell>
          <cell r="E2244" t="str">
            <v>ru itabo</v>
          </cell>
          <cell r="F2244" t="str">
            <v>Foreign</v>
          </cell>
          <cell r="G2244">
            <v>0</v>
          </cell>
        </row>
        <row r="2245">
          <cell r="A2245" t="str">
            <v>EOY Accrued Tax Rec/(Pay)</v>
          </cell>
          <cell r="B2245" t="str">
            <v>Jamie</v>
          </cell>
          <cell r="C2245" t="str">
            <v>Computed</v>
          </cell>
          <cell r="D2245" t="str">
            <v>1Q04</v>
          </cell>
          <cell r="E2245" t="str">
            <v>ru itabo</v>
          </cell>
          <cell r="F2245" t="str">
            <v>Foreign</v>
          </cell>
          <cell r="G2245">
            <v>0</v>
          </cell>
        </row>
        <row r="2246">
          <cell r="A2246" t="str">
            <v>Total Deferred Tax Asset - Current</v>
          </cell>
          <cell r="B2246" t="str">
            <v>Jamie</v>
          </cell>
          <cell r="C2246" t="str">
            <v>Computed</v>
          </cell>
          <cell r="D2246" t="str">
            <v>1Q04</v>
          </cell>
          <cell r="E2246" t="str">
            <v>ru itabo</v>
          </cell>
          <cell r="F2246" t="str">
            <v>Foreign</v>
          </cell>
          <cell r="G2246">
            <v>0</v>
          </cell>
        </row>
        <row r="2247">
          <cell r="A2247" t="str">
            <v>Total Deferred Tax Asset - NC</v>
          </cell>
          <cell r="B2247" t="str">
            <v>Jamie</v>
          </cell>
          <cell r="C2247" t="str">
            <v>Computed</v>
          </cell>
          <cell r="D2247" t="str">
            <v>1Q04</v>
          </cell>
          <cell r="E2247" t="str">
            <v>ru itabo</v>
          </cell>
          <cell r="F2247" t="str">
            <v>Foreign</v>
          </cell>
          <cell r="G2247">
            <v>0</v>
          </cell>
        </row>
        <row r="2248">
          <cell r="A2248" t="str">
            <v>Total Deferred Tax Liab - NC</v>
          </cell>
          <cell r="B2248" t="str">
            <v>Jamie</v>
          </cell>
          <cell r="C2248" t="str">
            <v>Computed</v>
          </cell>
          <cell r="D2248" t="str">
            <v>1Q04</v>
          </cell>
          <cell r="E2248" t="str">
            <v>ru itabo</v>
          </cell>
          <cell r="F2248" t="str">
            <v>Foreign</v>
          </cell>
          <cell r="G2248">
            <v>0</v>
          </cell>
        </row>
        <row r="2249">
          <cell r="A2249" t="str">
            <v>Total Net Deferred Tax Asset/(Liab)</v>
          </cell>
          <cell r="B2249" t="str">
            <v>Jamie</v>
          </cell>
          <cell r="C2249" t="str">
            <v>Computed</v>
          </cell>
          <cell r="D2249" t="str">
            <v>1Q04</v>
          </cell>
          <cell r="E2249" t="str">
            <v>ru itabo</v>
          </cell>
          <cell r="F2249" t="str">
            <v>Foreign</v>
          </cell>
          <cell r="G2249">
            <v>0</v>
          </cell>
        </row>
        <row r="2250">
          <cell r="A2250" t="str">
            <v>Gross Valuation Allowance</v>
          </cell>
          <cell r="B2250" t="str">
            <v>Jamie</v>
          </cell>
          <cell r="C2250" t="str">
            <v>Computed</v>
          </cell>
          <cell r="D2250" t="str">
            <v>1Q04</v>
          </cell>
          <cell r="E2250" t="str">
            <v>ru itabo</v>
          </cell>
          <cell r="F2250" t="str">
            <v>Foreign</v>
          </cell>
          <cell r="G2250">
            <v>0</v>
          </cell>
        </row>
        <row r="2251">
          <cell r="A2251" t="str">
            <v>Total Asset/(Liability)</v>
          </cell>
          <cell r="B2251" t="str">
            <v>Jamie</v>
          </cell>
          <cell r="C2251" t="str">
            <v>Computed</v>
          </cell>
          <cell r="D2251" t="str">
            <v>1Q04</v>
          </cell>
          <cell r="E2251" t="str">
            <v>ru itabo</v>
          </cell>
          <cell r="F2251" t="str">
            <v>Foreign</v>
          </cell>
          <cell r="G2251">
            <v>0</v>
          </cell>
        </row>
        <row r="2252">
          <cell r="A2252" t="str">
            <v>Total tax expense (benefit)</v>
          </cell>
          <cell r="B2252" t="str">
            <v>Jamie</v>
          </cell>
          <cell r="C2252" t="str">
            <v>Computed</v>
          </cell>
          <cell r="D2252" t="str">
            <v>1Q04</v>
          </cell>
          <cell r="E2252" t="str">
            <v>ru itabo</v>
          </cell>
          <cell r="F2252" t="str">
            <v>Foreign</v>
          </cell>
          <cell r="G2252">
            <v>0</v>
          </cell>
        </row>
        <row r="2253">
          <cell r="A2253" t="str">
            <v>EOY Accrued Tax Rec/(Pay)</v>
          </cell>
          <cell r="B2253" t="str">
            <v>Jamie</v>
          </cell>
          <cell r="C2253" t="str">
            <v>Computed</v>
          </cell>
          <cell r="D2253" t="str">
            <v>4Q03</v>
          </cell>
          <cell r="E2253" t="str">
            <v>ru itabo</v>
          </cell>
          <cell r="F2253" t="str">
            <v>Foreign</v>
          </cell>
          <cell r="G2253">
            <v>0</v>
          </cell>
        </row>
        <row r="2254">
          <cell r="A2254" t="str">
            <v>Total Deferred Tax Asset - Current</v>
          </cell>
          <cell r="B2254" t="str">
            <v>Jamie</v>
          </cell>
          <cell r="C2254" t="str">
            <v>Computed</v>
          </cell>
          <cell r="D2254" t="str">
            <v>4Q03</v>
          </cell>
          <cell r="E2254" t="str">
            <v>ru itabo</v>
          </cell>
          <cell r="F2254" t="str">
            <v>Foreign</v>
          </cell>
          <cell r="G2254">
            <v>0</v>
          </cell>
        </row>
        <row r="2255">
          <cell r="A2255" t="str">
            <v>Total Deferred Tax Asset - NC</v>
          </cell>
          <cell r="B2255" t="str">
            <v>Jamie</v>
          </cell>
          <cell r="C2255" t="str">
            <v>Computed</v>
          </cell>
          <cell r="D2255" t="str">
            <v>4Q03</v>
          </cell>
          <cell r="E2255" t="str">
            <v>ru itabo</v>
          </cell>
          <cell r="F2255" t="str">
            <v>Foreign</v>
          </cell>
          <cell r="G2255">
            <v>0</v>
          </cell>
        </row>
        <row r="2256">
          <cell r="A2256" t="str">
            <v>Total Deferred Tax Liab - NC</v>
          </cell>
          <cell r="B2256" t="str">
            <v>Jamie</v>
          </cell>
          <cell r="C2256" t="str">
            <v>Computed</v>
          </cell>
          <cell r="D2256" t="str">
            <v>4Q03</v>
          </cell>
          <cell r="E2256" t="str">
            <v>ru itabo</v>
          </cell>
          <cell r="F2256" t="str">
            <v>Foreign</v>
          </cell>
          <cell r="G2256">
            <v>0</v>
          </cell>
        </row>
        <row r="2257">
          <cell r="A2257" t="str">
            <v>Total Net Deferred Tax Asset/(Liab)</v>
          </cell>
          <cell r="B2257" t="str">
            <v>Jamie</v>
          </cell>
          <cell r="C2257" t="str">
            <v>Computed</v>
          </cell>
          <cell r="D2257" t="str">
            <v>4Q03</v>
          </cell>
          <cell r="E2257" t="str">
            <v>ru itabo</v>
          </cell>
          <cell r="F2257" t="str">
            <v>Foreign</v>
          </cell>
          <cell r="G2257">
            <v>0</v>
          </cell>
        </row>
        <row r="2258">
          <cell r="A2258" t="str">
            <v>Gross Valuation Allowance</v>
          </cell>
          <cell r="B2258" t="str">
            <v>Jamie</v>
          </cell>
          <cell r="C2258" t="str">
            <v>Computed</v>
          </cell>
          <cell r="D2258" t="str">
            <v>4Q03</v>
          </cell>
          <cell r="E2258" t="str">
            <v>ru itabo</v>
          </cell>
          <cell r="F2258" t="str">
            <v>Foreign</v>
          </cell>
          <cell r="G2258">
            <v>0</v>
          </cell>
        </row>
        <row r="2259">
          <cell r="A2259" t="str">
            <v>Total Asset/(Liability)</v>
          </cell>
          <cell r="B2259" t="str">
            <v>Jamie</v>
          </cell>
          <cell r="C2259" t="str">
            <v>Computed</v>
          </cell>
          <cell r="D2259" t="str">
            <v>4Q03</v>
          </cell>
          <cell r="E2259" t="str">
            <v>ru itabo</v>
          </cell>
          <cell r="F2259" t="str">
            <v>Foreign</v>
          </cell>
          <cell r="G2259">
            <v>0</v>
          </cell>
        </row>
        <row r="2260">
          <cell r="A2260" t="str">
            <v>EOY Accrued Tax Rec/(Pay)</v>
          </cell>
          <cell r="B2260" t="str">
            <v>Rich</v>
          </cell>
          <cell r="C2260" t="str">
            <v>Computed</v>
          </cell>
          <cell r="D2260" t="str">
            <v>2Q04</v>
          </cell>
          <cell r="E2260" t="str">
            <v>BS CAESS/EEO</v>
          </cell>
          <cell r="F2260" t="str">
            <v>Foreign</v>
          </cell>
          <cell r="G2260">
            <v>6185703.3271245155</v>
          </cell>
        </row>
        <row r="2261">
          <cell r="A2261" t="str">
            <v>Total Deferred Tax Asset - Current</v>
          </cell>
          <cell r="B2261" t="str">
            <v>Rich</v>
          </cell>
          <cell r="C2261" t="str">
            <v>Computed</v>
          </cell>
          <cell r="D2261" t="str">
            <v>2Q04</v>
          </cell>
          <cell r="E2261" t="str">
            <v>BS CAESS/EEO</v>
          </cell>
          <cell r="F2261" t="str">
            <v>Foreign</v>
          </cell>
          <cell r="G2261">
            <v>0</v>
          </cell>
        </row>
        <row r="2262">
          <cell r="A2262" t="str">
            <v>Total Deferred Tax Asset - NC</v>
          </cell>
          <cell r="B2262" t="str">
            <v>Rich</v>
          </cell>
          <cell r="C2262" t="str">
            <v>Computed</v>
          </cell>
          <cell r="D2262" t="str">
            <v>2Q04</v>
          </cell>
          <cell r="E2262" t="str">
            <v>BS CAESS/EEO</v>
          </cell>
          <cell r="F2262" t="str">
            <v>Foreign</v>
          </cell>
          <cell r="G2262">
            <v>158434.29636533084</v>
          </cell>
        </row>
        <row r="2263">
          <cell r="A2263" t="str">
            <v>Total Deferred Tax Liab - NC</v>
          </cell>
          <cell r="B2263" t="str">
            <v>Rich</v>
          </cell>
          <cell r="C2263" t="str">
            <v>Computed</v>
          </cell>
          <cell r="D2263" t="str">
            <v>2Q04</v>
          </cell>
          <cell r="E2263" t="str">
            <v>BS CAESS/EEO</v>
          </cell>
          <cell r="F2263" t="str">
            <v>Foreign</v>
          </cell>
          <cell r="G2263">
            <v>0</v>
          </cell>
        </row>
        <row r="2264">
          <cell r="A2264" t="str">
            <v>Total Net Deferred Tax Asset/(Liab)</v>
          </cell>
          <cell r="B2264" t="str">
            <v>Rich</v>
          </cell>
          <cell r="C2264" t="str">
            <v>Computed</v>
          </cell>
          <cell r="D2264" t="str">
            <v>2Q04</v>
          </cell>
          <cell r="E2264" t="str">
            <v>BS CAESS/EEO</v>
          </cell>
          <cell r="F2264" t="str">
            <v>Foreign</v>
          </cell>
          <cell r="G2264">
            <v>158434.29636533084</v>
          </cell>
        </row>
        <row r="2265">
          <cell r="A2265" t="str">
            <v>Gross Valuation Allowance</v>
          </cell>
          <cell r="B2265" t="str">
            <v>Rich</v>
          </cell>
          <cell r="C2265" t="str">
            <v>Computed</v>
          </cell>
          <cell r="D2265" t="str">
            <v>2Q04</v>
          </cell>
          <cell r="E2265" t="str">
            <v>BS CAESS/EEO</v>
          </cell>
          <cell r="F2265" t="str">
            <v>Foreign</v>
          </cell>
          <cell r="G2265">
            <v>0</v>
          </cell>
        </row>
        <row r="2266">
          <cell r="A2266" t="str">
            <v>Total Asset/(Liability)</v>
          </cell>
          <cell r="B2266" t="str">
            <v>Rich</v>
          </cell>
          <cell r="C2266" t="str">
            <v>Computed</v>
          </cell>
          <cell r="D2266" t="str">
            <v>2Q04</v>
          </cell>
          <cell r="E2266" t="str">
            <v>BS CAESS/EEO</v>
          </cell>
          <cell r="F2266" t="str">
            <v>Foreign</v>
          </cell>
          <cell r="G2266">
            <v>6344137.6234898465</v>
          </cell>
        </row>
        <row r="2267">
          <cell r="A2267" t="str">
            <v>Total tax expense (benefit)</v>
          </cell>
          <cell r="B2267" t="str">
            <v>Rich</v>
          </cell>
          <cell r="C2267" t="str">
            <v>Computed</v>
          </cell>
          <cell r="D2267" t="str">
            <v>2Q04</v>
          </cell>
          <cell r="E2267" t="str">
            <v>BS CAESS/EEO</v>
          </cell>
          <cell r="F2267" t="str">
            <v>Foreign</v>
          </cell>
          <cell r="G2267">
            <v>4702745.0910180267</v>
          </cell>
        </row>
        <row r="2268">
          <cell r="A2268" t="str">
            <v>EOY Accrued Tax Rec/(Pay)</v>
          </cell>
          <cell r="B2268" t="str">
            <v>Rich</v>
          </cell>
          <cell r="C2268" t="str">
            <v>Computed</v>
          </cell>
          <cell r="D2268" t="str">
            <v>1Q04</v>
          </cell>
          <cell r="E2268" t="str">
            <v>BS CAESS/EEO</v>
          </cell>
          <cell r="F2268" t="str">
            <v>Foreign</v>
          </cell>
          <cell r="G2268">
            <v>313451.64598731196</v>
          </cell>
        </row>
        <row r="2269">
          <cell r="A2269" t="str">
            <v>Total Deferred Tax Asset - Current</v>
          </cell>
          <cell r="B2269" t="str">
            <v>Rich</v>
          </cell>
          <cell r="C2269" t="str">
            <v>Computed</v>
          </cell>
          <cell r="D2269" t="str">
            <v>1Q04</v>
          </cell>
          <cell r="E2269" t="str">
            <v>BS CAESS/EEO</v>
          </cell>
          <cell r="F2269" t="str">
            <v>Foreign</v>
          </cell>
          <cell r="G2269">
            <v>0</v>
          </cell>
        </row>
        <row r="2270">
          <cell r="A2270" t="str">
            <v>Total Deferred Tax Asset - NC</v>
          </cell>
          <cell r="B2270" t="str">
            <v>Rich</v>
          </cell>
          <cell r="C2270" t="str">
            <v>Computed</v>
          </cell>
          <cell r="D2270" t="str">
            <v>1Q04</v>
          </cell>
          <cell r="E2270" t="str">
            <v>BS CAESS/EEO</v>
          </cell>
          <cell r="F2270" t="str">
            <v>Foreign</v>
          </cell>
          <cell r="G2270">
            <v>158434.29636533084</v>
          </cell>
        </row>
        <row r="2271">
          <cell r="A2271" t="str">
            <v>Total Deferred Tax Liab - NC</v>
          </cell>
          <cell r="B2271" t="str">
            <v>Rich</v>
          </cell>
          <cell r="C2271" t="str">
            <v>Computed</v>
          </cell>
          <cell r="D2271" t="str">
            <v>1Q04</v>
          </cell>
          <cell r="E2271" t="str">
            <v>BS CAESS/EEO</v>
          </cell>
          <cell r="F2271" t="str">
            <v>Foreign</v>
          </cell>
          <cell r="G2271">
            <v>0</v>
          </cell>
        </row>
        <row r="2272">
          <cell r="A2272" t="str">
            <v>Total Net Deferred Tax Asset/(Liab)</v>
          </cell>
          <cell r="B2272" t="str">
            <v>Rich</v>
          </cell>
          <cell r="C2272" t="str">
            <v>Computed</v>
          </cell>
          <cell r="D2272" t="str">
            <v>1Q04</v>
          </cell>
          <cell r="E2272" t="str">
            <v>BS CAESS/EEO</v>
          </cell>
          <cell r="F2272" t="str">
            <v>Foreign</v>
          </cell>
          <cell r="G2272">
            <v>158434.29636533084</v>
          </cell>
        </row>
        <row r="2273">
          <cell r="A2273" t="str">
            <v>Gross Valuation Allowance</v>
          </cell>
          <cell r="B2273" t="str">
            <v>Rich</v>
          </cell>
          <cell r="C2273" t="str">
            <v>Computed</v>
          </cell>
          <cell r="D2273" t="str">
            <v>1Q04</v>
          </cell>
          <cell r="E2273" t="str">
            <v>BS CAESS/EEO</v>
          </cell>
          <cell r="F2273" t="str">
            <v>Foreign</v>
          </cell>
          <cell r="G2273">
            <v>0</v>
          </cell>
        </row>
        <row r="2274">
          <cell r="A2274" t="str">
            <v>Total Asset/(Liability)</v>
          </cell>
          <cell r="B2274" t="str">
            <v>Rich</v>
          </cell>
          <cell r="C2274" t="str">
            <v>Computed</v>
          </cell>
          <cell r="D2274" t="str">
            <v>1Q04</v>
          </cell>
          <cell r="E2274" t="str">
            <v>BS CAESS/EEO</v>
          </cell>
          <cell r="F2274" t="str">
            <v>Foreign</v>
          </cell>
          <cell r="G2274">
            <v>471885.94235264277</v>
          </cell>
        </row>
        <row r="2275">
          <cell r="A2275" t="str">
            <v>Total tax expense (benefit)</v>
          </cell>
          <cell r="B2275" t="str">
            <v>Rich</v>
          </cell>
          <cell r="C2275" t="str">
            <v>Computed</v>
          </cell>
          <cell r="D2275" t="str">
            <v>1Q04</v>
          </cell>
          <cell r="E2275" t="str">
            <v>BS CAESS/EEO</v>
          </cell>
          <cell r="F2275" t="str">
            <v>Foreign</v>
          </cell>
          <cell r="G2275">
            <v>2340839.4438</v>
          </cell>
        </row>
        <row r="2276">
          <cell r="A2276" t="str">
            <v>EOY Accrued Tax Rec/(Pay)</v>
          </cell>
          <cell r="B2276" t="str">
            <v>Rich</v>
          </cell>
          <cell r="C2276" t="str">
            <v>Computed</v>
          </cell>
          <cell r="D2276" t="str">
            <v>4Q03</v>
          </cell>
          <cell r="E2276" t="str">
            <v>BS CAESS/EEO</v>
          </cell>
          <cell r="F2276" t="str">
            <v>Foreign</v>
          </cell>
          <cell r="G2276">
            <v>1935409.8981776726</v>
          </cell>
        </row>
        <row r="2277">
          <cell r="A2277" t="str">
            <v>Total Deferred Tax Asset - Current</v>
          </cell>
          <cell r="B2277" t="str">
            <v>Rich</v>
          </cell>
          <cell r="C2277" t="str">
            <v>Computed</v>
          </cell>
          <cell r="D2277" t="str">
            <v>4Q03</v>
          </cell>
          <cell r="E2277" t="str">
            <v>BS CAESS/EEO</v>
          </cell>
          <cell r="F2277" t="str">
            <v>Foreign</v>
          </cell>
          <cell r="G2277">
            <v>0</v>
          </cell>
        </row>
        <row r="2278">
          <cell r="A2278" t="str">
            <v>Total Deferred Tax Asset - NC</v>
          </cell>
          <cell r="B2278" t="str">
            <v>Rich</v>
          </cell>
          <cell r="C2278" t="str">
            <v>Computed</v>
          </cell>
          <cell r="D2278" t="str">
            <v>4Q03</v>
          </cell>
          <cell r="E2278" t="str">
            <v>BS CAESS/EEO</v>
          </cell>
          <cell r="F2278" t="str">
            <v>Foreign</v>
          </cell>
          <cell r="G2278">
            <v>158434.29636533084</v>
          </cell>
        </row>
        <row r="2279">
          <cell r="A2279" t="str">
            <v>Total Deferred Tax Liab - NC</v>
          </cell>
          <cell r="B2279" t="str">
            <v>Rich</v>
          </cell>
          <cell r="C2279" t="str">
            <v>Computed</v>
          </cell>
          <cell r="D2279" t="str">
            <v>4Q03</v>
          </cell>
          <cell r="E2279" t="str">
            <v>BS CAESS/EEO</v>
          </cell>
          <cell r="F2279" t="str">
            <v>Foreign</v>
          </cell>
          <cell r="G2279">
            <v>0</v>
          </cell>
        </row>
        <row r="2280">
          <cell r="A2280" t="str">
            <v>Total Net Deferred Tax Asset/(Liab)</v>
          </cell>
          <cell r="B2280" t="str">
            <v>Rich</v>
          </cell>
          <cell r="C2280" t="str">
            <v>Computed</v>
          </cell>
          <cell r="D2280" t="str">
            <v>4Q03</v>
          </cell>
          <cell r="E2280" t="str">
            <v>BS CAESS/EEO</v>
          </cell>
          <cell r="F2280" t="str">
            <v>Foreign</v>
          </cell>
          <cell r="G2280">
            <v>158434.29636533084</v>
          </cell>
        </row>
        <row r="2281">
          <cell r="A2281" t="str">
            <v>Gross Valuation Allowance</v>
          </cell>
          <cell r="B2281" t="str">
            <v>Rich</v>
          </cell>
          <cell r="C2281" t="str">
            <v>Computed</v>
          </cell>
          <cell r="D2281" t="str">
            <v>4Q03</v>
          </cell>
          <cell r="E2281" t="str">
            <v>BS CAESS/EEO</v>
          </cell>
          <cell r="F2281" t="str">
            <v>Foreign</v>
          </cell>
          <cell r="G2281">
            <v>0</v>
          </cell>
        </row>
        <row r="2282">
          <cell r="A2282" t="str">
            <v>Total Asset/(Liability)</v>
          </cell>
          <cell r="B2282" t="str">
            <v>Rich</v>
          </cell>
          <cell r="C2282" t="str">
            <v>Computed</v>
          </cell>
          <cell r="D2282" t="str">
            <v>4Q03</v>
          </cell>
          <cell r="E2282" t="str">
            <v>BS CAESS/EEO</v>
          </cell>
          <cell r="F2282" t="str">
            <v>Foreign</v>
          </cell>
          <cell r="G2282">
            <v>2093844.1945430036</v>
          </cell>
        </row>
        <row r="2283">
          <cell r="A2283" t="str">
            <v>EOY Accrued Tax Rec/(Pay)</v>
          </cell>
          <cell r="B2283" t="str">
            <v>Rich</v>
          </cell>
          <cell r="C2283" t="str">
            <v>Computed</v>
          </cell>
          <cell r="D2283" t="str">
            <v>2Q04</v>
          </cell>
          <cell r="E2283" t="str">
            <v>BS CLESA</v>
          </cell>
          <cell r="F2283" t="str">
            <v>Foreign</v>
          </cell>
          <cell r="G2283">
            <v>741145.65471171692</v>
          </cell>
        </row>
        <row r="2284">
          <cell r="A2284" t="str">
            <v>Total Deferred Tax Asset - Current</v>
          </cell>
          <cell r="B2284" t="str">
            <v>Rich</v>
          </cell>
          <cell r="C2284" t="str">
            <v>Computed</v>
          </cell>
          <cell r="D2284" t="str">
            <v>2Q04</v>
          </cell>
          <cell r="E2284" t="str">
            <v>BS CLESA</v>
          </cell>
          <cell r="F2284" t="str">
            <v>Foreign</v>
          </cell>
          <cell r="G2284">
            <v>0</v>
          </cell>
        </row>
        <row r="2285">
          <cell r="A2285" t="str">
            <v>Total Deferred Tax Asset - NC</v>
          </cell>
          <cell r="B2285" t="str">
            <v>Rich</v>
          </cell>
          <cell r="C2285" t="str">
            <v>Computed</v>
          </cell>
          <cell r="D2285" t="str">
            <v>2Q04</v>
          </cell>
          <cell r="E2285" t="str">
            <v>BS CLESA</v>
          </cell>
          <cell r="F2285" t="str">
            <v>Foreign</v>
          </cell>
          <cell r="G2285">
            <v>0</v>
          </cell>
        </row>
        <row r="2286">
          <cell r="A2286" t="str">
            <v>Total Deferred Tax Liab - NC</v>
          </cell>
          <cell r="B2286" t="str">
            <v>Rich</v>
          </cell>
          <cell r="C2286" t="str">
            <v>Computed</v>
          </cell>
          <cell r="D2286" t="str">
            <v>2Q04</v>
          </cell>
          <cell r="E2286" t="str">
            <v>BS CLESA</v>
          </cell>
          <cell r="F2286" t="str">
            <v>Foreign</v>
          </cell>
          <cell r="G2286">
            <v>-8784216.1587487906</v>
          </cell>
        </row>
        <row r="2287">
          <cell r="A2287" t="str">
            <v>Total Net Deferred Tax Asset/(Liab)</v>
          </cell>
          <cell r="B2287" t="str">
            <v>Rich</v>
          </cell>
          <cell r="C2287" t="str">
            <v>Computed</v>
          </cell>
          <cell r="D2287" t="str">
            <v>2Q04</v>
          </cell>
          <cell r="E2287" t="str">
            <v>BS CLESA</v>
          </cell>
          <cell r="F2287" t="str">
            <v>Foreign</v>
          </cell>
          <cell r="G2287">
            <v>-8784216.1587487906</v>
          </cell>
        </row>
        <row r="2288">
          <cell r="A2288" t="str">
            <v>Gross Valuation Allowance</v>
          </cell>
          <cell r="B2288" t="str">
            <v>Rich</v>
          </cell>
          <cell r="C2288" t="str">
            <v>Computed</v>
          </cell>
          <cell r="D2288" t="str">
            <v>2Q04</v>
          </cell>
          <cell r="E2288" t="str">
            <v>BS CLESA</v>
          </cell>
          <cell r="F2288" t="str">
            <v>Foreign</v>
          </cell>
          <cell r="G2288">
            <v>0</v>
          </cell>
        </row>
        <row r="2289">
          <cell r="A2289" t="str">
            <v>Total Asset/(Liability)</v>
          </cell>
          <cell r="B2289" t="str">
            <v>Rich</v>
          </cell>
          <cell r="C2289" t="str">
            <v>Computed</v>
          </cell>
          <cell r="D2289" t="str">
            <v>2Q04</v>
          </cell>
          <cell r="E2289" t="str">
            <v>BS CLESA</v>
          </cell>
          <cell r="F2289" t="str">
            <v>Foreign</v>
          </cell>
          <cell r="G2289">
            <v>-8043070.5040370738</v>
          </cell>
        </row>
        <row r="2290">
          <cell r="A2290" t="str">
            <v>Total tax expense (benefit)</v>
          </cell>
          <cell r="B2290" t="str">
            <v>Rich</v>
          </cell>
          <cell r="C2290" t="str">
            <v>Computed</v>
          </cell>
          <cell r="D2290" t="str">
            <v>2Q04</v>
          </cell>
          <cell r="E2290" t="str">
            <v>BS CLESA</v>
          </cell>
          <cell r="F2290" t="str">
            <v>Foreign</v>
          </cell>
          <cell r="G2290">
            <v>2109347.3153750002</v>
          </cell>
        </row>
        <row r="2291">
          <cell r="A2291" t="str">
            <v>EOY Accrued Tax Rec/(Pay)</v>
          </cell>
          <cell r="B2291" t="str">
            <v>Rich</v>
          </cell>
          <cell r="C2291" t="str">
            <v>Computed</v>
          </cell>
          <cell r="D2291" t="str">
            <v>1Q04</v>
          </cell>
          <cell r="E2291" t="str">
            <v>BS CLESA</v>
          </cell>
          <cell r="F2291" t="str">
            <v>Foreign</v>
          </cell>
          <cell r="G2291">
            <v>-802923.66195498896</v>
          </cell>
        </row>
        <row r="2292">
          <cell r="A2292" t="str">
            <v>Total Deferred Tax Asset - Current</v>
          </cell>
          <cell r="B2292" t="str">
            <v>Rich</v>
          </cell>
          <cell r="C2292" t="str">
            <v>Computed</v>
          </cell>
          <cell r="D2292" t="str">
            <v>1Q04</v>
          </cell>
          <cell r="E2292" t="str">
            <v>BS CLESA</v>
          </cell>
          <cell r="F2292" t="str">
            <v>Foreign</v>
          </cell>
          <cell r="G2292">
            <v>0</v>
          </cell>
        </row>
        <row r="2293">
          <cell r="A2293" t="str">
            <v>Total Deferred Tax Asset - NC</v>
          </cell>
          <cell r="B2293" t="str">
            <v>Rich</v>
          </cell>
          <cell r="C2293" t="str">
            <v>Computed</v>
          </cell>
          <cell r="D2293" t="str">
            <v>1Q04</v>
          </cell>
          <cell r="E2293" t="str">
            <v>BS CLESA</v>
          </cell>
          <cell r="F2293" t="str">
            <v>Foreign</v>
          </cell>
          <cell r="G2293">
            <v>0</v>
          </cell>
        </row>
        <row r="2294">
          <cell r="A2294" t="str">
            <v>Total Deferred Tax Liab - NC</v>
          </cell>
          <cell r="B2294" t="str">
            <v>Rich</v>
          </cell>
          <cell r="C2294" t="str">
            <v>Computed</v>
          </cell>
          <cell r="D2294" t="str">
            <v>1Q04</v>
          </cell>
          <cell r="E2294" t="str">
            <v>BS CLESA</v>
          </cell>
          <cell r="F2294" t="str">
            <v>Foreign</v>
          </cell>
          <cell r="G2294">
            <v>-8784216.1587487906</v>
          </cell>
        </row>
        <row r="2295">
          <cell r="A2295" t="str">
            <v>Total Net Deferred Tax Asset/(Liab)</v>
          </cell>
          <cell r="B2295" t="str">
            <v>Rich</v>
          </cell>
          <cell r="C2295" t="str">
            <v>Computed</v>
          </cell>
          <cell r="D2295" t="str">
            <v>1Q04</v>
          </cell>
          <cell r="E2295" t="str">
            <v>BS CLESA</v>
          </cell>
          <cell r="F2295" t="str">
            <v>Foreign</v>
          </cell>
          <cell r="G2295">
            <v>-8784216.1587487906</v>
          </cell>
        </row>
        <row r="2296">
          <cell r="A2296" t="str">
            <v>Gross Valuation Allowance</v>
          </cell>
          <cell r="B2296" t="str">
            <v>Rich</v>
          </cell>
          <cell r="C2296" t="str">
            <v>Computed</v>
          </cell>
          <cell r="D2296" t="str">
            <v>1Q04</v>
          </cell>
          <cell r="E2296" t="str">
            <v>BS CLESA</v>
          </cell>
          <cell r="F2296" t="str">
            <v>Foreign</v>
          </cell>
          <cell r="G2296">
            <v>0</v>
          </cell>
        </row>
        <row r="2297">
          <cell r="A2297" t="str">
            <v>Total Asset/(Liability)</v>
          </cell>
          <cell r="B2297" t="str">
            <v>Rich</v>
          </cell>
          <cell r="C2297" t="str">
            <v>Computed</v>
          </cell>
          <cell r="D2297" t="str">
            <v>1Q04</v>
          </cell>
          <cell r="E2297" t="str">
            <v>BS CLESA</v>
          </cell>
          <cell r="F2297" t="str">
            <v>Foreign</v>
          </cell>
          <cell r="G2297">
            <v>-9587139.8207037803</v>
          </cell>
        </row>
        <row r="2298">
          <cell r="A2298" t="str">
            <v>Total tax expense (benefit)</v>
          </cell>
          <cell r="B2298" t="str">
            <v>Rich</v>
          </cell>
          <cell r="C2298" t="str">
            <v>Computed</v>
          </cell>
          <cell r="D2298" t="str">
            <v>1Q04</v>
          </cell>
          <cell r="E2298" t="str">
            <v>BS CLESA</v>
          </cell>
          <cell r="F2298" t="str">
            <v>Foreign</v>
          </cell>
          <cell r="G2298">
            <v>852996.50452500035</v>
          </cell>
        </row>
        <row r="2299">
          <cell r="A2299" t="str">
            <v>EOY Accrued Tax Rec/(Pay)</v>
          </cell>
          <cell r="B2299" t="str">
            <v>Rich</v>
          </cell>
          <cell r="C2299" t="str">
            <v>Computed</v>
          </cell>
          <cell r="D2299" t="str">
            <v>4Q03</v>
          </cell>
          <cell r="E2299" t="str">
            <v>BS CLESA</v>
          </cell>
          <cell r="F2299" t="str">
            <v>Foreign</v>
          </cell>
          <cell r="G2299">
            <v>-214433.04527885158</v>
          </cell>
        </row>
        <row r="2300">
          <cell r="A2300" t="str">
            <v>Total Deferred Tax Asset - Current</v>
          </cell>
          <cell r="B2300" t="str">
            <v>Rich</v>
          </cell>
          <cell r="C2300" t="str">
            <v>Computed</v>
          </cell>
          <cell r="D2300" t="str">
            <v>4Q03</v>
          </cell>
          <cell r="E2300" t="str">
            <v>BS CLESA</v>
          </cell>
          <cell r="F2300" t="str">
            <v>Foreign</v>
          </cell>
          <cell r="G2300">
            <v>0</v>
          </cell>
        </row>
        <row r="2301">
          <cell r="A2301" t="str">
            <v>Total Deferred Tax Asset - NC</v>
          </cell>
          <cell r="B2301" t="str">
            <v>Rich</v>
          </cell>
          <cell r="C2301" t="str">
            <v>Computed</v>
          </cell>
          <cell r="D2301" t="str">
            <v>4Q03</v>
          </cell>
          <cell r="E2301" t="str">
            <v>BS CLESA</v>
          </cell>
          <cell r="F2301" t="str">
            <v>Foreign</v>
          </cell>
          <cell r="G2301">
            <v>0</v>
          </cell>
        </row>
        <row r="2302">
          <cell r="A2302" t="str">
            <v>Total Deferred Tax Liab - NC</v>
          </cell>
          <cell r="B2302" t="str">
            <v>Rich</v>
          </cell>
          <cell r="C2302" t="str">
            <v>Computed</v>
          </cell>
          <cell r="D2302" t="str">
            <v>4Q03</v>
          </cell>
          <cell r="E2302" t="str">
            <v>BS CLESA</v>
          </cell>
          <cell r="F2302" t="str">
            <v>Foreign</v>
          </cell>
          <cell r="G2302">
            <v>-8784216.1587487906</v>
          </cell>
        </row>
        <row r="2303">
          <cell r="A2303" t="str">
            <v>Total Net Deferred Tax Asset/(Liab)</v>
          </cell>
          <cell r="B2303" t="str">
            <v>Rich</v>
          </cell>
          <cell r="C2303" t="str">
            <v>Computed</v>
          </cell>
          <cell r="D2303" t="str">
            <v>4Q03</v>
          </cell>
          <cell r="E2303" t="str">
            <v>BS CLESA</v>
          </cell>
          <cell r="F2303" t="str">
            <v>Foreign</v>
          </cell>
          <cell r="G2303">
            <v>-8784216.1587487906</v>
          </cell>
        </row>
        <row r="2304">
          <cell r="A2304" t="str">
            <v>Gross Valuation Allowance</v>
          </cell>
          <cell r="B2304" t="str">
            <v>Rich</v>
          </cell>
          <cell r="C2304" t="str">
            <v>Computed</v>
          </cell>
          <cell r="D2304" t="str">
            <v>4Q03</v>
          </cell>
          <cell r="E2304" t="str">
            <v>BS CLESA</v>
          </cell>
          <cell r="F2304" t="str">
            <v>Foreign</v>
          </cell>
          <cell r="G2304">
            <v>0</v>
          </cell>
        </row>
        <row r="2305">
          <cell r="A2305" t="str">
            <v>Total Asset/(Liability)</v>
          </cell>
          <cell r="B2305" t="str">
            <v>Rich</v>
          </cell>
          <cell r="C2305" t="str">
            <v>Computed</v>
          </cell>
          <cell r="D2305" t="str">
            <v>4Q03</v>
          </cell>
          <cell r="E2305" t="str">
            <v>BS CLESA</v>
          </cell>
          <cell r="F2305" t="str">
            <v>Foreign</v>
          </cell>
          <cell r="G2305">
            <v>-8998649.2040276416</v>
          </cell>
        </row>
        <row r="2306">
          <cell r="A2306" t="str">
            <v>EOY Accrued Tax Rec/(Pay)</v>
          </cell>
          <cell r="B2306" t="str">
            <v>Rich</v>
          </cell>
          <cell r="C2306" t="str">
            <v>Computed</v>
          </cell>
          <cell r="D2306" t="str">
            <v>2Q04</v>
          </cell>
          <cell r="E2306" t="str">
            <v>Aserco</v>
          </cell>
          <cell r="F2306" t="str">
            <v>Foreign</v>
          </cell>
          <cell r="G2306">
            <v>-59885.56309999997</v>
          </cell>
        </row>
        <row r="2307">
          <cell r="A2307" t="str">
            <v>Total Deferred Tax Asset - Current</v>
          </cell>
          <cell r="B2307" t="str">
            <v>Rich</v>
          </cell>
          <cell r="C2307" t="str">
            <v>Computed</v>
          </cell>
          <cell r="D2307" t="str">
            <v>2Q04</v>
          </cell>
          <cell r="E2307" t="str">
            <v>Aserco</v>
          </cell>
          <cell r="F2307" t="str">
            <v>Foreign</v>
          </cell>
          <cell r="G2307">
            <v>0</v>
          </cell>
        </row>
        <row r="2308">
          <cell r="A2308" t="str">
            <v>Total Deferred Tax Asset - NC</v>
          </cell>
          <cell r="B2308" t="str">
            <v>Rich</v>
          </cell>
          <cell r="C2308" t="str">
            <v>Computed</v>
          </cell>
          <cell r="D2308" t="str">
            <v>2Q04</v>
          </cell>
          <cell r="E2308" t="str">
            <v>Aserco</v>
          </cell>
          <cell r="F2308" t="str">
            <v>Foreign</v>
          </cell>
          <cell r="G2308">
            <v>0</v>
          </cell>
        </row>
        <row r="2309">
          <cell r="A2309" t="str">
            <v>Total Deferred Tax Liab - NC</v>
          </cell>
          <cell r="B2309" t="str">
            <v>Rich</v>
          </cell>
          <cell r="C2309" t="str">
            <v>Computed</v>
          </cell>
          <cell r="D2309" t="str">
            <v>2Q04</v>
          </cell>
          <cell r="E2309" t="str">
            <v>Aserco</v>
          </cell>
          <cell r="F2309" t="str">
            <v>Foreign</v>
          </cell>
          <cell r="G2309">
            <v>-22000</v>
          </cell>
        </row>
        <row r="2310">
          <cell r="A2310" t="str">
            <v>Total Net Deferred Tax Asset/(Liab)</v>
          </cell>
          <cell r="B2310" t="str">
            <v>Rich</v>
          </cell>
          <cell r="C2310" t="str">
            <v>Computed</v>
          </cell>
          <cell r="D2310" t="str">
            <v>2Q04</v>
          </cell>
          <cell r="E2310" t="str">
            <v>Aserco</v>
          </cell>
          <cell r="F2310" t="str">
            <v>Foreign</v>
          </cell>
          <cell r="G2310">
            <v>-22000</v>
          </cell>
        </row>
        <row r="2311">
          <cell r="A2311" t="str">
            <v>Gross Valuation Allowance</v>
          </cell>
          <cell r="B2311" t="str">
            <v>Rich</v>
          </cell>
          <cell r="C2311" t="str">
            <v>Computed</v>
          </cell>
          <cell r="D2311" t="str">
            <v>2Q04</v>
          </cell>
          <cell r="E2311" t="str">
            <v>Aserco</v>
          </cell>
          <cell r="F2311" t="str">
            <v>Foreign</v>
          </cell>
          <cell r="G2311">
            <v>0</v>
          </cell>
        </row>
        <row r="2312">
          <cell r="A2312" t="str">
            <v>Total Asset/(Liability)</v>
          </cell>
          <cell r="B2312" t="str">
            <v>Rich</v>
          </cell>
          <cell r="C2312" t="str">
            <v>Computed</v>
          </cell>
          <cell r="D2312" t="str">
            <v>2Q04</v>
          </cell>
          <cell r="E2312" t="str">
            <v>Aserco</v>
          </cell>
          <cell r="F2312" t="str">
            <v>Foreign</v>
          </cell>
          <cell r="G2312">
            <v>-81885.56309999997</v>
          </cell>
        </row>
        <row r="2313">
          <cell r="A2313" t="str">
            <v>Total tax expense (benefit)</v>
          </cell>
          <cell r="B2313" t="str">
            <v>Rich</v>
          </cell>
          <cell r="C2313" t="str">
            <v>Computed</v>
          </cell>
          <cell r="D2313" t="str">
            <v>2Q04</v>
          </cell>
          <cell r="E2313" t="str">
            <v>Aserco</v>
          </cell>
          <cell r="F2313" t="str">
            <v>Foreign</v>
          </cell>
          <cell r="G2313">
            <v>56219.355599999981</v>
          </cell>
        </row>
        <row r="2314">
          <cell r="A2314" t="str">
            <v>EOY Accrued Tax Rec/(Pay)</v>
          </cell>
          <cell r="B2314" t="str">
            <v>Rich</v>
          </cell>
          <cell r="C2314" t="str">
            <v>Computed</v>
          </cell>
          <cell r="D2314" t="str">
            <v>1Q04</v>
          </cell>
          <cell r="E2314" t="str">
            <v>Aserco</v>
          </cell>
          <cell r="F2314" t="str">
            <v>Foreign</v>
          </cell>
          <cell r="G2314">
            <v>-127659.09844999999</v>
          </cell>
        </row>
        <row r="2315">
          <cell r="A2315" t="str">
            <v>Total Deferred Tax Asset - Current</v>
          </cell>
          <cell r="B2315" t="str">
            <v>Rich</v>
          </cell>
          <cell r="C2315" t="str">
            <v>Computed</v>
          </cell>
          <cell r="D2315" t="str">
            <v>1Q04</v>
          </cell>
          <cell r="E2315" t="str">
            <v>Aserco</v>
          </cell>
          <cell r="F2315" t="str">
            <v>Foreign</v>
          </cell>
          <cell r="G2315">
            <v>0</v>
          </cell>
        </row>
        <row r="2316">
          <cell r="A2316" t="str">
            <v>Total Deferred Tax Asset - NC</v>
          </cell>
          <cell r="B2316" t="str">
            <v>Rich</v>
          </cell>
          <cell r="C2316" t="str">
            <v>Computed</v>
          </cell>
          <cell r="D2316" t="str">
            <v>1Q04</v>
          </cell>
          <cell r="E2316" t="str">
            <v>Aserco</v>
          </cell>
          <cell r="F2316" t="str">
            <v>Foreign</v>
          </cell>
          <cell r="G2316">
            <v>0</v>
          </cell>
        </row>
        <row r="2317">
          <cell r="A2317" t="str">
            <v>Total Deferred Tax Liab - NC</v>
          </cell>
          <cell r="B2317" t="str">
            <v>Rich</v>
          </cell>
          <cell r="C2317" t="str">
            <v>Computed</v>
          </cell>
          <cell r="D2317" t="str">
            <v>1Q04</v>
          </cell>
          <cell r="E2317" t="str">
            <v>Aserco</v>
          </cell>
          <cell r="F2317" t="str">
            <v>Foreign</v>
          </cell>
          <cell r="G2317">
            <v>-22000</v>
          </cell>
        </row>
        <row r="2318">
          <cell r="A2318" t="str">
            <v>Total Net Deferred Tax Asset/(Liab)</v>
          </cell>
          <cell r="B2318" t="str">
            <v>Rich</v>
          </cell>
          <cell r="C2318" t="str">
            <v>Computed</v>
          </cell>
          <cell r="D2318" t="str">
            <v>1Q04</v>
          </cell>
          <cell r="E2318" t="str">
            <v>Aserco</v>
          </cell>
          <cell r="F2318" t="str">
            <v>Foreign</v>
          </cell>
          <cell r="G2318">
            <v>-22000</v>
          </cell>
        </row>
        <row r="2319">
          <cell r="A2319" t="str">
            <v>Gross Valuation Allowance</v>
          </cell>
          <cell r="B2319" t="str">
            <v>Rich</v>
          </cell>
          <cell r="C2319" t="str">
            <v>Computed</v>
          </cell>
          <cell r="D2319" t="str">
            <v>1Q04</v>
          </cell>
          <cell r="E2319" t="str">
            <v>Aserco</v>
          </cell>
          <cell r="F2319" t="str">
            <v>Foreign</v>
          </cell>
          <cell r="G2319">
            <v>0</v>
          </cell>
        </row>
        <row r="2320">
          <cell r="A2320" t="str">
            <v>Total Asset/(Liability)</v>
          </cell>
          <cell r="B2320" t="str">
            <v>Rich</v>
          </cell>
          <cell r="C2320" t="str">
            <v>Computed</v>
          </cell>
          <cell r="D2320" t="str">
            <v>1Q04</v>
          </cell>
          <cell r="E2320" t="str">
            <v>Aserco</v>
          </cell>
          <cell r="F2320" t="str">
            <v>Foreign</v>
          </cell>
          <cell r="G2320">
            <v>-149659.09844999999</v>
          </cell>
        </row>
        <row r="2321">
          <cell r="A2321" t="str">
            <v>Total tax expense (benefit)</v>
          </cell>
          <cell r="B2321" t="str">
            <v>Rich</v>
          </cell>
          <cell r="C2321" t="str">
            <v>Computed</v>
          </cell>
          <cell r="D2321" t="str">
            <v>1Q04</v>
          </cell>
          <cell r="E2321" t="str">
            <v>Aserco</v>
          </cell>
          <cell r="F2321" t="str">
            <v>Foreign</v>
          </cell>
          <cell r="G2321">
            <v>26438.890950000012</v>
          </cell>
        </row>
        <row r="2322">
          <cell r="A2322" t="str">
            <v>EOY Accrued Tax Rec/(Pay)</v>
          </cell>
          <cell r="B2322" t="str">
            <v>Rich</v>
          </cell>
          <cell r="C2322" t="str">
            <v>Computed</v>
          </cell>
          <cell r="D2322" t="str">
            <v>4Q03</v>
          </cell>
          <cell r="E2322" t="str">
            <v>Aserco</v>
          </cell>
          <cell r="F2322" t="str">
            <v>Foreign</v>
          </cell>
          <cell r="G2322">
            <v>-133557.20749999999</v>
          </cell>
        </row>
        <row r="2323">
          <cell r="A2323" t="str">
            <v>Total Deferred Tax Asset - Current</v>
          </cell>
          <cell r="B2323" t="str">
            <v>Rich</v>
          </cell>
          <cell r="C2323" t="str">
            <v>Computed</v>
          </cell>
          <cell r="D2323" t="str">
            <v>4Q03</v>
          </cell>
          <cell r="E2323" t="str">
            <v>Aserco</v>
          </cell>
          <cell r="F2323" t="str">
            <v>Foreign</v>
          </cell>
          <cell r="G2323">
            <v>0</v>
          </cell>
        </row>
        <row r="2324">
          <cell r="A2324" t="str">
            <v>Total Deferred Tax Asset - NC</v>
          </cell>
          <cell r="B2324" t="str">
            <v>Rich</v>
          </cell>
          <cell r="C2324" t="str">
            <v>Computed</v>
          </cell>
          <cell r="D2324" t="str">
            <v>4Q03</v>
          </cell>
          <cell r="E2324" t="str">
            <v>Aserco</v>
          </cell>
          <cell r="F2324" t="str">
            <v>Foreign</v>
          </cell>
          <cell r="G2324">
            <v>0</v>
          </cell>
        </row>
        <row r="2325">
          <cell r="A2325" t="str">
            <v>Total Deferred Tax Liab - NC</v>
          </cell>
          <cell r="B2325" t="str">
            <v>Rich</v>
          </cell>
          <cell r="C2325" t="str">
            <v>Computed</v>
          </cell>
          <cell r="D2325" t="str">
            <v>4Q03</v>
          </cell>
          <cell r="E2325" t="str">
            <v>Aserco</v>
          </cell>
          <cell r="F2325" t="str">
            <v>Foreign</v>
          </cell>
          <cell r="G2325">
            <v>-22000</v>
          </cell>
        </row>
        <row r="2326">
          <cell r="A2326" t="str">
            <v>Total Net Deferred Tax Asset/(Liab)</v>
          </cell>
          <cell r="B2326" t="str">
            <v>Rich</v>
          </cell>
          <cell r="C2326" t="str">
            <v>Computed</v>
          </cell>
          <cell r="D2326" t="str">
            <v>4Q03</v>
          </cell>
          <cell r="E2326" t="str">
            <v>Aserco</v>
          </cell>
          <cell r="F2326" t="str">
            <v>Foreign</v>
          </cell>
          <cell r="G2326">
            <v>-22000</v>
          </cell>
        </row>
        <row r="2327">
          <cell r="A2327" t="str">
            <v>Gross Valuation Allowance</v>
          </cell>
          <cell r="B2327" t="str">
            <v>Rich</v>
          </cell>
          <cell r="C2327" t="str">
            <v>Computed</v>
          </cell>
          <cell r="D2327" t="str">
            <v>4Q03</v>
          </cell>
          <cell r="E2327" t="str">
            <v>Aserco</v>
          </cell>
          <cell r="F2327" t="str">
            <v>Foreign</v>
          </cell>
          <cell r="G2327">
            <v>0</v>
          </cell>
        </row>
        <row r="2328">
          <cell r="A2328" t="str">
            <v>Total Asset/(Liability)</v>
          </cell>
          <cell r="B2328" t="str">
            <v>Rich</v>
          </cell>
          <cell r="C2328" t="str">
            <v>Computed</v>
          </cell>
          <cell r="D2328" t="str">
            <v>4Q03</v>
          </cell>
          <cell r="E2328" t="str">
            <v>Aserco</v>
          </cell>
          <cell r="F2328" t="str">
            <v>Foreign</v>
          </cell>
          <cell r="G2328">
            <v>-155557.20749999999</v>
          </cell>
        </row>
        <row r="2329">
          <cell r="A2329" t="str">
            <v>EOY Accrued Tax Rec/(Pay)</v>
          </cell>
          <cell r="B2329" t="str">
            <v>Rich</v>
          </cell>
          <cell r="C2329" t="str">
            <v>Computed</v>
          </cell>
          <cell r="D2329" t="str">
            <v>2Q04</v>
          </cell>
          <cell r="E2329" t="str">
            <v>EEO</v>
          </cell>
          <cell r="F2329" t="str">
            <v>Foreign</v>
          </cell>
          <cell r="G2329">
            <v>-459608.3492312872</v>
          </cell>
        </row>
        <row r="2330">
          <cell r="A2330" t="str">
            <v>Total Deferred Tax Asset - Current</v>
          </cell>
          <cell r="B2330" t="str">
            <v>Rich</v>
          </cell>
          <cell r="C2330" t="str">
            <v>Computed</v>
          </cell>
          <cell r="D2330" t="str">
            <v>2Q04</v>
          </cell>
          <cell r="E2330" t="str">
            <v>EEO</v>
          </cell>
          <cell r="F2330" t="str">
            <v>Foreign</v>
          </cell>
          <cell r="G2330">
            <v>0</v>
          </cell>
        </row>
        <row r="2331">
          <cell r="A2331" t="str">
            <v>Total Deferred Tax Asset - NC</v>
          </cell>
          <cell r="B2331" t="str">
            <v>Rich</v>
          </cell>
          <cell r="C2331" t="str">
            <v>Computed</v>
          </cell>
          <cell r="D2331" t="str">
            <v>2Q04</v>
          </cell>
          <cell r="E2331" t="str">
            <v>EEO</v>
          </cell>
          <cell r="F2331" t="str">
            <v>Foreign</v>
          </cell>
          <cell r="G2331">
            <v>0</v>
          </cell>
        </row>
        <row r="2332">
          <cell r="A2332" t="str">
            <v>Total Deferred Tax Liab - NC</v>
          </cell>
          <cell r="B2332" t="str">
            <v>Rich</v>
          </cell>
          <cell r="C2332" t="str">
            <v>Computed</v>
          </cell>
          <cell r="D2332" t="str">
            <v>2Q04</v>
          </cell>
          <cell r="E2332" t="str">
            <v>EEO</v>
          </cell>
          <cell r="F2332" t="str">
            <v>Foreign</v>
          </cell>
          <cell r="G2332">
            <v>0</v>
          </cell>
        </row>
        <row r="2333">
          <cell r="A2333" t="str">
            <v>Total Net Deferred Tax Asset/(Liab)</v>
          </cell>
          <cell r="B2333" t="str">
            <v>Rich</v>
          </cell>
          <cell r="C2333" t="str">
            <v>Computed</v>
          </cell>
          <cell r="D2333" t="str">
            <v>2Q04</v>
          </cell>
          <cell r="E2333" t="str">
            <v>EEO</v>
          </cell>
          <cell r="F2333" t="str">
            <v>Foreign</v>
          </cell>
          <cell r="G2333">
            <v>0</v>
          </cell>
        </row>
        <row r="2334">
          <cell r="A2334" t="str">
            <v>Gross Valuation Allowance</v>
          </cell>
          <cell r="B2334" t="str">
            <v>Rich</v>
          </cell>
          <cell r="C2334" t="str">
            <v>Computed</v>
          </cell>
          <cell r="D2334" t="str">
            <v>2Q04</v>
          </cell>
          <cell r="E2334" t="str">
            <v>EEO</v>
          </cell>
          <cell r="F2334" t="str">
            <v>Foreign</v>
          </cell>
          <cell r="G2334">
            <v>0</v>
          </cell>
        </row>
        <row r="2335">
          <cell r="A2335" t="str">
            <v>Total Asset/(Liability)</v>
          </cell>
          <cell r="B2335" t="str">
            <v>Rich</v>
          </cell>
          <cell r="C2335" t="str">
            <v>Computed</v>
          </cell>
          <cell r="D2335" t="str">
            <v>2Q04</v>
          </cell>
          <cell r="E2335" t="str">
            <v>EEO</v>
          </cell>
          <cell r="F2335" t="str">
            <v>Foreign</v>
          </cell>
          <cell r="G2335">
            <v>-459608.3492312872</v>
          </cell>
        </row>
        <row r="2336">
          <cell r="A2336" t="str">
            <v>Total tax expense (benefit)</v>
          </cell>
          <cell r="B2336" t="str">
            <v>Rich</v>
          </cell>
          <cell r="C2336" t="str">
            <v>Computed</v>
          </cell>
          <cell r="D2336" t="str">
            <v>2Q04</v>
          </cell>
          <cell r="E2336" t="str">
            <v>EEO</v>
          </cell>
          <cell r="F2336" t="str">
            <v>Foreign</v>
          </cell>
          <cell r="G2336">
            <v>0</v>
          </cell>
        </row>
        <row r="2337">
          <cell r="A2337" t="str">
            <v>EOY Accrued Tax Rec/(Pay)</v>
          </cell>
          <cell r="B2337" t="str">
            <v>Rich</v>
          </cell>
          <cell r="C2337" t="str">
            <v>Computed</v>
          </cell>
          <cell r="D2337" t="str">
            <v>1Q04</v>
          </cell>
          <cell r="E2337" t="str">
            <v>EEO</v>
          </cell>
          <cell r="F2337" t="str">
            <v>Foreign</v>
          </cell>
          <cell r="G2337">
            <v>-459608.3492312872</v>
          </cell>
        </row>
        <row r="2338">
          <cell r="A2338" t="str">
            <v>Total Deferred Tax Asset - Current</v>
          </cell>
          <cell r="B2338" t="str">
            <v>Rich</v>
          </cell>
          <cell r="C2338" t="str">
            <v>Computed</v>
          </cell>
          <cell r="D2338" t="str">
            <v>1Q04</v>
          </cell>
          <cell r="E2338" t="str">
            <v>EEO</v>
          </cell>
          <cell r="F2338" t="str">
            <v>Foreign</v>
          </cell>
          <cell r="G2338">
            <v>0</v>
          </cell>
        </row>
        <row r="2339">
          <cell r="A2339" t="str">
            <v>Total Deferred Tax Asset - NC</v>
          </cell>
          <cell r="B2339" t="str">
            <v>Rich</v>
          </cell>
          <cell r="C2339" t="str">
            <v>Computed</v>
          </cell>
          <cell r="D2339" t="str">
            <v>1Q04</v>
          </cell>
          <cell r="E2339" t="str">
            <v>EEO</v>
          </cell>
          <cell r="F2339" t="str">
            <v>Foreign</v>
          </cell>
          <cell r="G2339">
            <v>0</v>
          </cell>
        </row>
        <row r="2340">
          <cell r="A2340" t="str">
            <v>Total Deferred Tax Liab - NC</v>
          </cell>
          <cell r="B2340" t="str">
            <v>Rich</v>
          </cell>
          <cell r="C2340" t="str">
            <v>Computed</v>
          </cell>
          <cell r="D2340" t="str">
            <v>1Q04</v>
          </cell>
          <cell r="E2340" t="str">
            <v>EEO</v>
          </cell>
          <cell r="F2340" t="str">
            <v>Foreign</v>
          </cell>
          <cell r="G2340">
            <v>0</v>
          </cell>
        </row>
        <row r="2341">
          <cell r="A2341" t="str">
            <v>Total Net Deferred Tax Asset/(Liab)</v>
          </cell>
          <cell r="B2341" t="str">
            <v>Rich</v>
          </cell>
          <cell r="C2341" t="str">
            <v>Computed</v>
          </cell>
          <cell r="D2341" t="str">
            <v>1Q04</v>
          </cell>
          <cell r="E2341" t="str">
            <v>EEO</v>
          </cell>
          <cell r="F2341" t="str">
            <v>Foreign</v>
          </cell>
          <cell r="G2341">
            <v>0</v>
          </cell>
        </row>
        <row r="2342">
          <cell r="A2342" t="str">
            <v>Gross Valuation Allowance</v>
          </cell>
          <cell r="B2342" t="str">
            <v>Rich</v>
          </cell>
          <cell r="C2342" t="str">
            <v>Computed</v>
          </cell>
          <cell r="D2342" t="str">
            <v>1Q04</v>
          </cell>
          <cell r="E2342" t="str">
            <v>EEO</v>
          </cell>
          <cell r="F2342" t="str">
            <v>Foreign</v>
          </cell>
          <cell r="G2342">
            <v>0</v>
          </cell>
        </row>
        <row r="2343">
          <cell r="A2343" t="str">
            <v>Total Asset/(Liability)</v>
          </cell>
          <cell r="B2343" t="str">
            <v>Rich</v>
          </cell>
          <cell r="C2343" t="str">
            <v>Computed</v>
          </cell>
          <cell r="D2343" t="str">
            <v>1Q04</v>
          </cell>
          <cell r="E2343" t="str">
            <v>EEO</v>
          </cell>
          <cell r="F2343" t="str">
            <v>Foreign</v>
          </cell>
          <cell r="G2343">
            <v>-459608.3492312872</v>
          </cell>
        </row>
        <row r="2344">
          <cell r="A2344" t="str">
            <v>Total tax expense (benefit)</v>
          </cell>
          <cell r="B2344" t="str">
            <v>Rich</v>
          </cell>
          <cell r="C2344" t="str">
            <v>Computed</v>
          </cell>
          <cell r="D2344" t="str">
            <v>1Q04</v>
          </cell>
          <cell r="E2344" t="str">
            <v>EEO</v>
          </cell>
          <cell r="F2344" t="str">
            <v>Foreign</v>
          </cell>
          <cell r="G2344">
            <v>0</v>
          </cell>
        </row>
        <row r="2345">
          <cell r="A2345" t="str">
            <v>EOY Accrued Tax Rec/(Pay)</v>
          </cell>
          <cell r="B2345" t="str">
            <v>Rich</v>
          </cell>
          <cell r="C2345" t="str">
            <v>Computed</v>
          </cell>
          <cell r="D2345" t="str">
            <v>4Q03</v>
          </cell>
          <cell r="E2345" t="str">
            <v>EEO</v>
          </cell>
          <cell r="F2345" t="str">
            <v>Foreign</v>
          </cell>
          <cell r="G2345">
            <v>-459608.3492312872</v>
          </cell>
        </row>
        <row r="2346">
          <cell r="A2346" t="str">
            <v>Total Deferred Tax Asset - Current</v>
          </cell>
          <cell r="B2346" t="str">
            <v>Rich</v>
          </cell>
          <cell r="C2346" t="str">
            <v>Computed</v>
          </cell>
          <cell r="D2346" t="str">
            <v>4Q03</v>
          </cell>
          <cell r="E2346" t="str">
            <v>EEO</v>
          </cell>
          <cell r="F2346" t="str">
            <v>Foreign</v>
          </cell>
          <cell r="G2346">
            <v>0</v>
          </cell>
        </row>
        <row r="2347">
          <cell r="A2347" t="str">
            <v>Total Deferred Tax Asset - NC</v>
          </cell>
          <cell r="B2347" t="str">
            <v>Rich</v>
          </cell>
          <cell r="C2347" t="str">
            <v>Computed</v>
          </cell>
          <cell r="D2347" t="str">
            <v>4Q03</v>
          </cell>
          <cell r="E2347" t="str">
            <v>EEO</v>
          </cell>
          <cell r="F2347" t="str">
            <v>Foreign</v>
          </cell>
          <cell r="G2347">
            <v>0</v>
          </cell>
        </row>
        <row r="2348">
          <cell r="A2348" t="str">
            <v>Total Deferred Tax Liab - NC</v>
          </cell>
          <cell r="B2348" t="str">
            <v>Rich</v>
          </cell>
          <cell r="C2348" t="str">
            <v>Computed</v>
          </cell>
          <cell r="D2348" t="str">
            <v>4Q03</v>
          </cell>
          <cell r="E2348" t="str">
            <v>EEO</v>
          </cell>
          <cell r="F2348" t="str">
            <v>Foreign</v>
          </cell>
          <cell r="G2348">
            <v>0</v>
          </cell>
        </row>
        <row r="2349">
          <cell r="A2349" t="str">
            <v>Total Net Deferred Tax Asset/(Liab)</v>
          </cell>
          <cell r="B2349" t="str">
            <v>Rich</v>
          </cell>
          <cell r="C2349" t="str">
            <v>Computed</v>
          </cell>
          <cell r="D2349" t="str">
            <v>4Q03</v>
          </cell>
          <cell r="E2349" t="str">
            <v>EEO</v>
          </cell>
          <cell r="F2349" t="str">
            <v>Foreign</v>
          </cell>
          <cell r="G2349">
            <v>0</v>
          </cell>
        </row>
        <row r="2350">
          <cell r="A2350" t="str">
            <v>Gross Valuation Allowance</v>
          </cell>
          <cell r="B2350" t="str">
            <v>Rich</v>
          </cell>
          <cell r="C2350" t="str">
            <v>Computed</v>
          </cell>
          <cell r="D2350" t="str">
            <v>4Q03</v>
          </cell>
          <cell r="E2350" t="str">
            <v>EEO</v>
          </cell>
          <cell r="F2350" t="str">
            <v>Foreign</v>
          </cell>
          <cell r="G2350">
            <v>0</v>
          </cell>
        </row>
        <row r="2351">
          <cell r="A2351" t="str">
            <v>Total Asset/(Liability)</v>
          </cell>
          <cell r="B2351" t="str">
            <v>Rich</v>
          </cell>
          <cell r="C2351" t="str">
            <v>Computed</v>
          </cell>
          <cell r="D2351" t="str">
            <v>4Q03</v>
          </cell>
          <cell r="E2351" t="str">
            <v>EEO</v>
          </cell>
          <cell r="F2351" t="str">
            <v>Foreign</v>
          </cell>
          <cell r="G2351">
            <v>-459608.3492312872</v>
          </cell>
        </row>
        <row r="2352">
          <cell r="A2352" t="str">
            <v>EOY Accrued Tax Rec/(Pay)</v>
          </cell>
          <cell r="B2352" t="str">
            <v>Jamie</v>
          </cell>
          <cell r="C2352" t="str">
            <v>Computed</v>
          </cell>
          <cell r="D2352" t="str">
            <v>2Q04</v>
          </cell>
          <cell r="E2352" t="str">
            <v>RU EDC</v>
          </cell>
          <cell r="F2352" t="str">
            <v>Foreign</v>
          </cell>
          <cell r="G2352">
            <v>-17088645.386647213</v>
          </cell>
        </row>
        <row r="2353">
          <cell r="A2353" t="str">
            <v>Total Deferred Tax Asset - Current</v>
          </cell>
          <cell r="B2353" t="str">
            <v>Jamie</v>
          </cell>
          <cell r="C2353" t="str">
            <v>Computed</v>
          </cell>
          <cell r="D2353" t="str">
            <v>2Q04</v>
          </cell>
          <cell r="E2353" t="str">
            <v>RU EDC</v>
          </cell>
          <cell r="F2353" t="str">
            <v>Foreign</v>
          </cell>
          <cell r="G2353">
            <v>18424489.795918368</v>
          </cell>
        </row>
        <row r="2354">
          <cell r="A2354" t="str">
            <v>Total Deferred Tax Asset - NC</v>
          </cell>
          <cell r="B2354" t="str">
            <v>Jamie</v>
          </cell>
          <cell r="C2354" t="str">
            <v>Computed</v>
          </cell>
          <cell r="D2354" t="str">
            <v>2Q04</v>
          </cell>
          <cell r="E2354" t="str">
            <v>RU EDC</v>
          </cell>
          <cell r="F2354" t="str">
            <v>Foreign</v>
          </cell>
          <cell r="G2354">
            <v>0</v>
          </cell>
        </row>
        <row r="2355">
          <cell r="A2355" t="str">
            <v>Total Deferred Tax Liab - NC</v>
          </cell>
          <cell r="B2355" t="str">
            <v>Jamie</v>
          </cell>
          <cell r="C2355" t="str">
            <v>Computed</v>
          </cell>
          <cell r="D2355" t="str">
            <v>2Q04</v>
          </cell>
          <cell r="E2355" t="str">
            <v>RU EDC</v>
          </cell>
          <cell r="F2355" t="str">
            <v>Foreign</v>
          </cell>
          <cell r="G2355">
            <v>-39881049.562682211</v>
          </cell>
        </row>
        <row r="2356">
          <cell r="A2356" t="str">
            <v>Total Net Deferred Tax Asset/(Liab)</v>
          </cell>
          <cell r="B2356" t="str">
            <v>Jamie</v>
          </cell>
          <cell r="C2356" t="str">
            <v>Computed</v>
          </cell>
          <cell r="D2356" t="str">
            <v>2Q04</v>
          </cell>
          <cell r="E2356" t="str">
            <v>RU EDC</v>
          </cell>
          <cell r="F2356" t="str">
            <v>Foreign</v>
          </cell>
          <cell r="G2356">
            <v>-21456559.766763844</v>
          </cell>
        </row>
        <row r="2357">
          <cell r="A2357" t="str">
            <v>Gross Valuation Allowance</v>
          </cell>
          <cell r="B2357" t="str">
            <v>Jamie</v>
          </cell>
          <cell r="C2357" t="str">
            <v>Computed</v>
          </cell>
          <cell r="D2357" t="str">
            <v>2Q04</v>
          </cell>
          <cell r="E2357" t="str">
            <v>RU EDC</v>
          </cell>
          <cell r="F2357" t="str">
            <v>Foreign</v>
          </cell>
          <cell r="G2357">
            <v>0</v>
          </cell>
        </row>
        <row r="2358">
          <cell r="A2358" t="str">
            <v>Total Asset/(Liability)</v>
          </cell>
          <cell r="B2358" t="str">
            <v>Jamie</v>
          </cell>
          <cell r="C2358" t="str">
            <v>Computed</v>
          </cell>
          <cell r="D2358" t="str">
            <v>2Q04</v>
          </cell>
          <cell r="E2358" t="str">
            <v>RU EDC</v>
          </cell>
          <cell r="F2358" t="str">
            <v>Foreign</v>
          </cell>
          <cell r="G2358">
            <v>-38545205.153411061</v>
          </cell>
        </row>
        <row r="2359">
          <cell r="A2359" t="str">
            <v>Total tax expense (benefit)</v>
          </cell>
          <cell r="B2359" t="str">
            <v>Jamie</v>
          </cell>
          <cell r="C2359" t="str">
            <v>Computed</v>
          </cell>
          <cell r="D2359" t="str">
            <v>2Q04</v>
          </cell>
          <cell r="E2359" t="str">
            <v>RU EDC</v>
          </cell>
          <cell r="F2359" t="str">
            <v>Foreign</v>
          </cell>
          <cell r="G2359">
            <v>-13378487.347580172</v>
          </cell>
        </row>
        <row r="2360">
          <cell r="A2360" t="str">
            <v>EOY Accrued Tax Rec/(Pay)</v>
          </cell>
          <cell r="B2360" t="str">
            <v>Jamie</v>
          </cell>
          <cell r="C2360" t="str">
            <v>Computed</v>
          </cell>
          <cell r="D2360" t="str">
            <v>1Q04</v>
          </cell>
          <cell r="E2360" t="str">
            <v>RU EDC</v>
          </cell>
          <cell r="F2360" t="str">
            <v>Foreign</v>
          </cell>
          <cell r="G2360">
            <v>-8232639.8676967779</v>
          </cell>
        </row>
        <row r="2361">
          <cell r="A2361" t="str">
            <v>Total Deferred Tax Asset - Current</v>
          </cell>
          <cell r="B2361" t="str">
            <v>Jamie</v>
          </cell>
          <cell r="C2361" t="str">
            <v>Computed</v>
          </cell>
          <cell r="D2361" t="str">
            <v>1Q04</v>
          </cell>
          <cell r="E2361" t="str">
            <v>RU EDC</v>
          </cell>
          <cell r="F2361" t="str">
            <v>Foreign</v>
          </cell>
          <cell r="G2361">
            <v>19568513.119533528</v>
          </cell>
        </row>
        <row r="2362">
          <cell r="A2362" t="str">
            <v>Total Deferred Tax Asset - NC</v>
          </cell>
          <cell r="B2362" t="str">
            <v>Jamie</v>
          </cell>
          <cell r="C2362" t="str">
            <v>Computed</v>
          </cell>
          <cell r="D2362" t="str">
            <v>1Q04</v>
          </cell>
          <cell r="E2362" t="str">
            <v>RU EDC</v>
          </cell>
          <cell r="F2362" t="str">
            <v>Foreign</v>
          </cell>
          <cell r="G2362">
            <v>0</v>
          </cell>
        </row>
        <row r="2363">
          <cell r="A2363" t="str">
            <v>Total Deferred Tax Liab - NC</v>
          </cell>
          <cell r="B2363" t="str">
            <v>Jamie</v>
          </cell>
          <cell r="C2363" t="str">
            <v>Computed</v>
          </cell>
          <cell r="D2363" t="str">
            <v>1Q04</v>
          </cell>
          <cell r="E2363" t="str">
            <v>RU EDC</v>
          </cell>
          <cell r="F2363" t="str">
            <v>Foreign</v>
          </cell>
          <cell r="G2363">
            <v>-49897376.093294457</v>
          </cell>
        </row>
        <row r="2364">
          <cell r="A2364" t="str">
            <v>Total Net Deferred Tax Asset/(Liab)</v>
          </cell>
          <cell r="B2364" t="str">
            <v>Jamie</v>
          </cell>
          <cell r="C2364" t="str">
            <v>Computed</v>
          </cell>
          <cell r="D2364" t="str">
            <v>1Q04</v>
          </cell>
          <cell r="E2364" t="str">
            <v>RU EDC</v>
          </cell>
          <cell r="F2364" t="str">
            <v>Foreign</v>
          </cell>
          <cell r="G2364">
            <v>-30328862.973760929</v>
          </cell>
        </row>
        <row r="2365">
          <cell r="A2365" t="str">
            <v>Gross Valuation Allowance</v>
          </cell>
          <cell r="B2365" t="str">
            <v>Jamie</v>
          </cell>
          <cell r="C2365" t="str">
            <v>Computed</v>
          </cell>
          <cell r="D2365" t="str">
            <v>1Q04</v>
          </cell>
          <cell r="E2365" t="str">
            <v>RU EDC</v>
          </cell>
          <cell r="F2365" t="str">
            <v>Foreign</v>
          </cell>
          <cell r="G2365">
            <v>0</v>
          </cell>
        </row>
        <row r="2366">
          <cell r="A2366" t="str">
            <v>Total Asset/(Liability)</v>
          </cell>
          <cell r="B2366" t="str">
            <v>Jamie</v>
          </cell>
          <cell r="C2366" t="str">
            <v>Computed</v>
          </cell>
          <cell r="D2366" t="str">
            <v>1Q04</v>
          </cell>
          <cell r="E2366" t="str">
            <v>RU EDC</v>
          </cell>
          <cell r="F2366" t="str">
            <v>Foreign</v>
          </cell>
          <cell r="G2366">
            <v>-38561502.84145771</v>
          </cell>
        </row>
        <row r="2367">
          <cell r="A2367" t="str">
            <v>Total tax expense (benefit)</v>
          </cell>
          <cell r="B2367" t="str">
            <v>Jamie</v>
          </cell>
          <cell r="C2367" t="str">
            <v>Computed</v>
          </cell>
          <cell r="D2367" t="str">
            <v>1Q04</v>
          </cell>
          <cell r="E2367" t="str">
            <v>RU EDC</v>
          </cell>
          <cell r="F2367" t="str">
            <v>Foreign</v>
          </cell>
          <cell r="G2367">
            <v>8433250.5580174923</v>
          </cell>
        </row>
        <row r="2368">
          <cell r="A2368" t="str">
            <v>EOY Accrued Tax Rec/(Pay)</v>
          </cell>
          <cell r="B2368" t="str">
            <v>Jamie</v>
          </cell>
          <cell r="C2368" t="str">
            <v>Computed</v>
          </cell>
          <cell r="D2368" t="str">
            <v>4Q03</v>
          </cell>
          <cell r="E2368" t="str">
            <v>RU EDC</v>
          </cell>
          <cell r="F2368" t="str">
            <v>Foreign</v>
          </cell>
          <cell r="G2368">
            <v>-15606548.950733986</v>
          </cell>
        </row>
        <row r="2369">
          <cell r="A2369" t="str">
            <v>Total Deferred Tax Asset - Current</v>
          </cell>
          <cell r="B2369" t="str">
            <v>Jamie</v>
          </cell>
          <cell r="C2369" t="str">
            <v>Computed</v>
          </cell>
          <cell r="D2369" t="str">
            <v>4Q03</v>
          </cell>
          <cell r="E2369" t="str">
            <v>RU EDC</v>
          </cell>
          <cell r="F2369" t="str">
            <v>Foreign</v>
          </cell>
          <cell r="G2369">
            <v>20007046.388725776</v>
          </cell>
        </row>
        <row r="2370">
          <cell r="A2370" t="str">
            <v>Total Deferred Tax Asset - NC</v>
          </cell>
          <cell r="B2370" t="str">
            <v>Jamie</v>
          </cell>
          <cell r="C2370" t="str">
            <v>Computed</v>
          </cell>
          <cell r="D2370" t="str">
            <v>4Q03</v>
          </cell>
          <cell r="E2370" t="str">
            <v>RU EDC</v>
          </cell>
          <cell r="F2370" t="str">
            <v>Foreign</v>
          </cell>
          <cell r="G2370">
            <v>0</v>
          </cell>
        </row>
        <row r="2371">
          <cell r="A2371" t="str">
            <v>Total Deferred Tax Liab - NC</v>
          </cell>
          <cell r="B2371" t="str">
            <v>Jamie</v>
          </cell>
          <cell r="C2371" t="str">
            <v>Computed</v>
          </cell>
          <cell r="D2371" t="str">
            <v>4Q03</v>
          </cell>
          <cell r="E2371" t="str">
            <v>RU EDC</v>
          </cell>
          <cell r="F2371" t="str">
            <v>Foreign</v>
          </cell>
          <cell r="G2371">
            <v>-34541555.26717557</v>
          </cell>
        </row>
        <row r="2372">
          <cell r="A2372" t="str">
            <v>Total Net Deferred Tax Asset/(Liab)</v>
          </cell>
          <cell r="B2372" t="str">
            <v>Jamie</v>
          </cell>
          <cell r="C2372" t="str">
            <v>Computed</v>
          </cell>
          <cell r="D2372" t="str">
            <v>4Q03</v>
          </cell>
          <cell r="E2372" t="str">
            <v>RU EDC</v>
          </cell>
          <cell r="F2372" t="str">
            <v>Foreign</v>
          </cell>
          <cell r="G2372">
            <v>-14534508.878449794</v>
          </cell>
        </row>
        <row r="2373">
          <cell r="A2373" t="str">
            <v>Gross Valuation Allowance</v>
          </cell>
          <cell r="B2373" t="str">
            <v>Jamie</v>
          </cell>
          <cell r="C2373" t="str">
            <v>Computed</v>
          </cell>
          <cell r="D2373" t="str">
            <v>4Q03</v>
          </cell>
          <cell r="E2373" t="str">
            <v>RU EDC</v>
          </cell>
          <cell r="F2373" t="str">
            <v>Foreign</v>
          </cell>
          <cell r="G2373">
            <v>0</v>
          </cell>
        </row>
        <row r="2374">
          <cell r="A2374" t="str">
            <v>Total Asset/(Liability)</v>
          </cell>
          <cell r="B2374" t="str">
            <v>Jamie</v>
          </cell>
          <cell r="C2374" t="str">
            <v>Computed</v>
          </cell>
          <cell r="D2374" t="str">
            <v>4Q03</v>
          </cell>
          <cell r="E2374" t="str">
            <v>RU EDC</v>
          </cell>
          <cell r="F2374" t="str">
            <v>Foreign</v>
          </cell>
          <cell r="G2374">
            <v>-30141057.82918378</v>
          </cell>
        </row>
        <row r="2375">
          <cell r="A2375" t="str">
            <v>EOY Accrued Tax Rec/(Pay)</v>
          </cell>
          <cell r="B2375" t="str">
            <v>Richard</v>
          </cell>
          <cell r="C2375" t="str">
            <v>Computed</v>
          </cell>
          <cell r="D2375" t="str">
            <v>2Q04</v>
          </cell>
          <cell r="E2375" t="str">
            <v>RU Sonel SA</v>
          </cell>
          <cell r="F2375" t="str">
            <v>Foreign</v>
          </cell>
          <cell r="G2375">
            <v>-13224601.882352943</v>
          </cell>
        </row>
        <row r="2376">
          <cell r="A2376" t="str">
            <v>Total Deferred Tax Asset - Current</v>
          </cell>
          <cell r="B2376" t="str">
            <v>Richard</v>
          </cell>
          <cell r="C2376" t="str">
            <v>Computed</v>
          </cell>
          <cell r="D2376" t="str">
            <v>2Q04</v>
          </cell>
          <cell r="E2376" t="str">
            <v>RU Sonel SA</v>
          </cell>
          <cell r="F2376" t="str">
            <v>Foreign</v>
          </cell>
          <cell r="G2376">
            <v>0</v>
          </cell>
        </row>
        <row r="2377">
          <cell r="A2377" t="str">
            <v>Total Deferred Tax Asset - NC</v>
          </cell>
          <cell r="B2377" t="str">
            <v>Richard</v>
          </cell>
          <cell r="C2377" t="str">
            <v>Computed</v>
          </cell>
          <cell r="D2377" t="str">
            <v>2Q04</v>
          </cell>
          <cell r="E2377" t="str">
            <v>RU Sonel SA</v>
          </cell>
          <cell r="F2377" t="str">
            <v>Foreign</v>
          </cell>
          <cell r="G2377">
            <v>0</v>
          </cell>
        </row>
        <row r="2378">
          <cell r="A2378" t="str">
            <v>Total Deferred Tax Liab - NC</v>
          </cell>
          <cell r="B2378" t="str">
            <v>Richard</v>
          </cell>
          <cell r="C2378" t="str">
            <v>Computed</v>
          </cell>
          <cell r="D2378" t="str">
            <v>2Q04</v>
          </cell>
          <cell r="E2378" t="str">
            <v>RU Sonel SA</v>
          </cell>
          <cell r="F2378" t="str">
            <v>Foreign</v>
          </cell>
          <cell r="G2378">
            <v>0</v>
          </cell>
        </row>
        <row r="2379">
          <cell r="A2379" t="str">
            <v>Total Net Deferred Tax Asset/(Liab)</v>
          </cell>
          <cell r="B2379" t="str">
            <v>Richard</v>
          </cell>
          <cell r="C2379" t="str">
            <v>Computed</v>
          </cell>
          <cell r="D2379" t="str">
            <v>2Q04</v>
          </cell>
          <cell r="E2379" t="str">
            <v>RU Sonel SA</v>
          </cell>
          <cell r="F2379" t="str">
            <v>Foreign</v>
          </cell>
          <cell r="G2379">
            <v>0</v>
          </cell>
        </row>
        <row r="2380">
          <cell r="A2380" t="str">
            <v>Gross Valuation Allowance</v>
          </cell>
          <cell r="B2380" t="str">
            <v>Richard</v>
          </cell>
          <cell r="C2380" t="str">
            <v>Computed</v>
          </cell>
          <cell r="D2380" t="str">
            <v>2Q04</v>
          </cell>
          <cell r="E2380" t="str">
            <v>RU Sonel SA</v>
          </cell>
          <cell r="F2380" t="str">
            <v>Foreign</v>
          </cell>
          <cell r="G2380">
            <v>0</v>
          </cell>
        </row>
        <row r="2381">
          <cell r="A2381" t="str">
            <v>Total Asset/(Liability)</v>
          </cell>
          <cell r="B2381" t="str">
            <v>Richard</v>
          </cell>
          <cell r="C2381" t="str">
            <v>Computed</v>
          </cell>
          <cell r="D2381" t="str">
            <v>2Q04</v>
          </cell>
          <cell r="E2381" t="str">
            <v>RU Sonel SA</v>
          </cell>
          <cell r="F2381" t="str">
            <v>Foreign</v>
          </cell>
          <cell r="G2381">
            <v>-13224601.882352943</v>
          </cell>
        </row>
        <row r="2382">
          <cell r="A2382" t="str">
            <v>Total tax expense (benefit)</v>
          </cell>
          <cell r="B2382" t="str">
            <v>Richard</v>
          </cell>
          <cell r="C2382" t="str">
            <v>Computed</v>
          </cell>
          <cell r="D2382" t="str">
            <v>2Q04</v>
          </cell>
          <cell r="E2382" t="str">
            <v>RU Sonel SA</v>
          </cell>
          <cell r="F2382" t="str">
            <v>Foreign</v>
          </cell>
          <cell r="G2382">
            <v>4847338.2650000006</v>
          </cell>
        </row>
        <row r="2383">
          <cell r="A2383" t="str">
            <v>EOY Accrued Tax Rec/(Pay)</v>
          </cell>
          <cell r="B2383" t="str">
            <v>Richard</v>
          </cell>
          <cell r="C2383" t="str">
            <v>Computed</v>
          </cell>
          <cell r="D2383" t="str">
            <v>1Q04</v>
          </cell>
          <cell r="E2383" t="str">
            <v>RU Sonel SA</v>
          </cell>
          <cell r="F2383" t="str">
            <v>Foreign</v>
          </cell>
          <cell r="G2383">
            <v>-8449912.2039215695</v>
          </cell>
        </row>
        <row r="2384">
          <cell r="A2384" t="str">
            <v>Total Deferred Tax Asset - Current</v>
          </cell>
          <cell r="B2384" t="str">
            <v>Richard</v>
          </cell>
          <cell r="C2384" t="str">
            <v>Computed</v>
          </cell>
          <cell r="D2384" t="str">
            <v>1Q04</v>
          </cell>
          <cell r="E2384" t="str">
            <v>RU Sonel SA</v>
          </cell>
          <cell r="F2384" t="str">
            <v>Foreign</v>
          </cell>
          <cell r="G2384">
            <v>0</v>
          </cell>
        </row>
        <row r="2385">
          <cell r="A2385" t="str">
            <v>Total Deferred Tax Asset - NC</v>
          </cell>
          <cell r="B2385" t="str">
            <v>Richard</v>
          </cell>
          <cell r="C2385" t="str">
            <v>Computed</v>
          </cell>
          <cell r="D2385" t="str">
            <v>1Q04</v>
          </cell>
          <cell r="E2385" t="str">
            <v>RU Sonel SA</v>
          </cell>
          <cell r="F2385" t="str">
            <v>Foreign</v>
          </cell>
          <cell r="G2385">
            <v>0</v>
          </cell>
        </row>
        <row r="2386">
          <cell r="A2386" t="str">
            <v>Total Deferred Tax Liab - NC</v>
          </cell>
          <cell r="B2386" t="str">
            <v>Richard</v>
          </cell>
          <cell r="C2386" t="str">
            <v>Computed</v>
          </cell>
          <cell r="D2386" t="str">
            <v>1Q04</v>
          </cell>
          <cell r="E2386" t="str">
            <v>RU Sonel SA</v>
          </cell>
          <cell r="F2386" t="str">
            <v>Foreign</v>
          </cell>
          <cell r="G2386">
            <v>0</v>
          </cell>
        </row>
        <row r="2387">
          <cell r="A2387" t="str">
            <v>Total Net Deferred Tax Asset/(Liab)</v>
          </cell>
          <cell r="B2387" t="str">
            <v>Richard</v>
          </cell>
          <cell r="C2387" t="str">
            <v>Computed</v>
          </cell>
          <cell r="D2387" t="str">
            <v>1Q04</v>
          </cell>
          <cell r="E2387" t="str">
            <v>RU Sonel SA</v>
          </cell>
          <cell r="F2387" t="str">
            <v>Foreign</v>
          </cell>
          <cell r="G2387">
            <v>0</v>
          </cell>
        </row>
        <row r="2388">
          <cell r="A2388" t="str">
            <v>Gross Valuation Allowance</v>
          </cell>
          <cell r="B2388" t="str">
            <v>Richard</v>
          </cell>
          <cell r="C2388" t="str">
            <v>Computed</v>
          </cell>
          <cell r="D2388" t="str">
            <v>1Q04</v>
          </cell>
          <cell r="E2388" t="str">
            <v>RU Sonel SA</v>
          </cell>
          <cell r="F2388" t="str">
            <v>Foreign</v>
          </cell>
          <cell r="G2388">
            <v>0</v>
          </cell>
        </row>
        <row r="2389">
          <cell r="A2389" t="str">
            <v>Total Asset/(Liability)</v>
          </cell>
          <cell r="B2389" t="str">
            <v>Richard</v>
          </cell>
          <cell r="C2389" t="str">
            <v>Computed</v>
          </cell>
          <cell r="D2389" t="str">
            <v>1Q04</v>
          </cell>
          <cell r="E2389" t="str">
            <v>RU Sonel SA</v>
          </cell>
          <cell r="F2389" t="str">
            <v>Foreign</v>
          </cell>
          <cell r="G2389">
            <v>-8449912.2039215695</v>
          </cell>
        </row>
        <row r="2390">
          <cell r="A2390" t="str">
            <v>Total tax expense (benefit)</v>
          </cell>
          <cell r="B2390" t="str">
            <v>Richard</v>
          </cell>
          <cell r="C2390" t="str">
            <v>Computed</v>
          </cell>
          <cell r="D2390" t="str">
            <v>1Q04</v>
          </cell>
          <cell r="E2390" t="str">
            <v>RU Sonel SA</v>
          </cell>
          <cell r="F2390" t="str">
            <v>Foreign</v>
          </cell>
          <cell r="G2390">
            <v>930918.06500000018</v>
          </cell>
        </row>
        <row r="2391">
          <cell r="A2391" t="str">
            <v>EOY Accrued Tax Rec/(Pay)</v>
          </cell>
          <cell r="B2391" t="str">
            <v>Richard</v>
          </cell>
          <cell r="C2391" t="str">
            <v>Computed</v>
          </cell>
          <cell r="D2391" t="str">
            <v>4Q03</v>
          </cell>
          <cell r="E2391" t="str">
            <v>RU Sonel SA</v>
          </cell>
          <cell r="F2391" t="str">
            <v>Foreign</v>
          </cell>
          <cell r="G2391">
            <v>-6977365.4901960781</v>
          </cell>
        </row>
        <row r="2392">
          <cell r="A2392" t="str">
            <v>Total Deferred Tax Asset - Current</v>
          </cell>
          <cell r="B2392" t="str">
            <v>Richard</v>
          </cell>
          <cell r="C2392" t="str">
            <v>Computed</v>
          </cell>
          <cell r="D2392" t="str">
            <v>4Q03</v>
          </cell>
          <cell r="E2392" t="str">
            <v>RU Sonel SA</v>
          </cell>
          <cell r="F2392" t="str">
            <v>Foreign</v>
          </cell>
          <cell r="G2392">
            <v>0</v>
          </cell>
        </row>
        <row r="2393">
          <cell r="A2393" t="str">
            <v>Total Deferred Tax Asset - NC</v>
          </cell>
          <cell r="B2393" t="str">
            <v>Richard</v>
          </cell>
          <cell r="C2393" t="str">
            <v>Computed</v>
          </cell>
          <cell r="D2393" t="str">
            <v>4Q03</v>
          </cell>
          <cell r="E2393" t="str">
            <v>RU Sonel SA</v>
          </cell>
          <cell r="F2393" t="str">
            <v>Foreign</v>
          </cell>
          <cell r="G2393">
            <v>0</v>
          </cell>
        </row>
        <row r="2394">
          <cell r="A2394" t="str">
            <v>Total Deferred Tax Liab - NC</v>
          </cell>
          <cell r="B2394" t="str">
            <v>Richard</v>
          </cell>
          <cell r="C2394" t="str">
            <v>Computed</v>
          </cell>
          <cell r="D2394" t="str">
            <v>4Q03</v>
          </cell>
          <cell r="E2394" t="str">
            <v>RU Sonel SA</v>
          </cell>
          <cell r="F2394" t="str">
            <v>Foreign</v>
          </cell>
          <cell r="G2394">
            <v>0</v>
          </cell>
        </row>
        <row r="2395">
          <cell r="A2395" t="str">
            <v>Total Net Deferred Tax Asset/(Liab)</v>
          </cell>
          <cell r="B2395" t="str">
            <v>Richard</v>
          </cell>
          <cell r="C2395" t="str">
            <v>Computed</v>
          </cell>
          <cell r="D2395" t="str">
            <v>4Q03</v>
          </cell>
          <cell r="E2395" t="str">
            <v>RU Sonel SA</v>
          </cell>
          <cell r="F2395" t="str">
            <v>Foreign</v>
          </cell>
          <cell r="G2395">
            <v>0</v>
          </cell>
        </row>
        <row r="2396">
          <cell r="A2396" t="str">
            <v>Gross Valuation Allowance</v>
          </cell>
          <cell r="B2396" t="str">
            <v>Richard</v>
          </cell>
          <cell r="C2396" t="str">
            <v>Computed</v>
          </cell>
          <cell r="D2396" t="str">
            <v>4Q03</v>
          </cell>
          <cell r="E2396" t="str">
            <v>RU Sonel SA</v>
          </cell>
          <cell r="F2396" t="str">
            <v>Foreign</v>
          </cell>
          <cell r="G2396">
            <v>0</v>
          </cell>
        </row>
        <row r="2397">
          <cell r="A2397" t="str">
            <v>Total Asset/(Liability)</v>
          </cell>
          <cell r="B2397" t="str">
            <v>Richard</v>
          </cell>
          <cell r="C2397" t="str">
            <v>Computed</v>
          </cell>
          <cell r="D2397" t="str">
            <v>4Q03</v>
          </cell>
          <cell r="E2397" t="str">
            <v>RU Sonel SA</v>
          </cell>
          <cell r="F2397" t="str">
            <v>Foreign</v>
          </cell>
          <cell r="G2397">
            <v>-6977365.4901960781</v>
          </cell>
        </row>
        <row r="2398">
          <cell r="A2398" t="str">
            <v>EOY Accrued Tax Rec/(Pay)</v>
          </cell>
          <cell r="B2398" t="str">
            <v>Bill</v>
          </cell>
          <cell r="C2398" t="str">
            <v>Computed</v>
          </cell>
          <cell r="D2398" t="str">
            <v>2Q04</v>
          </cell>
          <cell r="E2398" t="str">
            <v>BS Kievoblenergo</v>
          </cell>
          <cell r="F2398" t="str">
            <v>Foreign</v>
          </cell>
          <cell r="G2398">
            <v>-7057837.8433333337</v>
          </cell>
        </row>
        <row r="2399">
          <cell r="A2399" t="str">
            <v>Total Deferred Tax Asset - Current</v>
          </cell>
          <cell r="B2399" t="str">
            <v>Bill</v>
          </cell>
          <cell r="C2399" t="str">
            <v>Computed</v>
          </cell>
          <cell r="D2399" t="str">
            <v>2Q04</v>
          </cell>
          <cell r="E2399" t="str">
            <v>BS Kievoblenergo</v>
          </cell>
          <cell r="F2399" t="str">
            <v>Foreign</v>
          </cell>
          <cell r="G2399">
            <v>0</v>
          </cell>
        </row>
        <row r="2400">
          <cell r="A2400" t="str">
            <v>Total Deferred Tax Asset - NC</v>
          </cell>
          <cell r="B2400" t="str">
            <v>Bill</v>
          </cell>
          <cell r="C2400" t="str">
            <v>Computed</v>
          </cell>
          <cell r="D2400" t="str">
            <v>2Q04</v>
          </cell>
          <cell r="E2400" t="str">
            <v>BS Kievoblenergo</v>
          </cell>
          <cell r="F2400" t="str">
            <v>Foreign</v>
          </cell>
          <cell r="G2400">
            <v>0</v>
          </cell>
        </row>
        <row r="2401">
          <cell r="A2401" t="str">
            <v>Total Deferred Tax Liab - NC</v>
          </cell>
          <cell r="B2401" t="str">
            <v>Bill</v>
          </cell>
          <cell r="C2401" t="str">
            <v>Computed</v>
          </cell>
          <cell r="D2401" t="str">
            <v>2Q04</v>
          </cell>
          <cell r="E2401" t="str">
            <v>BS Kievoblenergo</v>
          </cell>
          <cell r="F2401" t="str">
            <v>Foreign</v>
          </cell>
          <cell r="G2401">
            <v>0</v>
          </cell>
        </row>
        <row r="2402">
          <cell r="A2402" t="str">
            <v>Total Net Deferred Tax Asset/(Liab)</v>
          </cell>
          <cell r="B2402" t="str">
            <v>Bill</v>
          </cell>
          <cell r="C2402" t="str">
            <v>Computed</v>
          </cell>
          <cell r="D2402" t="str">
            <v>2Q04</v>
          </cell>
          <cell r="E2402" t="str">
            <v>BS Kievoblenergo</v>
          </cell>
          <cell r="F2402" t="str">
            <v>Foreign</v>
          </cell>
          <cell r="G2402">
            <v>0</v>
          </cell>
        </row>
        <row r="2403">
          <cell r="A2403" t="str">
            <v>Gross Valuation Allowance</v>
          </cell>
          <cell r="B2403" t="str">
            <v>Bill</v>
          </cell>
          <cell r="C2403" t="str">
            <v>Computed</v>
          </cell>
          <cell r="D2403" t="str">
            <v>2Q04</v>
          </cell>
          <cell r="E2403" t="str">
            <v>BS Kievoblenergo</v>
          </cell>
          <cell r="F2403" t="str">
            <v>Foreign</v>
          </cell>
          <cell r="G2403">
            <v>0</v>
          </cell>
        </row>
        <row r="2404">
          <cell r="A2404" t="str">
            <v>Total Asset/(Liability)</v>
          </cell>
          <cell r="B2404" t="str">
            <v>Bill</v>
          </cell>
          <cell r="C2404" t="str">
            <v>Computed</v>
          </cell>
          <cell r="D2404" t="str">
            <v>2Q04</v>
          </cell>
          <cell r="E2404" t="str">
            <v>BS Kievoblenergo</v>
          </cell>
          <cell r="F2404" t="str">
            <v>Foreign</v>
          </cell>
          <cell r="G2404">
            <v>-7057837.8433333337</v>
          </cell>
        </row>
        <row r="2405">
          <cell r="A2405" t="str">
            <v>Total tax expense (benefit)</v>
          </cell>
          <cell r="B2405" t="str">
            <v>Bill</v>
          </cell>
          <cell r="C2405" t="str">
            <v>Computed</v>
          </cell>
          <cell r="D2405" t="str">
            <v>2Q04</v>
          </cell>
          <cell r="E2405" t="str">
            <v>BS Kievoblenergo</v>
          </cell>
          <cell r="F2405" t="str">
            <v>Foreign</v>
          </cell>
          <cell r="G2405">
            <v>3430005.823454449</v>
          </cell>
        </row>
        <row r="2406">
          <cell r="A2406" t="str">
            <v>EOY Accrued Tax Rec/(Pay)</v>
          </cell>
          <cell r="B2406" t="str">
            <v>Bill</v>
          </cell>
          <cell r="C2406" t="str">
            <v>Computed</v>
          </cell>
          <cell r="D2406" t="str">
            <v>1Q04</v>
          </cell>
          <cell r="E2406" t="str">
            <v>BS Kievoblenergo</v>
          </cell>
          <cell r="F2406" t="str">
            <v>Foreign</v>
          </cell>
          <cell r="G2406">
            <v>-5530628.6466666656</v>
          </cell>
        </row>
        <row r="2407">
          <cell r="A2407" t="str">
            <v>Total Deferred Tax Asset - Current</v>
          </cell>
          <cell r="B2407" t="str">
            <v>Bill</v>
          </cell>
          <cell r="C2407" t="str">
            <v>Computed</v>
          </cell>
          <cell r="D2407" t="str">
            <v>1Q04</v>
          </cell>
          <cell r="E2407" t="str">
            <v>BS Kievoblenergo</v>
          </cell>
          <cell r="F2407" t="str">
            <v>Foreign</v>
          </cell>
          <cell r="G2407">
            <v>0</v>
          </cell>
        </row>
        <row r="2408">
          <cell r="A2408" t="str">
            <v>Total Deferred Tax Asset - NC</v>
          </cell>
          <cell r="B2408" t="str">
            <v>Bill</v>
          </cell>
          <cell r="C2408" t="str">
            <v>Computed</v>
          </cell>
          <cell r="D2408" t="str">
            <v>1Q04</v>
          </cell>
          <cell r="E2408" t="str">
            <v>BS Kievoblenergo</v>
          </cell>
          <cell r="F2408" t="str">
            <v>Foreign</v>
          </cell>
          <cell r="G2408">
            <v>0</v>
          </cell>
        </row>
        <row r="2409">
          <cell r="A2409" t="str">
            <v>Total Deferred Tax Liab - NC</v>
          </cell>
          <cell r="B2409" t="str">
            <v>Bill</v>
          </cell>
          <cell r="C2409" t="str">
            <v>Computed</v>
          </cell>
          <cell r="D2409" t="str">
            <v>1Q04</v>
          </cell>
          <cell r="E2409" t="str">
            <v>BS Kievoblenergo</v>
          </cell>
          <cell r="F2409" t="str">
            <v>Foreign</v>
          </cell>
          <cell r="G2409">
            <v>0</v>
          </cell>
        </row>
        <row r="2410">
          <cell r="A2410" t="str">
            <v>Total Net Deferred Tax Asset/(Liab)</v>
          </cell>
          <cell r="B2410" t="str">
            <v>Bill</v>
          </cell>
          <cell r="C2410" t="str">
            <v>Computed</v>
          </cell>
          <cell r="D2410" t="str">
            <v>1Q04</v>
          </cell>
          <cell r="E2410" t="str">
            <v>BS Kievoblenergo</v>
          </cell>
          <cell r="F2410" t="str">
            <v>Foreign</v>
          </cell>
          <cell r="G2410">
            <v>0</v>
          </cell>
        </row>
        <row r="2411">
          <cell r="A2411" t="str">
            <v>Gross Valuation Allowance</v>
          </cell>
          <cell r="B2411" t="str">
            <v>Bill</v>
          </cell>
          <cell r="C2411" t="str">
            <v>Computed</v>
          </cell>
          <cell r="D2411" t="str">
            <v>1Q04</v>
          </cell>
          <cell r="E2411" t="str">
            <v>BS Kievoblenergo</v>
          </cell>
          <cell r="F2411" t="str">
            <v>Foreign</v>
          </cell>
          <cell r="G2411">
            <v>0</v>
          </cell>
        </row>
        <row r="2412">
          <cell r="A2412" t="str">
            <v>Total Asset/(Liability)</v>
          </cell>
          <cell r="B2412" t="str">
            <v>Bill</v>
          </cell>
          <cell r="C2412" t="str">
            <v>Computed</v>
          </cell>
          <cell r="D2412" t="str">
            <v>1Q04</v>
          </cell>
          <cell r="E2412" t="str">
            <v>BS Kievoblenergo</v>
          </cell>
          <cell r="F2412" t="str">
            <v>Foreign</v>
          </cell>
          <cell r="G2412">
            <v>-5530628.6466666656</v>
          </cell>
        </row>
        <row r="2413">
          <cell r="A2413" t="str">
            <v>Total tax expense (benefit)</v>
          </cell>
          <cell r="B2413" t="str">
            <v>Bill</v>
          </cell>
          <cell r="C2413" t="str">
            <v>Computed</v>
          </cell>
          <cell r="D2413" t="str">
            <v>1Q04</v>
          </cell>
          <cell r="E2413" t="str">
            <v>BS Kievoblenergo</v>
          </cell>
          <cell r="F2413" t="str">
            <v>Foreign</v>
          </cell>
          <cell r="G2413">
            <v>2116954.2466666657</v>
          </cell>
        </row>
        <row r="2414">
          <cell r="A2414" t="str">
            <v>EOY Accrued Tax Rec/(Pay)</v>
          </cell>
          <cell r="B2414" t="str">
            <v>Bill</v>
          </cell>
          <cell r="C2414" t="str">
            <v>Computed</v>
          </cell>
          <cell r="D2414" t="str">
            <v>4Q03</v>
          </cell>
          <cell r="E2414" t="str">
            <v>BS Kievoblenergo</v>
          </cell>
          <cell r="F2414" t="str">
            <v>Foreign</v>
          </cell>
          <cell r="G2414">
            <v>-3866674.4</v>
          </cell>
        </row>
        <row r="2415">
          <cell r="A2415" t="str">
            <v>Total Deferred Tax Asset - Current</v>
          </cell>
          <cell r="B2415" t="str">
            <v>Bill</v>
          </cell>
          <cell r="C2415" t="str">
            <v>Computed</v>
          </cell>
          <cell r="D2415" t="str">
            <v>4Q03</v>
          </cell>
          <cell r="E2415" t="str">
            <v>BS Kievoblenergo</v>
          </cell>
          <cell r="F2415" t="str">
            <v>Foreign</v>
          </cell>
          <cell r="G2415">
            <v>0</v>
          </cell>
        </row>
        <row r="2416">
          <cell r="A2416" t="str">
            <v>Total Deferred Tax Asset - NC</v>
          </cell>
          <cell r="B2416" t="str">
            <v>Bill</v>
          </cell>
          <cell r="C2416" t="str">
            <v>Computed</v>
          </cell>
          <cell r="D2416" t="str">
            <v>4Q03</v>
          </cell>
          <cell r="E2416" t="str">
            <v>BS Kievoblenergo</v>
          </cell>
          <cell r="F2416" t="str">
            <v>Foreign</v>
          </cell>
          <cell r="G2416">
            <v>0</v>
          </cell>
        </row>
        <row r="2417">
          <cell r="A2417" t="str">
            <v>Total Deferred Tax Liab - NC</v>
          </cell>
          <cell r="B2417" t="str">
            <v>Bill</v>
          </cell>
          <cell r="C2417" t="str">
            <v>Computed</v>
          </cell>
          <cell r="D2417" t="str">
            <v>4Q03</v>
          </cell>
          <cell r="E2417" t="str">
            <v>BS Kievoblenergo</v>
          </cell>
          <cell r="F2417" t="str">
            <v>Foreign</v>
          </cell>
          <cell r="G2417">
            <v>0</v>
          </cell>
        </row>
        <row r="2418">
          <cell r="A2418" t="str">
            <v>Total Net Deferred Tax Asset/(Liab)</v>
          </cell>
          <cell r="B2418" t="str">
            <v>Bill</v>
          </cell>
          <cell r="C2418" t="str">
            <v>Computed</v>
          </cell>
          <cell r="D2418" t="str">
            <v>4Q03</v>
          </cell>
          <cell r="E2418" t="str">
            <v>BS Kievoblenergo</v>
          </cell>
          <cell r="F2418" t="str">
            <v>Foreign</v>
          </cell>
          <cell r="G2418">
            <v>0</v>
          </cell>
        </row>
        <row r="2419">
          <cell r="A2419" t="str">
            <v>Gross Valuation Allowance</v>
          </cell>
          <cell r="B2419" t="str">
            <v>Bill</v>
          </cell>
          <cell r="C2419" t="str">
            <v>Computed</v>
          </cell>
          <cell r="D2419" t="str">
            <v>4Q03</v>
          </cell>
          <cell r="E2419" t="str">
            <v>BS Kievoblenergo</v>
          </cell>
          <cell r="F2419" t="str">
            <v>Foreign</v>
          </cell>
          <cell r="G2419">
            <v>0</v>
          </cell>
        </row>
        <row r="2420">
          <cell r="A2420" t="str">
            <v>Total Asset/(Liability)</v>
          </cell>
          <cell r="B2420" t="str">
            <v>Bill</v>
          </cell>
          <cell r="C2420" t="str">
            <v>Computed</v>
          </cell>
          <cell r="D2420" t="str">
            <v>4Q03</v>
          </cell>
          <cell r="E2420" t="str">
            <v>BS Kievoblenergo</v>
          </cell>
          <cell r="F2420" t="str">
            <v>Foreign</v>
          </cell>
          <cell r="G2420">
            <v>-3866674.4</v>
          </cell>
        </row>
        <row r="2421">
          <cell r="A2421" t="str">
            <v>EOY Accrued Tax Rec/(Pay)</v>
          </cell>
          <cell r="B2421" t="str">
            <v>Bill</v>
          </cell>
          <cell r="C2421" t="str">
            <v>Computed</v>
          </cell>
          <cell r="D2421" t="str">
            <v>2Q04</v>
          </cell>
          <cell r="E2421" t="str">
            <v>BS Rivnooblenergo</v>
          </cell>
          <cell r="F2421" t="str">
            <v>Foreign</v>
          </cell>
          <cell r="G2421">
            <v>-3515161.42</v>
          </cell>
        </row>
        <row r="2422">
          <cell r="A2422" t="str">
            <v>Total Deferred Tax Asset - Current</v>
          </cell>
          <cell r="B2422" t="str">
            <v>Bill</v>
          </cell>
          <cell r="C2422" t="str">
            <v>Computed</v>
          </cell>
          <cell r="D2422" t="str">
            <v>2Q04</v>
          </cell>
          <cell r="E2422" t="str">
            <v>BS Rivnooblenergo</v>
          </cell>
          <cell r="F2422" t="str">
            <v>Foreign</v>
          </cell>
          <cell r="G2422">
            <v>0</v>
          </cell>
        </row>
        <row r="2423">
          <cell r="A2423" t="str">
            <v>Total Deferred Tax Asset - NC</v>
          </cell>
          <cell r="B2423" t="str">
            <v>Bill</v>
          </cell>
          <cell r="C2423" t="str">
            <v>Computed</v>
          </cell>
          <cell r="D2423" t="str">
            <v>2Q04</v>
          </cell>
          <cell r="E2423" t="str">
            <v>BS Rivnooblenergo</v>
          </cell>
          <cell r="F2423" t="str">
            <v>Foreign</v>
          </cell>
          <cell r="G2423">
            <v>0</v>
          </cell>
        </row>
        <row r="2424">
          <cell r="A2424" t="str">
            <v>Total Deferred Tax Liab - NC</v>
          </cell>
          <cell r="B2424" t="str">
            <v>Bill</v>
          </cell>
          <cell r="C2424" t="str">
            <v>Computed</v>
          </cell>
          <cell r="D2424" t="str">
            <v>2Q04</v>
          </cell>
          <cell r="E2424" t="str">
            <v>BS Rivnooblenergo</v>
          </cell>
          <cell r="F2424" t="str">
            <v>Foreign</v>
          </cell>
          <cell r="G2424">
            <v>0</v>
          </cell>
        </row>
        <row r="2425">
          <cell r="A2425" t="str">
            <v>Total Net Deferred Tax Asset/(Liab)</v>
          </cell>
          <cell r="B2425" t="str">
            <v>Bill</v>
          </cell>
          <cell r="C2425" t="str">
            <v>Computed</v>
          </cell>
          <cell r="D2425" t="str">
            <v>2Q04</v>
          </cell>
          <cell r="E2425" t="str">
            <v>BS Rivnooblenergo</v>
          </cell>
          <cell r="F2425" t="str">
            <v>Foreign</v>
          </cell>
          <cell r="G2425">
            <v>0</v>
          </cell>
        </row>
        <row r="2426">
          <cell r="A2426" t="str">
            <v>Gross Valuation Allowance</v>
          </cell>
          <cell r="B2426" t="str">
            <v>Bill</v>
          </cell>
          <cell r="C2426" t="str">
            <v>Computed</v>
          </cell>
          <cell r="D2426" t="str">
            <v>2Q04</v>
          </cell>
          <cell r="E2426" t="str">
            <v>BS Rivnooblenergo</v>
          </cell>
          <cell r="F2426" t="str">
            <v>Foreign</v>
          </cell>
          <cell r="G2426">
            <v>0</v>
          </cell>
        </row>
        <row r="2427">
          <cell r="A2427" t="str">
            <v>Total Asset/(Liability)</v>
          </cell>
          <cell r="B2427" t="str">
            <v>Bill</v>
          </cell>
          <cell r="C2427" t="str">
            <v>Computed</v>
          </cell>
          <cell r="D2427" t="str">
            <v>2Q04</v>
          </cell>
          <cell r="E2427" t="str">
            <v>BS Rivnooblenergo</v>
          </cell>
          <cell r="F2427" t="str">
            <v>Foreign</v>
          </cell>
          <cell r="G2427">
            <v>-3515161.42</v>
          </cell>
        </row>
        <row r="2428">
          <cell r="A2428" t="str">
            <v>Total tax expense (benefit)</v>
          </cell>
          <cell r="B2428" t="str">
            <v>Bill</v>
          </cell>
          <cell r="C2428" t="str">
            <v>Computed</v>
          </cell>
          <cell r="D2428" t="str">
            <v>2Q04</v>
          </cell>
          <cell r="E2428" t="str">
            <v>BS Rivnooblenergo</v>
          </cell>
          <cell r="F2428" t="str">
            <v>Foreign</v>
          </cell>
          <cell r="G2428">
            <v>711409.33806486172</v>
          </cell>
        </row>
        <row r="2429">
          <cell r="A2429" t="str">
            <v>EOY Accrued Tax Rec/(Pay)</v>
          </cell>
          <cell r="B2429" t="str">
            <v>Bill</v>
          </cell>
          <cell r="C2429" t="str">
            <v>Computed</v>
          </cell>
          <cell r="D2429" t="str">
            <v>1Q04</v>
          </cell>
          <cell r="E2429" t="str">
            <v>BS Rivnooblenergo</v>
          </cell>
          <cell r="F2429" t="str">
            <v>Foreign</v>
          </cell>
          <cell r="G2429">
            <v>-3255034.4266666663</v>
          </cell>
        </row>
        <row r="2430">
          <cell r="A2430" t="str">
            <v>Total Deferred Tax Asset - Current</v>
          </cell>
          <cell r="B2430" t="str">
            <v>Bill</v>
          </cell>
          <cell r="C2430" t="str">
            <v>Computed</v>
          </cell>
          <cell r="D2430" t="str">
            <v>1Q04</v>
          </cell>
          <cell r="E2430" t="str">
            <v>BS Rivnooblenergo</v>
          </cell>
          <cell r="F2430" t="str">
            <v>Foreign</v>
          </cell>
          <cell r="G2430">
            <v>0</v>
          </cell>
        </row>
        <row r="2431">
          <cell r="A2431" t="str">
            <v>Total Deferred Tax Asset - NC</v>
          </cell>
          <cell r="B2431" t="str">
            <v>Bill</v>
          </cell>
          <cell r="C2431" t="str">
            <v>Computed</v>
          </cell>
          <cell r="D2431" t="str">
            <v>1Q04</v>
          </cell>
          <cell r="E2431" t="str">
            <v>BS Rivnooblenergo</v>
          </cell>
          <cell r="F2431" t="str">
            <v>Foreign</v>
          </cell>
          <cell r="G2431">
            <v>0</v>
          </cell>
        </row>
        <row r="2432">
          <cell r="A2432" t="str">
            <v>Total Deferred Tax Liab - NC</v>
          </cell>
          <cell r="B2432" t="str">
            <v>Bill</v>
          </cell>
          <cell r="C2432" t="str">
            <v>Computed</v>
          </cell>
          <cell r="D2432" t="str">
            <v>1Q04</v>
          </cell>
          <cell r="E2432" t="str">
            <v>BS Rivnooblenergo</v>
          </cell>
          <cell r="F2432" t="str">
            <v>Foreign</v>
          </cell>
          <cell r="G2432">
            <v>0</v>
          </cell>
        </row>
        <row r="2433">
          <cell r="A2433" t="str">
            <v>Total Net Deferred Tax Asset/(Liab)</v>
          </cell>
          <cell r="B2433" t="str">
            <v>Bill</v>
          </cell>
          <cell r="C2433" t="str">
            <v>Computed</v>
          </cell>
          <cell r="D2433" t="str">
            <v>1Q04</v>
          </cell>
          <cell r="E2433" t="str">
            <v>BS Rivnooblenergo</v>
          </cell>
          <cell r="F2433" t="str">
            <v>Foreign</v>
          </cell>
          <cell r="G2433">
            <v>0</v>
          </cell>
        </row>
        <row r="2434">
          <cell r="A2434" t="str">
            <v>Gross Valuation Allowance</v>
          </cell>
          <cell r="B2434" t="str">
            <v>Bill</v>
          </cell>
          <cell r="C2434" t="str">
            <v>Computed</v>
          </cell>
          <cell r="D2434" t="str">
            <v>1Q04</v>
          </cell>
          <cell r="E2434" t="str">
            <v>BS Rivnooblenergo</v>
          </cell>
          <cell r="F2434" t="str">
            <v>Foreign</v>
          </cell>
          <cell r="G2434">
            <v>0</v>
          </cell>
        </row>
        <row r="2435">
          <cell r="A2435" t="str">
            <v>Total Asset/(Liability)</v>
          </cell>
          <cell r="B2435" t="str">
            <v>Bill</v>
          </cell>
          <cell r="C2435" t="str">
            <v>Computed</v>
          </cell>
          <cell r="D2435" t="str">
            <v>1Q04</v>
          </cell>
          <cell r="E2435" t="str">
            <v>BS Rivnooblenergo</v>
          </cell>
          <cell r="F2435" t="str">
            <v>Foreign</v>
          </cell>
          <cell r="G2435">
            <v>-3255034.4266666663</v>
          </cell>
        </row>
        <row r="2436">
          <cell r="A2436" t="str">
            <v>Total tax expense (benefit)</v>
          </cell>
          <cell r="B2436" t="str">
            <v>Bill</v>
          </cell>
          <cell r="C2436" t="str">
            <v>Computed</v>
          </cell>
          <cell r="D2436" t="str">
            <v>1Q04</v>
          </cell>
          <cell r="E2436" t="str">
            <v>BS Rivnooblenergo</v>
          </cell>
          <cell r="F2436" t="str">
            <v>Foreign</v>
          </cell>
          <cell r="G2436">
            <v>474252.82666666666</v>
          </cell>
        </row>
        <row r="2437">
          <cell r="A2437" t="str">
            <v>EOY Accrued Tax Rec/(Pay)</v>
          </cell>
          <cell r="B2437" t="str">
            <v>Bill</v>
          </cell>
          <cell r="C2437" t="str">
            <v>Computed</v>
          </cell>
          <cell r="D2437" t="str">
            <v>4Q03</v>
          </cell>
          <cell r="E2437" t="str">
            <v>BS Rivnooblenergo</v>
          </cell>
          <cell r="F2437" t="str">
            <v>Foreign</v>
          </cell>
          <cell r="G2437">
            <v>-2780781.6</v>
          </cell>
        </row>
        <row r="2438">
          <cell r="A2438" t="str">
            <v>Total Deferred Tax Asset - Current</v>
          </cell>
          <cell r="B2438" t="str">
            <v>Bill</v>
          </cell>
          <cell r="C2438" t="str">
            <v>Computed</v>
          </cell>
          <cell r="D2438" t="str">
            <v>4Q03</v>
          </cell>
          <cell r="E2438" t="str">
            <v>BS Rivnooblenergo</v>
          </cell>
          <cell r="F2438" t="str">
            <v>Foreign</v>
          </cell>
          <cell r="G2438">
            <v>0</v>
          </cell>
        </row>
        <row r="2439">
          <cell r="A2439" t="str">
            <v>Total Deferred Tax Asset - NC</v>
          </cell>
          <cell r="B2439" t="str">
            <v>Bill</v>
          </cell>
          <cell r="C2439" t="str">
            <v>Computed</v>
          </cell>
          <cell r="D2439" t="str">
            <v>4Q03</v>
          </cell>
          <cell r="E2439" t="str">
            <v>BS Rivnooblenergo</v>
          </cell>
          <cell r="F2439" t="str">
            <v>Foreign</v>
          </cell>
          <cell r="G2439">
            <v>0</v>
          </cell>
        </row>
        <row r="2440">
          <cell r="A2440" t="str">
            <v>Total Deferred Tax Liab - NC</v>
          </cell>
          <cell r="B2440" t="str">
            <v>Bill</v>
          </cell>
          <cell r="C2440" t="str">
            <v>Computed</v>
          </cell>
          <cell r="D2440" t="str">
            <v>4Q03</v>
          </cell>
          <cell r="E2440" t="str">
            <v>BS Rivnooblenergo</v>
          </cell>
          <cell r="F2440" t="str">
            <v>Foreign</v>
          </cell>
          <cell r="G2440">
            <v>0</v>
          </cell>
        </row>
        <row r="2441">
          <cell r="A2441" t="str">
            <v>Total Net Deferred Tax Asset/(Liab)</v>
          </cell>
          <cell r="B2441" t="str">
            <v>Bill</v>
          </cell>
          <cell r="C2441" t="str">
            <v>Computed</v>
          </cell>
          <cell r="D2441" t="str">
            <v>4Q03</v>
          </cell>
          <cell r="E2441" t="str">
            <v>BS Rivnooblenergo</v>
          </cell>
          <cell r="F2441" t="str">
            <v>Foreign</v>
          </cell>
          <cell r="G2441">
            <v>0</v>
          </cell>
        </row>
        <row r="2442">
          <cell r="A2442" t="str">
            <v>Gross Valuation Allowance</v>
          </cell>
          <cell r="B2442" t="str">
            <v>Bill</v>
          </cell>
          <cell r="C2442" t="str">
            <v>Computed</v>
          </cell>
          <cell r="D2442" t="str">
            <v>4Q03</v>
          </cell>
          <cell r="E2442" t="str">
            <v>BS Rivnooblenergo</v>
          </cell>
          <cell r="F2442" t="str">
            <v>Foreign</v>
          </cell>
          <cell r="G2442">
            <v>0</v>
          </cell>
        </row>
        <row r="2443">
          <cell r="A2443" t="str">
            <v>Total Asset/(Liability)</v>
          </cell>
          <cell r="B2443" t="str">
            <v>Bill</v>
          </cell>
          <cell r="C2443" t="str">
            <v>Computed</v>
          </cell>
          <cell r="D2443" t="str">
            <v>4Q03</v>
          </cell>
          <cell r="E2443" t="str">
            <v>BS Rivnooblenergo</v>
          </cell>
          <cell r="F2443" t="str">
            <v>Foreign</v>
          </cell>
          <cell r="G2443">
            <v>-2780781.6</v>
          </cell>
        </row>
        <row r="2444">
          <cell r="A2444" t="str">
            <v>EOY Accrued Tax Rec/(Pay)</v>
          </cell>
          <cell r="B2444" t="str">
            <v>Bill</v>
          </cell>
          <cell r="C2444" t="str">
            <v>Computed</v>
          </cell>
          <cell r="D2444" t="str">
            <v>2Q04</v>
          </cell>
          <cell r="E2444" t="str">
            <v>BS Ukraine Overhead</v>
          </cell>
          <cell r="F2444" t="str">
            <v>Foreign</v>
          </cell>
          <cell r="G2444">
            <v>0</v>
          </cell>
        </row>
        <row r="2445">
          <cell r="A2445" t="str">
            <v>Total Deferred Tax Asset - Current</v>
          </cell>
          <cell r="B2445" t="str">
            <v>Bill</v>
          </cell>
          <cell r="C2445" t="str">
            <v>Computed</v>
          </cell>
          <cell r="D2445" t="str">
            <v>2Q04</v>
          </cell>
          <cell r="E2445" t="str">
            <v>BS Ukraine Overhead</v>
          </cell>
          <cell r="F2445" t="str">
            <v>Foreign</v>
          </cell>
          <cell r="G2445">
            <v>0</v>
          </cell>
        </row>
        <row r="2446">
          <cell r="A2446" t="str">
            <v>Total Deferred Tax Asset - NC</v>
          </cell>
          <cell r="B2446" t="str">
            <v>Bill</v>
          </cell>
          <cell r="C2446" t="str">
            <v>Computed</v>
          </cell>
          <cell r="D2446" t="str">
            <v>2Q04</v>
          </cell>
          <cell r="E2446" t="str">
            <v>BS Ukraine Overhead</v>
          </cell>
          <cell r="F2446" t="str">
            <v>Foreign</v>
          </cell>
          <cell r="G2446">
            <v>0</v>
          </cell>
        </row>
        <row r="2447">
          <cell r="A2447" t="str">
            <v>Total Deferred Tax Liab - NC</v>
          </cell>
          <cell r="B2447" t="str">
            <v>Bill</v>
          </cell>
          <cell r="C2447" t="str">
            <v>Computed</v>
          </cell>
          <cell r="D2447" t="str">
            <v>2Q04</v>
          </cell>
          <cell r="E2447" t="str">
            <v>BS Ukraine Overhead</v>
          </cell>
          <cell r="F2447" t="str">
            <v>Foreign</v>
          </cell>
          <cell r="G2447">
            <v>0</v>
          </cell>
        </row>
        <row r="2448">
          <cell r="A2448" t="str">
            <v>Total Net Deferred Tax Asset/(Liab)</v>
          </cell>
          <cell r="B2448" t="str">
            <v>Bill</v>
          </cell>
          <cell r="C2448" t="str">
            <v>Computed</v>
          </cell>
          <cell r="D2448" t="str">
            <v>2Q04</v>
          </cell>
          <cell r="E2448" t="str">
            <v>BS Ukraine Overhead</v>
          </cell>
          <cell r="F2448" t="str">
            <v>Foreign</v>
          </cell>
          <cell r="G2448">
            <v>0</v>
          </cell>
        </row>
        <row r="2449">
          <cell r="A2449" t="str">
            <v>Gross Valuation Allowance</v>
          </cell>
          <cell r="B2449" t="str">
            <v>Bill</v>
          </cell>
          <cell r="C2449" t="str">
            <v>Computed</v>
          </cell>
          <cell r="D2449" t="str">
            <v>2Q04</v>
          </cell>
          <cell r="E2449" t="str">
            <v>BS Ukraine Overhead</v>
          </cell>
          <cell r="F2449" t="str">
            <v>Foreign</v>
          </cell>
          <cell r="G2449">
            <v>0</v>
          </cell>
        </row>
        <row r="2450">
          <cell r="A2450" t="str">
            <v>Total Asset/(Liability)</v>
          </cell>
          <cell r="B2450" t="str">
            <v>Bill</v>
          </cell>
          <cell r="C2450" t="str">
            <v>Computed</v>
          </cell>
          <cell r="D2450" t="str">
            <v>2Q04</v>
          </cell>
          <cell r="E2450" t="str">
            <v>BS Ukraine Overhead</v>
          </cell>
          <cell r="F2450" t="str">
            <v>Foreign</v>
          </cell>
          <cell r="G2450">
            <v>0</v>
          </cell>
        </row>
        <row r="2451">
          <cell r="A2451" t="str">
            <v>Total tax expense (benefit)</v>
          </cell>
          <cell r="B2451" t="str">
            <v>Bill</v>
          </cell>
          <cell r="C2451" t="str">
            <v>Computed</v>
          </cell>
          <cell r="D2451" t="str">
            <v>2Q04</v>
          </cell>
          <cell r="E2451" t="str">
            <v>BS Ukraine Overhead</v>
          </cell>
          <cell r="F2451" t="str">
            <v>Foreign</v>
          </cell>
          <cell r="G2451">
            <v>0</v>
          </cell>
        </row>
        <row r="2452">
          <cell r="A2452" t="str">
            <v>EOY Accrued Tax Rec/(Pay)</v>
          </cell>
          <cell r="B2452" t="str">
            <v>Bill</v>
          </cell>
          <cell r="C2452" t="str">
            <v>Computed</v>
          </cell>
          <cell r="D2452" t="str">
            <v>1Q04</v>
          </cell>
          <cell r="E2452" t="str">
            <v>BS Ukraine Overhead</v>
          </cell>
          <cell r="F2452" t="str">
            <v>Foreign</v>
          </cell>
          <cell r="G2452">
            <v>0</v>
          </cell>
        </row>
        <row r="2453">
          <cell r="A2453" t="str">
            <v>Total Deferred Tax Asset - Current</v>
          </cell>
          <cell r="B2453" t="str">
            <v>Bill</v>
          </cell>
          <cell r="C2453" t="str">
            <v>Computed</v>
          </cell>
          <cell r="D2453" t="str">
            <v>1Q04</v>
          </cell>
          <cell r="E2453" t="str">
            <v>BS Ukraine Overhead</v>
          </cell>
          <cell r="F2453" t="str">
            <v>Foreign</v>
          </cell>
          <cell r="G2453">
            <v>0</v>
          </cell>
        </row>
        <row r="2454">
          <cell r="A2454" t="str">
            <v>Total Deferred Tax Asset - NC</v>
          </cell>
          <cell r="B2454" t="str">
            <v>Bill</v>
          </cell>
          <cell r="C2454" t="str">
            <v>Computed</v>
          </cell>
          <cell r="D2454" t="str">
            <v>1Q04</v>
          </cell>
          <cell r="E2454" t="str">
            <v>BS Ukraine Overhead</v>
          </cell>
          <cell r="F2454" t="str">
            <v>Foreign</v>
          </cell>
          <cell r="G2454">
            <v>0</v>
          </cell>
        </row>
        <row r="2455">
          <cell r="A2455" t="str">
            <v>Total Deferred Tax Liab - NC</v>
          </cell>
          <cell r="B2455" t="str">
            <v>Bill</v>
          </cell>
          <cell r="C2455" t="str">
            <v>Computed</v>
          </cell>
          <cell r="D2455" t="str">
            <v>1Q04</v>
          </cell>
          <cell r="E2455" t="str">
            <v>BS Ukraine Overhead</v>
          </cell>
          <cell r="F2455" t="str">
            <v>Foreign</v>
          </cell>
          <cell r="G2455">
            <v>0</v>
          </cell>
        </row>
        <row r="2456">
          <cell r="A2456" t="str">
            <v>Total Net Deferred Tax Asset/(Liab)</v>
          </cell>
          <cell r="B2456" t="str">
            <v>Bill</v>
          </cell>
          <cell r="C2456" t="str">
            <v>Computed</v>
          </cell>
          <cell r="D2456" t="str">
            <v>1Q04</v>
          </cell>
          <cell r="E2456" t="str">
            <v>BS Ukraine Overhead</v>
          </cell>
          <cell r="F2456" t="str">
            <v>Foreign</v>
          </cell>
          <cell r="G2456">
            <v>0</v>
          </cell>
        </row>
        <row r="2457">
          <cell r="A2457" t="str">
            <v>Gross Valuation Allowance</v>
          </cell>
          <cell r="B2457" t="str">
            <v>Bill</v>
          </cell>
          <cell r="C2457" t="str">
            <v>Computed</v>
          </cell>
          <cell r="D2457" t="str">
            <v>1Q04</v>
          </cell>
          <cell r="E2457" t="str">
            <v>BS Ukraine Overhead</v>
          </cell>
          <cell r="F2457" t="str">
            <v>Foreign</v>
          </cell>
          <cell r="G2457">
            <v>0</v>
          </cell>
        </row>
        <row r="2458">
          <cell r="A2458" t="str">
            <v>Total Asset/(Liability)</v>
          </cell>
          <cell r="B2458" t="str">
            <v>Bill</v>
          </cell>
          <cell r="C2458" t="str">
            <v>Computed</v>
          </cell>
          <cell r="D2458" t="str">
            <v>1Q04</v>
          </cell>
          <cell r="E2458" t="str">
            <v>BS Ukraine Overhead</v>
          </cell>
          <cell r="F2458" t="str">
            <v>Foreign</v>
          </cell>
          <cell r="G2458">
            <v>0</v>
          </cell>
        </row>
        <row r="2459">
          <cell r="A2459" t="str">
            <v>Total tax expense (benefit)</v>
          </cell>
          <cell r="B2459" t="str">
            <v>Bill</v>
          </cell>
          <cell r="C2459" t="str">
            <v>Computed</v>
          </cell>
          <cell r="D2459" t="str">
            <v>1Q04</v>
          </cell>
          <cell r="E2459" t="str">
            <v>BS Ukraine Overhead</v>
          </cell>
          <cell r="F2459" t="str">
            <v>Foreign</v>
          </cell>
          <cell r="G2459">
            <v>0</v>
          </cell>
        </row>
        <row r="2460">
          <cell r="A2460" t="str">
            <v>EOY Accrued Tax Rec/(Pay)</v>
          </cell>
          <cell r="B2460" t="str">
            <v>Bill</v>
          </cell>
          <cell r="C2460" t="str">
            <v>Computed</v>
          </cell>
          <cell r="D2460" t="str">
            <v>4Q03</v>
          </cell>
          <cell r="E2460" t="str">
            <v>BS Ukraine Overhead</v>
          </cell>
          <cell r="F2460" t="str">
            <v>Foreign</v>
          </cell>
          <cell r="G2460">
            <v>0</v>
          </cell>
        </row>
        <row r="2461">
          <cell r="A2461" t="str">
            <v>Total Deferred Tax Asset - Current</v>
          </cell>
          <cell r="B2461" t="str">
            <v>Bill</v>
          </cell>
          <cell r="C2461" t="str">
            <v>Computed</v>
          </cell>
          <cell r="D2461" t="str">
            <v>4Q03</v>
          </cell>
          <cell r="E2461" t="str">
            <v>BS Ukraine Overhead</v>
          </cell>
          <cell r="F2461" t="str">
            <v>Foreign</v>
          </cell>
          <cell r="G2461">
            <v>0</v>
          </cell>
        </row>
        <row r="2462">
          <cell r="A2462" t="str">
            <v>Total Deferred Tax Asset - NC</v>
          </cell>
          <cell r="B2462" t="str">
            <v>Bill</v>
          </cell>
          <cell r="C2462" t="str">
            <v>Computed</v>
          </cell>
          <cell r="D2462" t="str">
            <v>4Q03</v>
          </cell>
          <cell r="E2462" t="str">
            <v>BS Ukraine Overhead</v>
          </cell>
          <cell r="F2462" t="str">
            <v>Foreign</v>
          </cell>
          <cell r="G2462">
            <v>0</v>
          </cell>
        </row>
        <row r="2463">
          <cell r="A2463" t="str">
            <v>Total Deferred Tax Liab - NC</v>
          </cell>
          <cell r="B2463" t="str">
            <v>Bill</v>
          </cell>
          <cell r="C2463" t="str">
            <v>Computed</v>
          </cell>
          <cell r="D2463" t="str">
            <v>4Q03</v>
          </cell>
          <cell r="E2463" t="str">
            <v>BS Ukraine Overhead</v>
          </cell>
          <cell r="F2463" t="str">
            <v>Foreign</v>
          </cell>
          <cell r="G2463">
            <v>0</v>
          </cell>
        </row>
        <row r="2464">
          <cell r="A2464" t="str">
            <v>Total Net Deferred Tax Asset/(Liab)</v>
          </cell>
          <cell r="B2464" t="str">
            <v>Bill</v>
          </cell>
          <cell r="C2464" t="str">
            <v>Computed</v>
          </cell>
          <cell r="D2464" t="str">
            <v>4Q03</v>
          </cell>
          <cell r="E2464" t="str">
            <v>BS Ukraine Overhead</v>
          </cell>
          <cell r="F2464" t="str">
            <v>Foreign</v>
          </cell>
          <cell r="G2464">
            <v>0</v>
          </cell>
        </row>
        <row r="2465">
          <cell r="A2465" t="str">
            <v>Gross Valuation Allowance</v>
          </cell>
          <cell r="B2465" t="str">
            <v>Bill</v>
          </cell>
          <cell r="C2465" t="str">
            <v>Computed</v>
          </cell>
          <cell r="D2465" t="str">
            <v>4Q03</v>
          </cell>
          <cell r="E2465" t="str">
            <v>BS Ukraine Overhead</v>
          </cell>
          <cell r="F2465" t="str">
            <v>Foreign</v>
          </cell>
          <cell r="G2465">
            <v>0</v>
          </cell>
        </row>
        <row r="2466">
          <cell r="A2466" t="str">
            <v>Total Asset/(Liability)</v>
          </cell>
          <cell r="B2466" t="str">
            <v>Bill</v>
          </cell>
          <cell r="C2466" t="str">
            <v>Computed</v>
          </cell>
          <cell r="D2466" t="str">
            <v>4Q03</v>
          </cell>
          <cell r="E2466" t="str">
            <v>BS Ukraine Overhead</v>
          </cell>
          <cell r="F2466" t="str">
            <v>Foreign</v>
          </cell>
          <cell r="G2466">
            <v>0</v>
          </cell>
        </row>
        <row r="2467">
          <cell r="A2467" t="str">
            <v>EOY Accrued Tax Rec/(Pay)</v>
          </cell>
          <cell r="B2467" t="str">
            <v>Richard</v>
          </cell>
          <cell r="C2467" t="str">
            <v>Computed</v>
          </cell>
          <cell r="D2467" t="str">
            <v>2Q04</v>
          </cell>
          <cell r="E2467" t="str">
            <v>RU Medway</v>
          </cell>
          <cell r="F2467" t="str">
            <v>Foreign</v>
          </cell>
          <cell r="G2467">
            <v>0</v>
          </cell>
        </row>
        <row r="2468">
          <cell r="A2468" t="str">
            <v>Total Deferred Tax Asset - Current</v>
          </cell>
          <cell r="B2468" t="str">
            <v>Richard</v>
          </cell>
          <cell r="C2468" t="str">
            <v>Computed</v>
          </cell>
          <cell r="D2468" t="str">
            <v>2Q04</v>
          </cell>
          <cell r="E2468" t="str">
            <v>RU Medway</v>
          </cell>
          <cell r="F2468" t="str">
            <v>Foreign</v>
          </cell>
          <cell r="G2468">
            <v>0</v>
          </cell>
        </row>
        <row r="2469">
          <cell r="A2469" t="str">
            <v>Total Deferred Tax Asset - NC</v>
          </cell>
          <cell r="B2469" t="str">
            <v>Richard</v>
          </cell>
          <cell r="C2469" t="str">
            <v>Computed</v>
          </cell>
          <cell r="D2469" t="str">
            <v>2Q04</v>
          </cell>
          <cell r="E2469" t="str">
            <v>RU Medway</v>
          </cell>
          <cell r="F2469" t="str">
            <v>Foreign</v>
          </cell>
          <cell r="G2469">
            <v>0</v>
          </cell>
        </row>
        <row r="2470">
          <cell r="A2470" t="str">
            <v>Total Deferred Tax Liab - NC</v>
          </cell>
          <cell r="B2470" t="str">
            <v>Richard</v>
          </cell>
          <cell r="C2470" t="str">
            <v>Computed</v>
          </cell>
          <cell r="D2470" t="str">
            <v>2Q04</v>
          </cell>
          <cell r="E2470" t="str">
            <v>RU Medway</v>
          </cell>
          <cell r="F2470" t="str">
            <v>Foreign</v>
          </cell>
          <cell r="G2470">
            <v>0</v>
          </cell>
        </row>
        <row r="2471">
          <cell r="A2471" t="str">
            <v>Total Net Deferred Tax Asset/(Liab)</v>
          </cell>
          <cell r="B2471" t="str">
            <v>Richard</v>
          </cell>
          <cell r="C2471" t="str">
            <v>Computed</v>
          </cell>
          <cell r="D2471" t="str">
            <v>2Q04</v>
          </cell>
          <cell r="E2471" t="str">
            <v>RU Medway</v>
          </cell>
          <cell r="F2471" t="str">
            <v>Foreign</v>
          </cell>
          <cell r="G2471">
            <v>0</v>
          </cell>
        </row>
        <row r="2472">
          <cell r="A2472" t="str">
            <v>Gross Valuation Allowance</v>
          </cell>
          <cell r="B2472" t="str">
            <v>Richard</v>
          </cell>
          <cell r="C2472" t="str">
            <v>Computed</v>
          </cell>
          <cell r="D2472" t="str">
            <v>2Q04</v>
          </cell>
          <cell r="E2472" t="str">
            <v>RU Medway</v>
          </cell>
          <cell r="F2472" t="str">
            <v>Foreign</v>
          </cell>
          <cell r="G2472">
            <v>0</v>
          </cell>
        </row>
        <row r="2473">
          <cell r="A2473" t="str">
            <v>Total Asset/(Liability)</v>
          </cell>
          <cell r="B2473" t="str">
            <v>Richard</v>
          </cell>
          <cell r="C2473" t="str">
            <v>Computed</v>
          </cell>
          <cell r="D2473" t="str">
            <v>2Q04</v>
          </cell>
          <cell r="E2473" t="str">
            <v>RU Medway</v>
          </cell>
          <cell r="F2473" t="str">
            <v>Foreign</v>
          </cell>
          <cell r="G2473">
            <v>0</v>
          </cell>
        </row>
        <row r="2474">
          <cell r="A2474" t="str">
            <v>Total tax expense (benefit)</v>
          </cell>
          <cell r="B2474" t="str">
            <v>Richard</v>
          </cell>
          <cell r="C2474" t="str">
            <v>Computed</v>
          </cell>
          <cell r="D2474" t="str">
            <v>2Q04</v>
          </cell>
          <cell r="E2474" t="str">
            <v>RU Medway</v>
          </cell>
          <cell r="F2474" t="str">
            <v>Foreign</v>
          </cell>
          <cell r="G2474">
            <v>-3235.2</v>
          </cell>
        </row>
        <row r="2475">
          <cell r="A2475" t="str">
            <v>EOY Accrued Tax Rec/(Pay)</v>
          </cell>
          <cell r="B2475" t="str">
            <v>Richard</v>
          </cell>
          <cell r="C2475" t="str">
            <v>Computed</v>
          </cell>
          <cell r="D2475" t="str">
            <v>1Q04</v>
          </cell>
          <cell r="E2475" t="str">
            <v>RU Medway</v>
          </cell>
          <cell r="F2475" t="str">
            <v>Foreign</v>
          </cell>
          <cell r="G2475">
            <v>0</v>
          </cell>
        </row>
        <row r="2476">
          <cell r="A2476" t="str">
            <v>Total Deferred Tax Asset - Current</v>
          </cell>
          <cell r="B2476" t="str">
            <v>Richard</v>
          </cell>
          <cell r="C2476" t="str">
            <v>Computed</v>
          </cell>
          <cell r="D2476" t="str">
            <v>1Q04</v>
          </cell>
          <cell r="E2476" t="str">
            <v>RU Medway</v>
          </cell>
          <cell r="F2476" t="str">
            <v>Foreign</v>
          </cell>
          <cell r="G2476">
            <v>0</v>
          </cell>
        </row>
        <row r="2477">
          <cell r="A2477" t="str">
            <v>Total Deferred Tax Asset - NC</v>
          </cell>
          <cell r="B2477" t="str">
            <v>Richard</v>
          </cell>
          <cell r="C2477" t="str">
            <v>Computed</v>
          </cell>
          <cell r="D2477" t="str">
            <v>1Q04</v>
          </cell>
          <cell r="E2477" t="str">
            <v>RU Medway</v>
          </cell>
          <cell r="F2477" t="str">
            <v>Foreign</v>
          </cell>
          <cell r="G2477">
            <v>0</v>
          </cell>
        </row>
        <row r="2478">
          <cell r="A2478" t="str">
            <v>Total Deferred Tax Liab - NC</v>
          </cell>
          <cell r="B2478" t="str">
            <v>Richard</v>
          </cell>
          <cell r="C2478" t="str">
            <v>Computed</v>
          </cell>
          <cell r="D2478" t="str">
            <v>1Q04</v>
          </cell>
          <cell r="E2478" t="str">
            <v>RU Medway</v>
          </cell>
          <cell r="F2478" t="str">
            <v>Foreign</v>
          </cell>
          <cell r="G2478">
            <v>0</v>
          </cell>
        </row>
        <row r="2479">
          <cell r="A2479" t="str">
            <v>Total Net Deferred Tax Asset/(Liab)</v>
          </cell>
          <cell r="B2479" t="str">
            <v>Richard</v>
          </cell>
          <cell r="C2479" t="str">
            <v>Computed</v>
          </cell>
          <cell r="D2479" t="str">
            <v>1Q04</v>
          </cell>
          <cell r="E2479" t="str">
            <v>RU Medway</v>
          </cell>
          <cell r="F2479" t="str">
            <v>Foreign</v>
          </cell>
          <cell r="G2479">
            <v>0</v>
          </cell>
        </row>
        <row r="2480">
          <cell r="A2480" t="str">
            <v>Gross Valuation Allowance</v>
          </cell>
          <cell r="B2480" t="str">
            <v>Richard</v>
          </cell>
          <cell r="C2480" t="str">
            <v>Computed</v>
          </cell>
          <cell r="D2480" t="str">
            <v>1Q04</v>
          </cell>
          <cell r="E2480" t="str">
            <v>RU Medway</v>
          </cell>
          <cell r="F2480" t="str">
            <v>Foreign</v>
          </cell>
          <cell r="G2480">
            <v>0</v>
          </cell>
        </row>
        <row r="2481">
          <cell r="A2481" t="str">
            <v>Total Asset/(Liability)</v>
          </cell>
          <cell r="B2481" t="str">
            <v>Richard</v>
          </cell>
          <cell r="C2481" t="str">
            <v>Computed</v>
          </cell>
          <cell r="D2481" t="str">
            <v>1Q04</v>
          </cell>
          <cell r="E2481" t="str">
            <v>RU Medway</v>
          </cell>
          <cell r="F2481" t="str">
            <v>Foreign</v>
          </cell>
          <cell r="G2481">
            <v>0</v>
          </cell>
        </row>
        <row r="2482">
          <cell r="A2482" t="str">
            <v>Total tax expense (benefit)</v>
          </cell>
          <cell r="B2482" t="str">
            <v>Richard</v>
          </cell>
          <cell r="C2482" t="str">
            <v>Computed</v>
          </cell>
          <cell r="D2482" t="str">
            <v>1Q04</v>
          </cell>
          <cell r="E2482" t="str">
            <v>RU Medway</v>
          </cell>
          <cell r="F2482" t="str">
            <v>Foreign</v>
          </cell>
          <cell r="G2482">
            <v>-3235.2</v>
          </cell>
        </row>
        <row r="2483">
          <cell r="A2483" t="str">
            <v>EOY Accrued Tax Rec/(Pay)</v>
          </cell>
          <cell r="B2483" t="str">
            <v>Richard</v>
          </cell>
          <cell r="C2483" t="str">
            <v>Computed</v>
          </cell>
          <cell r="D2483" t="str">
            <v>4Q03</v>
          </cell>
          <cell r="E2483" t="str">
            <v>RU Medway</v>
          </cell>
          <cell r="F2483" t="str">
            <v>Foreign</v>
          </cell>
          <cell r="G2483">
            <v>0</v>
          </cell>
        </row>
        <row r="2484">
          <cell r="A2484" t="str">
            <v>Total Deferred Tax Asset - Current</v>
          </cell>
          <cell r="B2484" t="str">
            <v>Richard</v>
          </cell>
          <cell r="C2484" t="str">
            <v>Computed</v>
          </cell>
          <cell r="D2484" t="str">
            <v>4Q03</v>
          </cell>
          <cell r="E2484" t="str">
            <v>RU Medway</v>
          </cell>
          <cell r="F2484" t="str">
            <v>Foreign</v>
          </cell>
          <cell r="G2484">
            <v>0</v>
          </cell>
        </row>
        <row r="2485">
          <cell r="A2485" t="str">
            <v>Total Deferred Tax Asset - NC</v>
          </cell>
          <cell r="B2485" t="str">
            <v>Richard</v>
          </cell>
          <cell r="C2485" t="str">
            <v>Computed</v>
          </cell>
          <cell r="D2485" t="str">
            <v>4Q03</v>
          </cell>
          <cell r="E2485" t="str">
            <v>RU Medway</v>
          </cell>
          <cell r="F2485" t="str">
            <v>Foreign</v>
          </cell>
          <cell r="G2485">
            <v>0</v>
          </cell>
        </row>
        <row r="2486">
          <cell r="A2486" t="str">
            <v>Total Deferred Tax Liab - NC</v>
          </cell>
          <cell r="B2486" t="str">
            <v>Richard</v>
          </cell>
          <cell r="C2486" t="str">
            <v>Computed</v>
          </cell>
          <cell r="D2486" t="str">
            <v>4Q03</v>
          </cell>
          <cell r="E2486" t="str">
            <v>RU Medway</v>
          </cell>
          <cell r="F2486" t="str">
            <v>Foreign</v>
          </cell>
          <cell r="G2486">
            <v>0</v>
          </cell>
        </row>
        <row r="2487">
          <cell r="A2487" t="str">
            <v>Total Net Deferred Tax Asset/(Liab)</v>
          </cell>
          <cell r="B2487" t="str">
            <v>Richard</v>
          </cell>
          <cell r="C2487" t="str">
            <v>Computed</v>
          </cell>
          <cell r="D2487" t="str">
            <v>4Q03</v>
          </cell>
          <cell r="E2487" t="str">
            <v>RU Medway</v>
          </cell>
          <cell r="F2487" t="str">
            <v>Foreign</v>
          </cell>
          <cell r="G2487">
            <v>0</v>
          </cell>
        </row>
        <row r="2488">
          <cell r="A2488" t="str">
            <v>Gross Valuation Allowance</v>
          </cell>
          <cell r="B2488" t="str">
            <v>Richard</v>
          </cell>
          <cell r="C2488" t="str">
            <v>Computed</v>
          </cell>
          <cell r="D2488" t="str">
            <v>4Q03</v>
          </cell>
          <cell r="E2488" t="str">
            <v>RU Medway</v>
          </cell>
          <cell r="F2488" t="str">
            <v>Foreign</v>
          </cell>
          <cell r="G2488">
            <v>0</v>
          </cell>
        </row>
        <row r="2489">
          <cell r="A2489" t="str">
            <v>Total Asset/(Liability)</v>
          </cell>
          <cell r="B2489" t="str">
            <v>Richard</v>
          </cell>
          <cell r="C2489" t="str">
            <v>Computed</v>
          </cell>
          <cell r="D2489" t="str">
            <v>4Q03</v>
          </cell>
          <cell r="E2489" t="str">
            <v>RU Medway</v>
          </cell>
          <cell r="F2489" t="str">
            <v>Foreign</v>
          </cell>
          <cell r="G2489">
            <v>0</v>
          </cell>
        </row>
        <row r="2490">
          <cell r="A2490" t="str">
            <v>EOY Accrued Tax Rec/(Pay)</v>
          </cell>
          <cell r="B2490" t="str">
            <v>Richard</v>
          </cell>
          <cell r="C2490" t="str">
            <v>Computed</v>
          </cell>
          <cell r="D2490" t="str">
            <v>2Q04</v>
          </cell>
          <cell r="E2490" t="str">
            <v>RU UK Retail</v>
          </cell>
          <cell r="F2490" t="str">
            <v>Foreign</v>
          </cell>
          <cell r="G2490">
            <v>-276699.3</v>
          </cell>
        </row>
        <row r="2491">
          <cell r="A2491" t="str">
            <v>Total Deferred Tax Asset - Current</v>
          </cell>
          <cell r="B2491" t="str">
            <v>Richard</v>
          </cell>
          <cell r="C2491" t="str">
            <v>Computed</v>
          </cell>
          <cell r="D2491" t="str">
            <v>2Q04</v>
          </cell>
          <cell r="E2491" t="str">
            <v>RU UK Retail</v>
          </cell>
          <cell r="F2491" t="str">
            <v>Foreign</v>
          </cell>
          <cell r="G2491">
            <v>0</v>
          </cell>
        </row>
        <row r="2492">
          <cell r="A2492" t="str">
            <v>Total Deferred Tax Asset - NC</v>
          </cell>
          <cell r="B2492" t="str">
            <v>Richard</v>
          </cell>
          <cell r="C2492" t="str">
            <v>Computed</v>
          </cell>
          <cell r="D2492" t="str">
            <v>2Q04</v>
          </cell>
          <cell r="E2492" t="str">
            <v>RU UK Retail</v>
          </cell>
          <cell r="F2492" t="str">
            <v>Foreign</v>
          </cell>
          <cell r="G2492">
            <v>1552014</v>
          </cell>
        </row>
        <row r="2493">
          <cell r="A2493" t="str">
            <v>Total Deferred Tax Liab - NC</v>
          </cell>
          <cell r="B2493" t="str">
            <v>Richard</v>
          </cell>
          <cell r="C2493" t="str">
            <v>Computed</v>
          </cell>
          <cell r="D2493" t="str">
            <v>2Q04</v>
          </cell>
          <cell r="E2493" t="str">
            <v>RU UK Retail</v>
          </cell>
          <cell r="F2493" t="str">
            <v>Foreign</v>
          </cell>
          <cell r="G2493">
            <v>0</v>
          </cell>
        </row>
        <row r="2494">
          <cell r="A2494" t="str">
            <v>Total Net Deferred Tax Asset/(Liab)</v>
          </cell>
          <cell r="B2494" t="str">
            <v>Richard</v>
          </cell>
          <cell r="C2494" t="str">
            <v>Computed</v>
          </cell>
          <cell r="D2494" t="str">
            <v>2Q04</v>
          </cell>
          <cell r="E2494" t="str">
            <v>RU UK Retail</v>
          </cell>
          <cell r="F2494" t="str">
            <v>Foreign</v>
          </cell>
          <cell r="G2494">
            <v>1552014</v>
          </cell>
        </row>
        <row r="2495">
          <cell r="A2495" t="str">
            <v>Gross Valuation Allowance</v>
          </cell>
          <cell r="B2495" t="str">
            <v>Richard</v>
          </cell>
          <cell r="C2495" t="str">
            <v>Computed</v>
          </cell>
          <cell r="D2495" t="str">
            <v>2Q04</v>
          </cell>
          <cell r="E2495" t="str">
            <v>RU UK Retail</v>
          </cell>
          <cell r="F2495" t="str">
            <v>Foreign</v>
          </cell>
          <cell r="G2495">
            <v>0</v>
          </cell>
        </row>
        <row r="2496">
          <cell r="A2496" t="str">
            <v>Total Asset/(Liability)</v>
          </cell>
          <cell r="B2496" t="str">
            <v>Richard</v>
          </cell>
          <cell r="C2496" t="str">
            <v>Computed</v>
          </cell>
          <cell r="D2496" t="str">
            <v>2Q04</v>
          </cell>
          <cell r="E2496" t="str">
            <v>RU UK Retail</v>
          </cell>
          <cell r="F2496" t="str">
            <v>Foreign</v>
          </cell>
          <cell r="G2496">
            <v>1275314.7</v>
          </cell>
        </row>
        <row r="2497">
          <cell r="A2497" t="str">
            <v>Total tax expense (benefit)</v>
          </cell>
          <cell r="B2497" t="str">
            <v>Richard</v>
          </cell>
          <cell r="C2497" t="str">
            <v>Computed</v>
          </cell>
          <cell r="D2497" t="str">
            <v>2Q04</v>
          </cell>
          <cell r="E2497" t="str">
            <v>RU UK Retail</v>
          </cell>
          <cell r="F2497" t="str">
            <v>Foreign</v>
          </cell>
          <cell r="G2497">
            <v>276699.3</v>
          </cell>
        </row>
        <row r="2498">
          <cell r="A2498" t="str">
            <v>EOY Accrued Tax Rec/(Pay)</v>
          </cell>
          <cell r="B2498" t="str">
            <v>Richard</v>
          </cell>
          <cell r="C2498" t="str">
            <v>Computed</v>
          </cell>
          <cell r="D2498" t="str">
            <v>1Q04</v>
          </cell>
          <cell r="E2498" t="str">
            <v>RU UK Retail</v>
          </cell>
          <cell r="F2498" t="str">
            <v>Foreign</v>
          </cell>
          <cell r="G2498">
            <v>0</v>
          </cell>
        </row>
        <row r="2499">
          <cell r="A2499" t="str">
            <v>Total Deferred Tax Asset - Current</v>
          </cell>
          <cell r="B2499" t="str">
            <v>Richard</v>
          </cell>
          <cell r="C2499" t="str">
            <v>Computed</v>
          </cell>
          <cell r="D2499" t="str">
            <v>1Q04</v>
          </cell>
          <cell r="E2499" t="str">
            <v>RU UK Retail</v>
          </cell>
          <cell r="F2499" t="str">
            <v>Foreign</v>
          </cell>
          <cell r="G2499">
            <v>0</v>
          </cell>
        </row>
        <row r="2500">
          <cell r="A2500" t="str">
            <v>Total Deferred Tax Asset - NC</v>
          </cell>
          <cell r="B2500" t="str">
            <v>Richard</v>
          </cell>
          <cell r="C2500" t="str">
            <v>Computed</v>
          </cell>
          <cell r="D2500" t="str">
            <v>1Q04</v>
          </cell>
          <cell r="E2500" t="str">
            <v>RU UK Retail</v>
          </cell>
          <cell r="F2500" t="str">
            <v>Foreign</v>
          </cell>
          <cell r="G2500">
            <v>1565659.527</v>
          </cell>
        </row>
        <row r="2501">
          <cell r="A2501" t="str">
            <v>Total Deferred Tax Liab - NC</v>
          </cell>
          <cell r="B2501" t="str">
            <v>Richard</v>
          </cell>
          <cell r="C2501" t="str">
            <v>Computed</v>
          </cell>
          <cell r="D2501" t="str">
            <v>1Q04</v>
          </cell>
          <cell r="E2501" t="str">
            <v>RU UK Retail</v>
          </cell>
          <cell r="F2501" t="str">
            <v>Foreign</v>
          </cell>
          <cell r="G2501">
            <v>0</v>
          </cell>
        </row>
        <row r="2502">
          <cell r="A2502" t="str">
            <v>Total Net Deferred Tax Asset/(Liab)</v>
          </cell>
          <cell r="B2502" t="str">
            <v>Richard</v>
          </cell>
          <cell r="C2502" t="str">
            <v>Computed</v>
          </cell>
          <cell r="D2502" t="str">
            <v>1Q04</v>
          </cell>
          <cell r="E2502" t="str">
            <v>RU UK Retail</v>
          </cell>
          <cell r="F2502" t="str">
            <v>Foreign</v>
          </cell>
          <cell r="G2502">
            <v>1565659.527</v>
          </cell>
        </row>
        <row r="2503">
          <cell r="A2503" t="str">
            <v>Gross Valuation Allowance</v>
          </cell>
          <cell r="B2503" t="str">
            <v>Richard</v>
          </cell>
          <cell r="C2503" t="str">
            <v>Computed</v>
          </cell>
          <cell r="D2503" t="str">
            <v>1Q04</v>
          </cell>
          <cell r="E2503" t="str">
            <v>RU UK Retail</v>
          </cell>
          <cell r="F2503" t="str">
            <v>Foreign</v>
          </cell>
          <cell r="G2503">
            <v>0</v>
          </cell>
        </row>
        <row r="2504">
          <cell r="A2504" t="str">
            <v>Total Asset/(Liability)</v>
          </cell>
          <cell r="B2504" t="str">
            <v>Richard</v>
          </cell>
          <cell r="C2504" t="str">
            <v>Computed</v>
          </cell>
          <cell r="D2504" t="str">
            <v>1Q04</v>
          </cell>
          <cell r="E2504" t="str">
            <v>RU UK Retail</v>
          </cell>
          <cell r="F2504" t="str">
            <v>Foreign</v>
          </cell>
          <cell r="G2504">
            <v>1565659.527</v>
          </cell>
        </row>
        <row r="2505">
          <cell r="A2505" t="str">
            <v>Total tax expense (benefit)</v>
          </cell>
          <cell r="B2505" t="str">
            <v>Richard</v>
          </cell>
          <cell r="C2505" t="str">
            <v>Computed</v>
          </cell>
          <cell r="D2505" t="str">
            <v>1Q04</v>
          </cell>
          <cell r="E2505" t="str">
            <v>RU UK Retail</v>
          </cell>
          <cell r="F2505" t="str">
            <v>Foreign</v>
          </cell>
          <cell r="G2505">
            <v>-13645.527000000002</v>
          </cell>
        </row>
        <row r="2506">
          <cell r="A2506" t="str">
            <v>EOY Accrued Tax Rec/(Pay)</v>
          </cell>
          <cell r="B2506" t="str">
            <v>Richard</v>
          </cell>
          <cell r="C2506" t="str">
            <v>Computed</v>
          </cell>
          <cell r="D2506" t="str">
            <v>4Q03</v>
          </cell>
          <cell r="E2506" t="str">
            <v>RU UK Retail</v>
          </cell>
          <cell r="F2506" t="str">
            <v>Foreign</v>
          </cell>
          <cell r="G2506">
            <v>0</v>
          </cell>
        </row>
        <row r="2507">
          <cell r="A2507" t="str">
            <v>Total Deferred Tax Asset - Current</v>
          </cell>
          <cell r="B2507" t="str">
            <v>Richard</v>
          </cell>
          <cell r="C2507" t="str">
            <v>Computed</v>
          </cell>
          <cell r="D2507" t="str">
            <v>4Q03</v>
          </cell>
          <cell r="E2507" t="str">
            <v>RU UK Retail</v>
          </cell>
          <cell r="F2507" t="str">
            <v>Foreign</v>
          </cell>
          <cell r="G2507">
            <v>0</v>
          </cell>
        </row>
        <row r="2508">
          <cell r="A2508" t="str">
            <v>Total Deferred Tax Asset - NC</v>
          </cell>
          <cell r="B2508" t="str">
            <v>Richard</v>
          </cell>
          <cell r="C2508" t="str">
            <v>Computed</v>
          </cell>
          <cell r="D2508" t="str">
            <v>4Q03</v>
          </cell>
          <cell r="E2508" t="str">
            <v>RU UK Retail</v>
          </cell>
          <cell r="F2508" t="str">
            <v>Foreign</v>
          </cell>
          <cell r="G2508">
            <v>1552014</v>
          </cell>
        </row>
        <row r="2509">
          <cell r="A2509" t="str">
            <v>Total Deferred Tax Liab - NC</v>
          </cell>
          <cell r="B2509" t="str">
            <v>Richard</v>
          </cell>
          <cell r="C2509" t="str">
            <v>Computed</v>
          </cell>
          <cell r="D2509" t="str">
            <v>4Q03</v>
          </cell>
          <cell r="E2509" t="str">
            <v>RU UK Retail</v>
          </cell>
          <cell r="F2509" t="str">
            <v>Foreign</v>
          </cell>
          <cell r="G2509">
            <v>0</v>
          </cell>
        </row>
        <row r="2510">
          <cell r="A2510" t="str">
            <v>Total Net Deferred Tax Asset/(Liab)</v>
          </cell>
          <cell r="B2510" t="str">
            <v>Richard</v>
          </cell>
          <cell r="C2510" t="str">
            <v>Computed</v>
          </cell>
          <cell r="D2510" t="str">
            <v>4Q03</v>
          </cell>
          <cell r="E2510" t="str">
            <v>RU UK Retail</v>
          </cell>
          <cell r="F2510" t="str">
            <v>Foreign</v>
          </cell>
          <cell r="G2510">
            <v>1552014</v>
          </cell>
        </row>
        <row r="2511">
          <cell r="A2511" t="str">
            <v>Gross Valuation Allowance</v>
          </cell>
          <cell r="B2511" t="str">
            <v>Richard</v>
          </cell>
          <cell r="C2511" t="str">
            <v>Computed</v>
          </cell>
          <cell r="D2511" t="str">
            <v>4Q03</v>
          </cell>
          <cell r="E2511" t="str">
            <v>RU UK Retail</v>
          </cell>
          <cell r="F2511" t="str">
            <v>Foreign</v>
          </cell>
          <cell r="G2511">
            <v>0</v>
          </cell>
        </row>
        <row r="2512">
          <cell r="A2512" t="str">
            <v>Total Asset/(Liability)</v>
          </cell>
          <cell r="B2512" t="str">
            <v>Richard</v>
          </cell>
          <cell r="C2512" t="str">
            <v>Computed</v>
          </cell>
          <cell r="D2512" t="str">
            <v>4Q03</v>
          </cell>
          <cell r="E2512" t="str">
            <v>RU UK Retail</v>
          </cell>
          <cell r="F2512" t="str">
            <v>Foreign</v>
          </cell>
          <cell r="G2512">
            <v>1552014</v>
          </cell>
        </row>
        <row r="2513">
          <cell r="A2513" t="str">
            <v>EOY Accrued Tax Rec/(Pay)</v>
          </cell>
          <cell r="B2513" t="str">
            <v>Richard</v>
          </cell>
          <cell r="C2513" t="str">
            <v>Computed</v>
          </cell>
          <cell r="D2513" t="str">
            <v>2Q04</v>
          </cell>
          <cell r="E2513" t="str">
            <v>Horizons Develop</v>
          </cell>
          <cell r="F2513" t="str">
            <v>Foreign</v>
          </cell>
          <cell r="G2513">
            <v>0</v>
          </cell>
        </row>
        <row r="2514">
          <cell r="A2514" t="str">
            <v>Total Deferred Tax Asset - Current</v>
          </cell>
          <cell r="B2514" t="str">
            <v>Richard</v>
          </cell>
          <cell r="C2514" t="str">
            <v>Computed</v>
          </cell>
          <cell r="D2514" t="str">
            <v>2Q04</v>
          </cell>
          <cell r="E2514" t="str">
            <v>Horizons Develop</v>
          </cell>
          <cell r="F2514" t="str">
            <v>Foreign</v>
          </cell>
          <cell r="G2514">
            <v>0</v>
          </cell>
        </row>
        <row r="2515">
          <cell r="A2515" t="str">
            <v>Total Deferred Tax Asset - NC</v>
          </cell>
          <cell r="B2515" t="str">
            <v>Richard</v>
          </cell>
          <cell r="C2515" t="str">
            <v>Computed</v>
          </cell>
          <cell r="D2515" t="str">
            <v>2Q04</v>
          </cell>
          <cell r="E2515" t="str">
            <v>Horizons Develop</v>
          </cell>
          <cell r="F2515" t="str">
            <v>Foreign</v>
          </cell>
          <cell r="G2515">
            <v>1560300</v>
          </cell>
        </row>
        <row r="2516">
          <cell r="A2516" t="str">
            <v>Total Deferred Tax Liab - NC</v>
          </cell>
          <cell r="B2516" t="str">
            <v>Richard</v>
          </cell>
          <cell r="C2516" t="str">
            <v>Computed</v>
          </cell>
          <cell r="D2516" t="str">
            <v>2Q04</v>
          </cell>
          <cell r="E2516" t="str">
            <v>Horizons Develop</v>
          </cell>
          <cell r="F2516" t="str">
            <v>Foreign</v>
          </cell>
          <cell r="G2516">
            <v>0</v>
          </cell>
        </row>
        <row r="2517">
          <cell r="A2517" t="str">
            <v>Total Net Deferred Tax Asset/(Liab)</v>
          </cell>
          <cell r="B2517" t="str">
            <v>Richard</v>
          </cell>
          <cell r="C2517" t="str">
            <v>Computed</v>
          </cell>
          <cell r="D2517" t="str">
            <v>2Q04</v>
          </cell>
          <cell r="E2517" t="str">
            <v>Horizons Develop</v>
          </cell>
          <cell r="F2517" t="str">
            <v>Foreign</v>
          </cell>
          <cell r="G2517">
            <v>1560300</v>
          </cell>
        </row>
        <row r="2518">
          <cell r="A2518" t="str">
            <v>Gross Valuation Allowance</v>
          </cell>
          <cell r="B2518" t="str">
            <v>Richard</v>
          </cell>
          <cell r="C2518" t="str">
            <v>Computed</v>
          </cell>
          <cell r="D2518" t="str">
            <v>2Q04</v>
          </cell>
          <cell r="E2518" t="str">
            <v>Horizons Develop</v>
          </cell>
          <cell r="F2518" t="str">
            <v>Foreign</v>
          </cell>
          <cell r="G2518">
            <v>-1938000</v>
          </cell>
        </row>
        <row r="2519">
          <cell r="A2519" t="str">
            <v>Total Asset/(Liability)</v>
          </cell>
          <cell r="B2519" t="str">
            <v>Richard</v>
          </cell>
          <cell r="C2519" t="str">
            <v>Computed</v>
          </cell>
          <cell r="D2519" t="str">
            <v>2Q04</v>
          </cell>
          <cell r="E2519" t="str">
            <v>Horizons Develop</v>
          </cell>
          <cell r="F2519" t="str">
            <v>Foreign</v>
          </cell>
          <cell r="G2519">
            <v>1560300</v>
          </cell>
        </row>
        <row r="2520">
          <cell r="A2520" t="str">
            <v>Total tax expense (benefit)</v>
          </cell>
          <cell r="B2520" t="str">
            <v>Richard</v>
          </cell>
          <cell r="C2520" t="str">
            <v>Computed</v>
          </cell>
          <cell r="D2520" t="str">
            <v>2Q04</v>
          </cell>
          <cell r="E2520" t="str">
            <v>Horizons Develop</v>
          </cell>
          <cell r="F2520" t="str">
            <v>Foreign</v>
          </cell>
          <cell r="G2520">
            <v>0</v>
          </cell>
        </row>
        <row r="2521">
          <cell r="A2521" t="str">
            <v>EOY Accrued Tax Rec/(Pay)</v>
          </cell>
          <cell r="B2521" t="str">
            <v>Richard</v>
          </cell>
          <cell r="C2521" t="str">
            <v>Computed</v>
          </cell>
          <cell r="D2521" t="str">
            <v>1Q04</v>
          </cell>
          <cell r="E2521" t="str">
            <v>Horizons Develop</v>
          </cell>
          <cell r="F2521" t="str">
            <v>Foreign</v>
          </cell>
          <cell r="G2521">
            <v>0</v>
          </cell>
        </row>
        <row r="2522">
          <cell r="A2522" t="str">
            <v>Total Deferred Tax Asset - Current</v>
          </cell>
          <cell r="B2522" t="str">
            <v>Richard</v>
          </cell>
          <cell r="C2522" t="str">
            <v>Computed</v>
          </cell>
          <cell r="D2522" t="str">
            <v>1Q04</v>
          </cell>
          <cell r="E2522" t="str">
            <v>Horizons Develop</v>
          </cell>
          <cell r="F2522" t="str">
            <v>Foreign</v>
          </cell>
          <cell r="G2522">
            <v>0</v>
          </cell>
        </row>
        <row r="2523">
          <cell r="A2523" t="str">
            <v>Total Deferred Tax Asset - NC</v>
          </cell>
          <cell r="B2523" t="str">
            <v>Richard</v>
          </cell>
          <cell r="C2523" t="str">
            <v>Computed</v>
          </cell>
          <cell r="D2523" t="str">
            <v>1Q04</v>
          </cell>
          <cell r="E2523" t="str">
            <v>Horizons Develop</v>
          </cell>
          <cell r="F2523" t="str">
            <v>Foreign</v>
          </cell>
          <cell r="G2523">
            <v>1560300</v>
          </cell>
        </row>
        <row r="2524">
          <cell r="A2524" t="str">
            <v>Total Deferred Tax Liab - NC</v>
          </cell>
          <cell r="B2524" t="str">
            <v>Richard</v>
          </cell>
          <cell r="C2524" t="str">
            <v>Computed</v>
          </cell>
          <cell r="D2524" t="str">
            <v>1Q04</v>
          </cell>
          <cell r="E2524" t="str">
            <v>Horizons Develop</v>
          </cell>
          <cell r="F2524" t="str">
            <v>Foreign</v>
          </cell>
          <cell r="G2524">
            <v>0</v>
          </cell>
        </row>
        <row r="2525">
          <cell r="A2525" t="str">
            <v>Total Net Deferred Tax Asset/(Liab)</v>
          </cell>
          <cell r="B2525" t="str">
            <v>Richard</v>
          </cell>
          <cell r="C2525" t="str">
            <v>Computed</v>
          </cell>
          <cell r="D2525" t="str">
            <v>1Q04</v>
          </cell>
          <cell r="E2525" t="str">
            <v>Horizons Develop</v>
          </cell>
          <cell r="F2525" t="str">
            <v>Foreign</v>
          </cell>
          <cell r="G2525">
            <v>1560300</v>
          </cell>
        </row>
        <row r="2526">
          <cell r="A2526" t="str">
            <v>Gross Valuation Allowance</v>
          </cell>
          <cell r="B2526" t="str">
            <v>Richard</v>
          </cell>
          <cell r="C2526" t="str">
            <v>Computed</v>
          </cell>
          <cell r="D2526" t="str">
            <v>1Q04</v>
          </cell>
          <cell r="E2526" t="str">
            <v>Horizons Develop</v>
          </cell>
          <cell r="F2526" t="str">
            <v>Foreign</v>
          </cell>
          <cell r="G2526">
            <v>-1938000</v>
          </cell>
        </row>
        <row r="2527">
          <cell r="A2527" t="str">
            <v>Total Asset/(Liability)</v>
          </cell>
          <cell r="B2527" t="str">
            <v>Richard</v>
          </cell>
          <cell r="C2527" t="str">
            <v>Computed</v>
          </cell>
          <cell r="D2527" t="str">
            <v>1Q04</v>
          </cell>
          <cell r="E2527" t="str">
            <v>Horizons Develop</v>
          </cell>
          <cell r="F2527" t="str">
            <v>Foreign</v>
          </cell>
          <cell r="G2527">
            <v>1560300</v>
          </cell>
        </row>
        <row r="2528">
          <cell r="A2528" t="str">
            <v>Total tax expense (benefit)</v>
          </cell>
          <cell r="B2528" t="str">
            <v>Richard</v>
          </cell>
          <cell r="C2528" t="str">
            <v>Computed</v>
          </cell>
          <cell r="D2528" t="str">
            <v>1Q04</v>
          </cell>
          <cell r="E2528" t="str">
            <v>Horizons Develop</v>
          </cell>
          <cell r="F2528" t="str">
            <v>Foreign</v>
          </cell>
          <cell r="G2528">
            <v>0</v>
          </cell>
        </row>
        <row r="2529">
          <cell r="A2529" t="str">
            <v>EOY Accrued Tax Rec/(Pay)</v>
          </cell>
          <cell r="B2529" t="str">
            <v>Richard</v>
          </cell>
          <cell r="C2529" t="str">
            <v>Computed</v>
          </cell>
          <cell r="D2529" t="str">
            <v>4Q03</v>
          </cell>
          <cell r="E2529" t="str">
            <v>Horizons Develop</v>
          </cell>
          <cell r="F2529" t="str">
            <v>Foreign</v>
          </cell>
          <cell r="G2529">
            <v>0</v>
          </cell>
        </row>
        <row r="2530">
          <cell r="A2530" t="str">
            <v>Total Deferred Tax Asset - Current</v>
          </cell>
          <cell r="B2530" t="str">
            <v>Richard</v>
          </cell>
          <cell r="C2530" t="str">
            <v>Computed</v>
          </cell>
          <cell r="D2530" t="str">
            <v>4Q03</v>
          </cell>
          <cell r="E2530" t="str">
            <v>Horizons Develop</v>
          </cell>
          <cell r="F2530" t="str">
            <v>Foreign</v>
          </cell>
          <cell r="G2530">
            <v>0</v>
          </cell>
        </row>
        <row r="2531">
          <cell r="A2531" t="str">
            <v>Total Deferred Tax Asset - NC</v>
          </cell>
          <cell r="B2531" t="str">
            <v>Richard</v>
          </cell>
          <cell r="C2531" t="str">
            <v>Computed</v>
          </cell>
          <cell r="D2531" t="str">
            <v>4Q03</v>
          </cell>
          <cell r="E2531" t="str">
            <v>Horizons Develop</v>
          </cell>
          <cell r="F2531" t="str">
            <v>Foreign</v>
          </cell>
          <cell r="G2531">
            <v>1560300</v>
          </cell>
        </row>
        <row r="2532">
          <cell r="A2532" t="str">
            <v>Total Deferred Tax Liab - NC</v>
          </cell>
          <cell r="B2532" t="str">
            <v>Richard</v>
          </cell>
          <cell r="C2532" t="str">
            <v>Computed</v>
          </cell>
          <cell r="D2532" t="str">
            <v>4Q03</v>
          </cell>
          <cell r="E2532" t="str">
            <v>Horizons Develop</v>
          </cell>
          <cell r="F2532" t="str">
            <v>Foreign</v>
          </cell>
          <cell r="G2532">
            <v>0</v>
          </cell>
        </row>
        <row r="2533">
          <cell r="A2533" t="str">
            <v>Total Net Deferred Tax Asset/(Liab)</v>
          </cell>
          <cell r="B2533" t="str">
            <v>Richard</v>
          </cell>
          <cell r="C2533" t="str">
            <v>Computed</v>
          </cell>
          <cell r="D2533" t="str">
            <v>4Q03</v>
          </cell>
          <cell r="E2533" t="str">
            <v>Horizons Develop</v>
          </cell>
          <cell r="F2533" t="str">
            <v>Foreign</v>
          </cell>
          <cell r="G2533">
            <v>1560300</v>
          </cell>
        </row>
        <row r="2534">
          <cell r="A2534" t="str">
            <v>Gross Valuation Allowance</v>
          </cell>
          <cell r="B2534" t="str">
            <v>Richard</v>
          </cell>
          <cell r="C2534" t="str">
            <v>Computed</v>
          </cell>
          <cell r="D2534" t="str">
            <v>4Q03</v>
          </cell>
          <cell r="E2534" t="str">
            <v>Horizons Develop</v>
          </cell>
          <cell r="F2534" t="str">
            <v>Foreign</v>
          </cell>
          <cell r="G2534">
            <v>-1938000</v>
          </cell>
        </row>
        <row r="2535">
          <cell r="A2535" t="str">
            <v>Total Asset/(Liability)</v>
          </cell>
          <cell r="B2535" t="str">
            <v>Richard</v>
          </cell>
          <cell r="C2535" t="str">
            <v>Computed</v>
          </cell>
          <cell r="D2535" t="str">
            <v>4Q03</v>
          </cell>
          <cell r="E2535" t="str">
            <v>Horizons Develop</v>
          </cell>
          <cell r="F2535" t="str">
            <v>Foreign</v>
          </cell>
          <cell r="G2535">
            <v>1560300</v>
          </cell>
        </row>
        <row r="2536">
          <cell r="A2536" t="str">
            <v>EOY Accrued Tax Rec/(Pay)</v>
          </cell>
          <cell r="B2536" t="str">
            <v>Richard</v>
          </cell>
          <cell r="C2536" t="str">
            <v>Computed</v>
          </cell>
          <cell r="D2536" t="str">
            <v>2Q04</v>
          </cell>
          <cell r="E2536" t="str">
            <v>Devlopmnt</v>
          </cell>
          <cell r="F2536" t="str">
            <v>Foreign</v>
          </cell>
          <cell r="G2536">
            <v>0</v>
          </cell>
        </row>
        <row r="2537">
          <cell r="A2537" t="str">
            <v>Total Deferred Tax Asset - Current</v>
          </cell>
          <cell r="B2537" t="str">
            <v>Richard</v>
          </cell>
          <cell r="C2537" t="str">
            <v>Computed</v>
          </cell>
          <cell r="D2537" t="str">
            <v>2Q04</v>
          </cell>
          <cell r="E2537" t="str">
            <v>Devlopmnt</v>
          </cell>
          <cell r="F2537" t="str">
            <v>Foreign</v>
          </cell>
          <cell r="G2537">
            <v>0</v>
          </cell>
        </row>
        <row r="2538">
          <cell r="A2538" t="str">
            <v>Total Deferred Tax Asset - NC</v>
          </cell>
          <cell r="B2538" t="str">
            <v>Richard</v>
          </cell>
          <cell r="C2538" t="str">
            <v>Computed</v>
          </cell>
          <cell r="D2538" t="str">
            <v>2Q04</v>
          </cell>
          <cell r="E2538" t="str">
            <v>Devlopmnt</v>
          </cell>
          <cell r="F2538" t="str">
            <v>Foreign</v>
          </cell>
          <cell r="G2538">
            <v>673800</v>
          </cell>
        </row>
        <row r="2539">
          <cell r="A2539" t="str">
            <v>Total Deferred Tax Liab - NC</v>
          </cell>
          <cell r="B2539" t="str">
            <v>Richard</v>
          </cell>
          <cell r="C2539" t="str">
            <v>Computed</v>
          </cell>
          <cell r="D2539" t="str">
            <v>2Q04</v>
          </cell>
          <cell r="E2539" t="str">
            <v>Devlopmnt</v>
          </cell>
          <cell r="F2539" t="str">
            <v>Foreign</v>
          </cell>
          <cell r="G2539">
            <v>0</v>
          </cell>
        </row>
        <row r="2540">
          <cell r="A2540" t="str">
            <v>Total Net Deferred Tax Asset/(Liab)</v>
          </cell>
          <cell r="B2540" t="str">
            <v>Richard</v>
          </cell>
          <cell r="C2540" t="str">
            <v>Computed</v>
          </cell>
          <cell r="D2540" t="str">
            <v>2Q04</v>
          </cell>
          <cell r="E2540" t="str">
            <v>Devlopmnt</v>
          </cell>
          <cell r="F2540" t="str">
            <v>Foreign</v>
          </cell>
          <cell r="G2540">
            <v>673800</v>
          </cell>
        </row>
        <row r="2541">
          <cell r="A2541" t="str">
            <v>Gross Valuation Allowance</v>
          </cell>
          <cell r="B2541" t="str">
            <v>Richard</v>
          </cell>
          <cell r="C2541" t="str">
            <v>Computed</v>
          </cell>
          <cell r="D2541" t="str">
            <v>2Q04</v>
          </cell>
          <cell r="E2541" t="str">
            <v>Devlopmnt</v>
          </cell>
          <cell r="F2541" t="str">
            <v>Foreign</v>
          </cell>
          <cell r="G2541">
            <v>-340000</v>
          </cell>
        </row>
        <row r="2542">
          <cell r="A2542" t="str">
            <v>Total Asset/(Liability)</v>
          </cell>
          <cell r="B2542" t="str">
            <v>Richard</v>
          </cell>
          <cell r="C2542" t="str">
            <v>Computed</v>
          </cell>
          <cell r="D2542" t="str">
            <v>2Q04</v>
          </cell>
          <cell r="E2542" t="str">
            <v>Devlopmnt</v>
          </cell>
          <cell r="F2542" t="str">
            <v>Foreign</v>
          </cell>
          <cell r="G2542">
            <v>673800</v>
          </cell>
        </row>
        <row r="2543">
          <cell r="A2543" t="str">
            <v>Total tax expense (benefit)</v>
          </cell>
          <cell r="B2543" t="str">
            <v>Richard</v>
          </cell>
          <cell r="C2543" t="str">
            <v>Computed</v>
          </cell>
          <cell r="D2543" t="str">
            <v>2Q04</v>
          </cell>
          <cell r="E2543" t="str">
            <v>Devlopmnt</v>
          </cell>
          <cell r="F2543" t="str">
            <v>Foreign</v>
          </cell>
          <cell r="G2543">
            <v>0</v>
          </cell>
        </row>
        <row r="2544">
          <cell r="A2544" t="str">
            <v>EOY Accrued Tax Rec/(Pay)</v>
          </cell>
          <cell r="B2544" t="str">
            <v>Richard</v>
          </cell>
          <cell r="C2544" t="str">
            <v>Computed</v>
          </cell>
          <cell r="D2544" t="str">
            <v>1Q04</v>
          </cell>
          <cell r="E2544" t="str">
            <v>Devlopmnt</v>
          </cell>
          <cell r="F2544" t="str">
            <v>Foreign</v>
          </cell>
          <cell r="G2544">
            <v>0</v>
          </cell>
        </row>
        <row r="2545">
          <cell r="A2545" t="str">
            <v>Total Deferred Tax Asset - Current</v>
          </cell>
          <cell r="B2545" t="str">
            <v>Richard</v>
          </cell>
          <cell r="C2545" t="str">
            <v>Computed</v>
          </cell>
          <cell r="D2545" t="str">
            <v>1Q04</v>
          </cell>
          <cell r="E2545" t="str">
            <v>Devlopmnt</v>
          </cell>
          <cell r="F2545" t="str">
            <v>Foreign</v>
          </cell>
          <cell r="G2545">
            <v>0</v>
          </cell>
        </row>
        <row r="2546">
          <cell r="A2546" t="str">
            <v>Total Deferred Tax Asset - NC</v>
          </cell>
          <cell r="B2546" t="str">
            <v>Richard</v>
          </cell>
          <cell r="C2546" t="str">
            <v>Computed</v>
          </cell>
          <cell r="D2546" t="str">
            <v>1Q04</v>
          </cell>
          <cell r="E2546" t="str">
            <v>Devlopmnt</v>
          </cell>
          <cell r="F2546" t="str">
            <v>Foreign</v>
          </cell>
          <cell r="G2546">
            <v>673800</v>
          </cell>
        </row>
        <row r="2547">
          <cell r="A2547" t="str">
            <v>Total Deferred Tax Liab - NC</v>
          </cell>
          <cell r="B2547" t="str">
            <v>Richard</v>
          </cell>
          <cell r="C2547" t="str">
            <v>Computed</v>
          </cell>
          <cell r="D2547" t="str">
            <v>1Q04</v>
          </cell>
          <cell r="E2547" t="str">
            <v>Devlopmnt</v>
          </cell>
          <cell r="F2547" t="str">
            <v>Foreign</v>
          </cell>
          <cell r="G2547">
            <v>0</v>
          </cell>
        </row>
        <row r="2548">
          <cell r="A2548" t="str">
            <v>Total Net Deferred Tax Asset/(Liab)</v>
          </cell>
          <cell r="B2548" t="str">
            <v>Richard</v>
          </cell>
          <cell r="C2548" t="str">
            <v>Computed</v>
          </cell>
          <cell r="D2548" t="str">
            <v>1Q04</v>
          </cell>
          <cell r="E2548" t="str">
            <v>Devlopmnt</v>
          </cell>
          <cell r="F2548" t="str">
            <v>Foreign</v>
          </cell>
          <cell r="G2548">
            <v>673800</v>
          </cell>
        </row>
        <row r="2549">
          <cell r="A2549" t="str">
            <v>Gross Valuation Allowance</v>
          </cell>
          <cell r="B2549" t="str">
            <v>Richard</v>
          </cell>
          <cell r="C2549" t="str">
            <v>Computed</v>
          </cell>
          <cell r="D2549" t="str">
            <v>1Q04</v>
          </cell>
          <cell r="E2549" t="str">
            <v>Devlopmnt</v>
          </cell>
          <cell r="F2549" t="str">
            <v>Foreign</v>
          </cell>
          <cell r="G2549">
            <v>-340000</v>
          </cell>
        </row>
        <row r="2550">
          <cell r="A2550" t="str">
            <v>Total Asset/(Liability)</v>
          </cell>
          <cell r="B2550" t="str">
            <v>Richard</v>
          </cell>
          <cell r="C2550" t="str">
            <v>Computed</v>
          </cell>
          <cell r="D2550" t="str">
            <v>1Q04</v>
          </cell>
          <cell r="E2550" t="str">
            <v>Devlopmnt</v>
          </cell>
          <cell r="F2550" t="str">
            <v>Foreign</v>
          </cell>
          <cell r="G2550">
            <v>673800</v>
          </cell>
        </row>
        <row r="2551">
          <cell r="A2551" t="str">
            <v>Total tax expense (benefit)</v>
          </cell>
          <cell r="B2551" t="str">
            <v>Richard</v>
          </cell>
          <cell r="C2551" t="str">
            <v>Computed</v>
          </cell>
          <cell r="D2551" t="str">
            <v>1Q04</v>
          </cell>
          <cell r="E2551" t="str">
            <v>Devlopmnt</v>
          </cell>
          <cell r="F2551" t="str">
            <v>Foreign</v>
          </cell>
          <cell r="G2551">
            <v>0</v>
          </cell>
        </row>
        <row r="2552">
          <cell r="A2552" t="str">
            <v>EOY Accrued Tax Rec/(Pay)</v>
          </cell>
          <cell r="B2552" t="str">
            <v>Richard</v>
          </cell>
          <cell r="C2552" t="str">
            <v>Computed</v>
          </cell>
          <cell r="D2552" t="str">
            <v>4Q03</v>
          </cell>
          <cell r="E2552" t="str">
            <v>Devlopmnt</v>
          </cell>
          <cell r="F2552" t="str">
            <v>Foreign</v>
          </cell>
          <cell r="G2552">
            <v>0</v>
          </cell>
        </row>
        <row r="2553">
          <cell r="A2553" t="str">
            <v>Total Deferred Tax Asset - Current</v>
          </cell>
          <cell r="B2553" t="str">
            <v>Richard</v>
          </cell>
          <cell r="C2553" t="str">
            <v>Computed</v>
          </cell>
          <cell r="D2553" t="str">
            <v>4Q03</v>
          </cell>
          <cell r="E2553" t="str">
            <v>Devlopmnt</v>
          </cell>
          <cell r="F2553" t="str">
            <v>Foreign</v>
          </cell>
          <cell r="G2553">
            <v>0</v>
          </cell>
        </row>
        <row r="2554">
          <cell r="A2554" t="str">
            <v>Total Deferred Tax Asset - NC</v>
          </cell>
          <cell r="B2554" t="str">
            <v>Richard</v>
          </cell>
          <cell r="C2554" t="str">
            <v>Computed</v>
          </cell>
          <cell r="D2554" t="str">
            <v>4Q03</v>
          </cell>
          <cell r="E2554" t="str">
            <v>Devlopmnt</v>
          </cell>
          <cell r="F2554" t="str">
            <v>Foreign</v>
          </cell>
          <cell r="G2554">
            <v>673800</v>
          </cell>
        </row>
        <row r="2555">
          <cell r="A2555" t="str">
            <v>Total Deferred Tax Liab - NC</v>
          </cell>
          <cell r="B2555" t="str">
            <v>Richard</v>
          </cell>
          <cell r="C2555" t="str">
            <v>Computed</v>
          </cell>
          <cell r="D2555" t="str">
            <v>4Q03</v>
          </cell>
          <cell r="E2555" t="str">
            <v>Devlopmnt</v>
          </cell>
          <cell r="F2555" t="str">
            <v>Foreign</v>
          </cell>
          <cell r="G2555">
            <v>0</v>
          </cell>
        </row>
        <row r="2556">
          <cell r="A2556" t="str">
            <v>Total Net Deferred Tax Asset/(Liab)</v>
          </cell>
          <cell r="B2556" t="str">
            <v>Richard</v>
          </cell>
          <cell r="C2556" t="str">
            <v>Computed</v>
          </cell>
          <cell r="D2556" t="str">
            <v>4Q03</v>
          </cell>
          <cell r="E2556" t="str">
            <v>Devlopmnt</v>
          </cell>
          <cell r="F2556" t="str">
            <v>Foreign</v>
          </cell>
          <cell r="G2556">
            <v>673800</v>
          </cell>
        </row>
        <row r="2557">
          <cell r="A2557" t="str">
            <v>Gross Valuation Allowance</v>
          </cell>
          <cell r="B2557" t="str">
            <v>Richard</v>
          </cell>
          <cell r="C2557" t="str">
            <v>Computed</v>
          </cell>
          <cell r="D2557" t="str">
            <v>4Q03</v>
          </cell>
          <cell r="E2557" t="str">
            <v>Devlopmnt</v>
          </cell>
          <cell r="F2557" t="str">
            <v>Foreign</v>
          </cell>
          <cell r="G2557">
            <v>-340000</v>
          </cell>
        </row>
        <row r="2558">
          <cell r="A2558" t="str">
            <v>Total Asset/(Liability)</v>
          </cell>
          <cell r="B2558" t="str">
            <v>Richard</v>
          </cell>
          <cell r="C2558" t="str">
            <v>Computed</v>
          </cell>
          <cell r="D2558" t="str">
            <v>4Q03</v>
          </cell>
          <cell r="E2558" t="str">
            <v>Devlopmnt</v>
          </cell>
          <cell r="F2558" t="str">
            <v>Foreign</v>
          </cell>
          <cell r="G2558">
            <v>673800</v>
          </cell>
        </row>
        <row r="2559">
          <cell r="A2559" t="str">
            <v>EOY Accrued Tax Rec/(Pay)</v>
          </cell>
          <cell r="B2559" t="str">
            <v>Prabu</v>
          </cell>
          <cell r="C2559" t="str">
            <v>Computed</v>
          </cell>
          <cell r="D2559" t="str">
            <v>2Q04</v>
          </cell>
          <cell r="E2559" t="str">
            <v>GPH BV</v>
          </cell>
          <cell r="F2559" t="str">
            <v>Foreign</v>
          </cell>
          <cell r="G2559">
            <v>0</v>
          </cell>
        </row>
        <row r="2560">
          <cell r="A2560" t="str">
            <v>Total Deferred Tax Asset - Current</v>
          </cell>
          <cell r="B2560" t="str">
            <v>Prabu</v>
          </cell>
          <cell r="C2560" t="str">
            <v>Computed</v>
          </cell>
          <cell r="D2560" t="str">
            <v>2Q04</v>
          </cell>
          <cell r="E2560" t="str">
            <v>GPH BV</v>
          </cell>
          <cell r="F2560" t="str">
            <v>Foreign</v>
          </cell>
          <cell r="G2560">
            <v>0</v>
          </cell>
        </row>
        <row r="2561">
          <cell r="A2561" t="str">
            <v>Total Deferred Tax Asset - NC</v>
          </cell>
          <cell r="B2561" t="str">
            <v>Prabu</v>
          </cell>
          <cell r="C2561" t="str">
            <v>Computed</v>
          </cell>
          <cell r="D2561" t="str">
            <v>2Q04</v>
          </cell>
          <cell r="E2561" t="str">
            <v>GPH BV</v>
          </cell>
          <cell r="F2561" t="str">
            <v>Foreign</v>
          </cell>
          <cell r="G2561">
            <v>11235157.044625001</v>
          </cell>
        </row>
        <row r="2562">
          <cell r="A2562" t="str">
            <v>Total Deferred Tax Liab - NC</v>
          </cell>
          <cell r="B2562" t="str">
            <v>Prabu</v>
          </cell>
          <cell r="C2562" t="str">
            <v>Computed</v>
          </cell>
          <cell r="D2562" t="str">
            <v>2Q04</v>
          </cell>
          <cell r="E2562" t="str">
            <v>GPH BV</v>
          </cell>
          <cell r="F2562" t="str">
            <v>Foreign</v>
          </cell>
          <cell r="G2562">
            <v>0</v>
          </cell>
        </row>
        <row r="2563">
          <cell r="A2563" t="str">
            <v>Total Net Deferred Tax Asset/(Liab)</v>
          </cell>
          <cell r="B2563" t="str">
            <v>Prabu</v>
          </cell>
          <cell r="C2563" t="str">
            <v>Computed</v>
          </cell>
          <cell r="D2563" t="str">
            <v>2Q04</v>
          </cell>
          <cell r="E2563" t="str">
            <v>GPH BV</v>
          </cell>
          <cell r="F2563" t="str">
            <v>Foreign</v>
          </cell>
          <cell r="G2563">
            <v>11235157.044625001</v>
          </cell>
        </row>
        <row r="2564">
          <cell r="A2564" t="str">
            <v>Gross Valuation Allowance</v>
          </cell>
          <cell r="B2564" t="str">
            <v>Prabu</v>
          </cell>
          <cell r="C2564" t="str">
            <v>Computed</v>
          </cell>
          <cell r="D2564" t="str">
            <v>2Q04</v>
          </cell>
          <cell r="E2564" t="str">
            <v>GPH BV</v>
          </cell>
          <cell r="F2564" t="str">
            <v>Foreign</v>
          </cell>
          <cell r="G2564">
            <v>0</v>
          </cell>
        </row>
        <row r="2565">
          <cell r="A2565" t="str">
            <v>Total Asset/(Liability)</v>
          </cell>
          <cell r="B2565" t="str">
            <v>Prabu</v>
          </cell>
          <cell r="C2565" t="str">
            <v>Computed</v>
          </cell>
          <cell r="D2565" t="str">
            <v>2Q04</v>
          </cell>
          <cell r="E2565" t="str">
            <v>GPH BV</v>
          </cell>
          <cell r="F2565" t="str">
            <v>Foreign</v>
          </cell>
          <cell r="G2565">
            <v>11235157.044625001</v>
          </cell>
        </row>
        <row r="2566">
          <cell r="A2566" t="str">
            <v>Total tax expense (benefit)</v>
          </cell>
          <cell r="B2566" t="str">
            <v>Prabu</v>
          </cell>
          <cell r="C2566" t="str">
            <v>Computed</v>
          </cell>
          <cell r="D2566" t="str">
            <v>2Q04</v>
          </cell>
          <cell r="E2566" t="str">
            <v>GPH BV</v>
          </cell>
          <cell r="F2566" t="str">
            <v>Foreign</v>
          </cell>
          <cell r="G2566">
            <v>-904505.01487499999</v>
          </cell>
        </row>
        <row r="2567">
          <cell r="A2567" t="str">
            <v>EOY Accrued Tax Rec/(Pay)</v>
          </cell>
          <cell r="B2567" t="str">
            <v>Prabu</v>
          </cell>
          <cell r="C2567" t="str">
            <v>Computed</v>
          </cell>
          <cell r="D2567" t="str">
            <v>1Q04</v>
          </cell>
          <cell r="E2567" t="str">
            <v>GPH BV</v>
          </cell>
          <cell r="F2567" t="str">
            <v>Foreign</v>
          </cell>
          <cell r="G2567">
            <v>0</v>
          </cell>
        </row>
        <row r="2568">
          <cell r="A2568" t="str">
            <v>Total Deferred Tax Asset - Current</v>
          </cell>
          <cell r="B2568" t="str">
            <v>Prabu</v>
          </cell>
          <cell r="C2568" t="str">
            <v>Computed</v>
          </cell>
          <cell r="D2568" t="str">
            <v>1Q04</v>
          </cell>
          <cell r="E2568" t="str">
            <v>GPH BV</v>
          </cell>
          <cell r="F2568" t="str">
            <v>Foreign</v>
          </cell>
          <cell r="G2568">
            <v>0</v>
          </cell>
        </row>
        <row r="2569">
          <cell r="A2569" t="str">
            <v>Total Deferred Tax Asset - NC</v>
          </cell>
          <cell r="B2569" t="str">
            <v>Prabu</v>
          </cell>
          <cell r="C2569" t="str">
            <v>Computed</v>
          </cell>
          <cell r="D2569" t="str">
            <v>1Q04</v>
          </cell>
          <cell r="E2569" t="str">
            <v>GPH BV</v>
          </cell>
          <cell r="F2569" t="str">
            <v>Foreign</v>
          </cell>
          <cell r="G2569">
            <v>10782904.5371875</v>
          </cell>
        </row>
        <row r="2570">
          <cell r="A2570" t="str">
            <v>Total Deferred Tax Liab - NC</v>
          </cell>
          <cell r="B2570" t="str">
            <v>Prabu</v>
          </cell>
          <cell r="C2570" t="str">
            <v>Computed</v>
          </cell>
          <cell r="D2570" t="str">
            <v>1Q04</v>
          </cell>
          <cell r="E2570" t="str">
            <v>GPH BV</v>
          </cell>
          <cell r="F2570" t="str">
            <v>Foreign</v>
          </cell>
          <cell r="G2570">
            <v>0</v>
          </cell>
        </row>
        <row r="2571">
          <cell r="A2571" t="str">
            <v>Total Net Deferred Tax Asset/(Liab)</v>
          </cell>
          <cell r="B2571" t="str">
            <v>Prabu</v>
          </cell>
          <cell r="C2571" t="str">
            <v>Computed</v>
          </cell>
          <cell r="D2571" t="str">
            <v>1Q04</v>
          </cell>
          <cell r="E2571" t="str">
            <v>GPH BV</v>
          </cell>
          <cell r="F2571" t="str">
            <v>Foreign</v>
          </cell>
          <cell r="G2571">
            <v>10782904.5371875</v>
          </cell>
        </row>
        <row r="2572">
          <cell r="A2572" t="str">
            <v>Gross Valuation Allowance</v>
          </cell>
          <cell r="B2572" t="str">
            <v>Prabu</v>
          </cell>
          <cell r="C2572" t="str">
            <v>Computed</v>
          </cell>
          <cell r="D2572" t="str">
            <v>1Q04</v>
          </cell>
          <cell r="E2572" t="str">
            <v>GPH BV</v>
          </cell>
          <cell r="F2572" t="str">
            <v>Foreign</v>
          </cell>
          <cell r="G2572">
            <v>0</v>
          </cell>
        </row>
        <row r="2573">
          <cell r="A2573" t="str">
            <v>Total Asset/(Liability)</v>
          </cell>
          <cell r="B2573" t="str">
            <v>Prabu</v>
          </cell>
          <cell r="C2573" t="str">
            <v>Computed</v>
          </cell>
          <cell r="D2573" t="str">
            <v>1Q04</v>
          </cell>
          <cell r="E2573" t="str">
            <v>GPH BV</v>
          </cell>
          <cell r="F2573" t="str">
            <v>Foreign</v>
          </cell>
          <cell r="G2573">
            <v>10782904.5371875</v>
          </cell>
        </row>
        <row r="2574">
          <cell r="A2574" t="str">
            <v>Total tax expense (benefit)</v>
          </cell>
          <cell r="B2574" t="str">
            <v>Prabu</v>
          </cell>
          <cell r="C2574" t="str">
            <v>Computed</v>
          </cell>
          <cell r="D2574" t="str">
            <v>1Q04</v>
          </cell>
          <cell r="E2574" t="str">
            <v>GPH BV</v>
          </cell>
          <cell r="F2574" t="str">
            <v>Foreign</v>
          </cell>
          <cell r="G2574">
            <v>-452252.50743749924</v>
          </cell>
        </row>
        <row r="2575">
          <cell r="A2575" t="str">
            <v>EOY Accrued Tax Rec/(Pay)</v>
          </cell>
          <cell r="B2575" t="str">
            <v>Prabu</v>
          </cell>
          <cell r="C2575" t="str">
            <v>Computed</v>
          </cell>
          <cell r="D2575" t="str">
            <v>4Q03</v>
          </cell>
          <cell r="E2575" t="str">
            <v>GPH BV</v>
          </cell>
          <cell r="F2575" t="str">
            <v>Foreign</v>
          </cell>
          <cell r="G2575">
            <v>0</v>
          </cell>
        </row>
        <row r="2576">
          <cell r="A2576" t="str">
            <v>Total Deferred Tax Asset - Current</v>
          </cell>
          <cell r="B2576" t="str">
            <v>Prabu</v>
          </cell>
          <cell r="C2576" t="str">
            <v>Computed</v>
          </cell>
          <cell r="D2576" t="str">
            <v>4Q03</v>
          </cell>
          <cell r="E2576" t="str">
            <v>GPH BV</v>
          </cell>
          <cell r="F2576" t="str">
            <v>Foreign</v>
          </cell>
          <cell r="G2576">
            <v>0</v>
          </cell>
        </row>
        <row r="2577">
          <cell r="A2577" t="str">
            <v>Total Deferred Tax Asset - NC</v>
          </cell>
          <cell r="B2577" t="str">
            <v>Prabu</v>
          </cell>
          <cell r="C2577" t="str">
            <v>Computed</v>
          </cell>
          <cell r="D2577" t="str">
            <v>4Q03</v>
          </cell>
          <cell r="E2577" t="str">
            <v>GPH BV</v>
          </cell>
          <cell r="F2577" t="str">
            <v>Foreign</v>
          </cell>
          <cell r="G2577">
            <v>10330652.029750001</v>
          </cell>
        </row>
        <row r="2578">
          <cell r="A2578" t="str">
            <v>Total Deferred Tax Liab - NC</v>
          </cell>
          <cell r="B2578" t="str">
            <v>Prabu</v>
          </cell>
          <cell r="C2578" t="str">
            <v>Computed</v>
          </cell>
          <cell r="D2578" t="str">
            <v>4Q03</v>
          </cell>
          <cell r="E2578" t="str">
            <v>GPH BV</v>
          </cell>
          <cell r="F2578" t="str">
            <v>Foreign</v>
          </cell>
          <cell r="G2578">
            <v>0</v>
          </cell>
        </row>
        <row r="2579">
          <cell r="A2579" t="str">
            <v>Total Net Deferred Tax Asset/(Liab)</v>
          </cell>
          <cell r="B2579" t="str">
            <v>Prabu</v>
          </cell>
          <cell r="C2579" t="str">
            <v>Computed</v>
          </cell>
          <cell r="D2579" t="str">
            <v>4Q03</v>
          </cell>
          <cell r="E2579" t="str">
            <v>GPH BV</v>
          </cell>
          <cell r="F2579" t="str">
            <v>Foreign</v>
          </cell>
          <cell r="G2579">
            <v>10330652.029750001</v>
          </cell>
        </row>
        <row r="2580">
          <cell r="A2580" t="str">
            <v>Gross Valuation Allowance</v>
          </cell>
          <cell r="B2580" t="str">
            <v>Prabu</v>
          </cell>
          <cell r="C2580" t="str">
            <v>Computed</v>
          </cell>
          <cell r="D2580" t="str">
            <v>4Q03</v>
          </cell>
          <cell r="E2580" t="str">
            <v>GPH BV</v>
          </cell>
          <cell r="F2580" t="str">
            <v>Foreign</v>
          </cell>
          <cell r="G2580">
            <v>0</v>
          </cell>
        </row>
        <row r="2581">
          <cell r="A2581" t="str">
            <v>Total Asset/(Liability)</v>
          </cell>
          <cell r="B2581" t="str">
            <v>Prabu</v>
          </cell>
          <cell r="C2581" t="str">
            <v>Computed</v>
          </cell>
          <cell r="D2581" t="str">
            <v>4Q03</v>
          </cell>
          <cell r="E2581" t="str">
            <v>GPH BV</v>
          </cell>
          <cell r="F2581" t="str">
            <v>Foreign</v>
          </cell>
          <cell r="G2581">
            <v>10330652.029750001</v>
          </cell>
        </row>
        <row r="2582">
          <cell r="A2582" t="str">
            <v>EOY Accrued Tax Rec/(Pay)</v>
          </cell>
          <cell r="B2582" t="str">
            <v>Prabu</v>
          </cell>
          <cell r="C2582" t="str">
            <v>Computed</v>
          </cell>
          <cell r="D2582" t="str">
            <v>2Q04</v>
          </cell>
          <cell r="E2582" t="str">
            <v>GPH CV</v>
          </cell>
          <cell r="F2582" t="str">
            <v>Foreign</v>
          </cell>
          <cell r="G2582">
            <v>0</v>
          </cell>
        </row>
        <row r="2583">
          <cell r="A2583" t="str">
            <v>Total Deferred Tax Asset - Current</v>
          </cell>
          <cell r="B2583" t="str">
            <v>Prabu</v>
          </cell>
          <cell r="C2583" t="str">
            <v>Computed</v>
          </cell>
          <cell r="D2583" t="str">
            <v>2Q04</v>
          </cell>
          <cell r="E2583" t="str">
            <v>GPH CV</v>
          </cell>
          <cell r="F2583" t="str">
            <v>Foreign</v>
          </cell>
          <cell r="G2583">
            <v>0</v>
          </cell>
        </row>
        <row r="2584">
          <cell r="A2584" t="str">
            <v>Total Deferred Tax Asset - NC</v>
          </cell>
          <cell r="B2584" t="str">
            <v>Prabu</v>
          </cell>
          <cell r="C2584" t="str">
            <v>Computed</v>
          </cell>
          <cell r="D2584" t="str">
            <v>2Q04</v>
          </cell>
          <cell r="E2584" t="str">
            <v>GPH CV</v>
          </cell>
          <cell r="F2584" t="str">
            <v>Foreign</v>
          </cell>
          <cell r="G2584">
            <v>0</v>
          </cell>
        </row>
        <row r="2585">
          <cell r="A2585" t="str">
            <v>Total Deferred Tax Liab - NC</v>
          </cell>
          <cell r="B2585" t="str">
            <v>Prabu</v>
          </cell>
          <cell r="C2585" t="str">
            <v>Computed</v>
          </cell>
          <cell r="D2585" t="str">
            <v>2Q04</v>
          </cell>
          <cell r="E2585" t="str">
            <v>GPH CV</v>
          </cell>
          <cell r="F2585" t="str">
            <v>Foreign</v>
          </cell>
          <cell r="G2585">
            <v>0</v>
          </cell>
        </row>
        <row r="2586">
          <cell r="A2586" t="str">
            <v>Total Net Deferred Tax Asset/(Liab)</v>
          </cell>
          <cell r="B2586" t="str">
            <v>Prabu</v>
          </cell>
          <cell r="C2586" t="str">
            <v>Computed</v>
          </cell>
          <cell r="D2586" t="str">
            <v>2Q04</v>
          </cell>
          <cell r="E2586" t="str">
            <v>GPH CV</v>
          </cell>
          <cell r="F2586" t="str">
            <v>Foreign</v>
          </cell>
          <cell r="G2586">
            <v>0</v>
          </cell>
        </row>
        <row r="2587">
          <cell r="A2587" t="str">
            <v>Gross Valuation Allowance</v>
          </cell>
          <cell r="B2587" t="str">
            <v>Prabu</v>
          </cell>
          <cell r="C2587" t="str">
            <v>Computed</v>
          </cell>
          <cell r="D2587" t="str">
            <v>2Q04</v>
          </cell>
          <cell r="E2587" t="str">
            <v>GPH CV</v>
          </cell>
          <cell r="F2587" t="str">
            <v>Foreign</v>
          </cell>
          <cell r="G2587">
            <v>0</v>
          </cell>
        </row>
        <row r="2588">
          <cell r="A2588" t="str">
            <v>Total Asset/(Liability)</v>
          </cell>
          <cell r="B2588" t="str">
            <v>Prabu</v>
          </cell>
          <cell r="C2588" t="str">
            <v>Computed</v>
          </cell>
          <cell r="D2588" t="str">
            <v>2Q04</v>
          </cell>
          <cell r="E2588" t="str">
            <v>GPH CV</v>
          </cell>
          <cell r="F2588" t="str">
            <v>Foreign</v>
          </cell>
          <cell r="G2588">
            <v>0</v>
          </cell>
        </row>
        <row r="2589">
          <cell r="A2589" t="str">
            <v>Total tax expense (benefit)</v>
          </cell>
          <cell r="B2589" t="str">
            <v>Prabu</v>
          </cell>
          <cell r="C2589" t="str">
            <v>Computed</v>
          </cell>
          <cell r="D2589" t="str">
            <v>2Q04</v>
          </cell>
          <cell r="E2589" t="str">
            <v>GPH CV</v>
          </cell>
          <cell r="F2589" t="str">
            <v>Foreign</v>
          </cell>
          <cell r="G2589">
            <v>0</v>
          </cell>
        </row>
        <row r="2590">
          <cell r="A2590" t="str">
            <v>EOY Accrued Tax Rec/(Pay)</v>
          </cell>
          <cell r="B2590" t="str">
            <v>Prabu</v>
          </cell>
          <cell r="C2590" t="str">
            <v>Computed</v>
          </cell>
          <cell r="D2590" t="str">
            <v>1Q04</v>
          </cell>
          <cell r="E2590" t="str">
            <v>GPH CV</v>
          </cell>
          <cell r="F2590" t="str">
            <v>Foreign</v>
          </cell>
          <cell r="G2590">
            <v>0</v>
          </cell>
        </row>
        <row r="2591">
          <cell r="A2591" t="str">
            <v>Total Deferred Tax Asset - Current</v>
          </cell>
          <cell r="B2591" t="str">
            <v>Prabu</v>
          </cell>
          <cell r="C2591" t="str">
            <v>Computed</v>
          </cell>
          <cell r="D2591" t="str">
            <v>1Q04</v>
          </cell>
          <cell r="E2591" t="str">
            <v>GPH CV</v>
          </cell>
          <cell r="F2591" t="str">
            <v>Foreign</v>
          </cell>
          <cell r="G2591">
            <v>0</v>
          </cell>
        </row>
        <row r="2592">
          <cell r="A2592" t="str">
            <v>Total Deferred Tax Asset - NC</v>
          </cell>
          <cell r="B2592" t="str">
            <v>Prabu</v>
          </cell>
          <cell r="C2592" t="str">
            <v>Computed</v>
          </cell>
          <cell r="D2592" t="str">
            <v>1Q04</v>
          </cell>
          <cell r="E2592" t="str">
            <v>GPH CV</v>
          </cell>
          <cell r="F2592" t="str">
            <v>Foreign</v>
          </cell>
          <cell r="G2592">
            <v>0</v>
          </cell>
        </row>
        <row r="2593">
          <cell r="A2593" t="str">
            <v>Total Deferred Tax Liab - NC</v>
          </cell>
          <cell r="B2593" t="str">
            <v>Prabu</v>
          </cell>
          <cell r="C2593" t="str">
            <v>Computed</v>
          </cell>
          <cell r="D2593" t="str">
            <v>1Q04</v>
          </cell>
          <cell r="E2593" t="str">
            <v>GPH CV</v>
          </cell>
          <cell r="F2593" t="str">
            <v>Foreign</v>
          </cell>
          <cell r="G2593">
            <v>0</v>
          </cell>
        </row>
        <row r="2594">
          <cell r="A2594" t="str">
            <v>Total Net Deferred Tax Asset/(Liab)</v>
          </cell>
          <cell r="B2594" t="str">
            <v>Prabu</v>
          </cell>
          <cell r="C2594" t="str">
            <v>Computed</v>
          </cell>
          <cell r="D2594" t="str">
            <v>1Q04</v>
          </cell>
          <cell r="E2594" t="str">
            <v>GPH CV</v>
          </cell>
          <cell r="F2594" t="str">
            <v>Foreign</v>
          </cell>
          <cell r="G2594">
            <v>0</v>
          </cell>
        </row>
        <row r="2595">
          <cell r="A2595" t="str">
            <v>Gross Valuation Allowance</v>
          </cell>
          <cell r="B2595" t="str">
            <v>Prabu</v>
          </cell>
          <cell r="C2595" t="str">
            <v>Computed</v>
          </cell>
          <cell r="D2595" t="str">
            <v>1Q04</v>
          </cell>
          <cell r="E2595" t="str">
            <v>GPH CV</v>
          </cell>
          <cell r="F2595" t="str">
            <v>Foreign</v>
          </cell>
          <cell r="G2595">
            <v>0</v>
          </cell>
        </row>
        <row r="2596">
          <cell r="A2596" t="str">
            <v>Total Asset/(Liability)</v>
          </cell>
          <cell r="B2596" t="str">
            <v>Prabu</v>
          </cell>
          <cell r="C2596" t="str">
            <v>Computed</v>
          </cell>
          <cell r="D2596" t="str">
            <v>1Q04</v>
          </cell>
          <cell r="E2596" t="str">
            <v>GPH CV</v>
          </cell>
          <cell r="F2596" t="str">
            <v>Foreign</v>
          </cell>
          <cell r="G2596">
            <v>0</v>
          </cell>
        </row>
        <row r="2597">
          <cell r="A2597" t="str">
            <v>Total tax expense (benefit)</v>
          </cell>
          <cell r="B2597" t="str">
            <v>Prabu</v>
          </cell>
          <cell r="C2597" t="str">
            <v>Computed</v>
          </cell>
          <cell r="D2597" t="str">
            <v>1Q04</v>
          </cell>
          <cell r="E2597" t="str">
            <v>GPH CV</v>
          </cell>
          <cell r="F2597" t="str">
            <v>Foreign</v>
          </cell>
          <cell r="G2597">
            <v>0</v>
          </cell>
        </row>
        <row r="2598">
          <cell r="A2598" t="str">
            <v>EOY Accrued Tax Rec/(Pay)</v>
          </cell>
          <cell r="B2598" t="str">
            <v>Prabu</v>
          </cell>
          <cell r="C2598" t="str">
            <v>Computed</v>
          </cell>
          <cell r="D2598" t="str">
            <v>4Q03</v>
          </cell>
          <cell r="E2598" t="str">
            <v>GPH CV</v>
          </cell>
          <cell r="F2598" t="str">
            <v>Foreign</v>
          </cell>
          <cell r="G2598">
            <v>0</v>
          </cell>
        </row>
        <row r="2599">
          <cell r="A2599" t="str">
            <v>Total Deferred Tax Asset - Current</v>
          </cell>
          <cell r="B2599" t="str">
            <v>Prabu</v>
          </cell>
          <cell r="C2599" t="str">
            <v>Computed</v>
          </cell>
          <cell r="D2599" t="str">
            <v>4Q03</v>
          </cell>
          <cell r="E2599" t="str">
            <v>GPH CV</v>
          </cell>
          <cell r="F2599" t="str">
            <v>Foreign</v>
          </cell>
          <cell r="G2599">
            <v>0</v>
          </cell>
        </row>
        <row r="2600">
          <cell r="A2600" t="str">
            <v>Total Deferred Tax Asset - NC</v>
          </cell>
          <cell r="B2600" t="str">
            <v>Prabu</v>
          </cell>
          <cell r="C2600" t="str">
            <v>Computed</v>
          </cell>
          <cell r="D2600" t="str">
            <v>4Q03</v>
          </cell>
          <cell r="E2600" t="str">
            <v>GPH CV</v>
          </cell>
          <cell r="F2600" t="str">
            <v>Foreign</v>
          </cell>
          <cell r="G2600">
            <v>0</v>
          </cell>
        </row>
        <row r="2601">
          <cell r="A2601" t="str">
            <v>Total Deferred Tax Liab - NC</v>
          </cell>
          <cell r="B2601" t="str">
            <v>Prabu</v>
          </cell>
          <cell r="C2601" t="str">
            <v>Computed</v>
          </cell>
          <cell r="D2601" t="str">
            <v>4Q03</v>
          </cell>
          <cell r="E2601" t="str">
            <v>GPH CV</v>
          </cell>
          <cell r="F2601" t="str">
            <v>Foreign</v>
          </cell>
          <cell r="G2601">
            <v>0</v>
          </cell>
        </row>
        <row r="2602">
          <cell r="A2602" t="str">
            <v>Total Net Deferred Tax Asset/(Liab)</v>
          </cell>
          <cell r="B2602" t="str">
            <v>Prabu</v>
          </cell>
          <cell r="C2602" t="str">
            <v>Computed</v>
          </cell>
          <cell r="D2602" t="str">
            <v>4Q03</v>
          </cell>
          <cell r="E2602" t="str">
            <v>GPH CV</v>
          </cell>
          <cell r="F2602" t="str">
            <v>Foreign</v>
          </cell>
          <cell r="G2602">
            <v>0</v>
          </cell>
        </row>
        <row r="2603">
          <cell r="A2603" t="str">
            <v>Gross Valuation Allowance</v>
          </cell>
          <cell r="B2603" t="str">
            <v>Prabu</v>
          </cell>
          <cell r="C2603" t="str">
            <v>Computed</v>
          </cell>
          <cell r="D2603" t="str">
            <v>4Q03</v>
          </cell>
          <cell r="E2603" t="str">
            <v>GPH CV</v>
          </cell>
          <cell r="F2603" t="str">
            <v>Foreign</v>
          </cell>
          <cell r="G2603">
            <v>0</v>
          </cell>
        </row>
        <row r="2604">
          <cell r="A2604" t="str">
            <v>Total Asset/(Liability)</v>
          </cell>
          <cell r="B2604" t="str">
            <v>Prabu</v>
          </cell>
          <cell r="C2604" t="str">
            <v>Computed</v>
          </cell>
          <cell r="D2604" t="str">
            <v>4Q03</v>
          </cell>
          <cell r="E2604" t="str">
            <v>GPH CV</v>
          </cell>
          <cell r="F2604" t="str">
            <v>Foreign</v>
          </cell>
          <cell r="G2604">
            <v>0</v>
          </cell>
        </row>
        <row r="2605">
          <cell r="A2605" t="str">
            <v>EOY Accrued Tax Rec/(Pay)</v>
          </cell>
          <cell r="B2605" t="str">
            <v>Richard</v>
          </cell>
          <cell r="C2605" t="str">
            <v>Computed</v>
          </cell>
          <cell r="D2605" t="str">
            <v>2Q04</v>
          </cell>
          <cell r="E2605" t="str">
            <v>AES Electric LTD</v>
          </cell>
          <cell r="F2605" t="str">
            <v>Foreign</v>
          </cell>
          <cell r="G2605">
            <v>0</v>
          </cell>
        </row>
        <row r="2606">
          <cell r="A2606" t="str">
            <v>Total Deferred Tax Asset - Current</v>
          </cell>
          <cell r="B2606" t="str">
            <v>Richard</v>
          </cell>
          <cell r="C2606" t="str">
            <v>Computed</v>
          </cell>
          <cell r="D2606" t="str">
            <v>2Q04</v>
          </cell>
          <cell r="E2606" t="str">
            <v>AES Electric LTD</v>
          </cell>
          <cell r="F2606" t="str">
            <v>Foreign</v>
          </cell>
          <cell r="G2606">
            <v>3164000</v>
          </cell>
        </row>
        <row r="2607">
          <cell r="A2607" t="str">
            <v>Total Deferred Tax Asset - NC</v>
          </cell>
          <cell r="B2607" t="str">
            <v>Richard</v>
          </cell>
          <cell r="C2607" t="str">
            <v>Computed</v>
          </cell>
          <cell r="D2607" t="str">
            <v>2Q04</v>
          </cell>
          <cell r="E2607" t="str">
            <v>AES Electric LTD</v>
          </cell>
          <cell r="F2607" t="str">
            <v>Foreign</v>
          </cell>
          <cell r="G2607">
            <v>25529852.200000003</v>
          </cell>
        </row>
        <row r="2608">
          <cell r="A2608" t="str">
            <v>Total Deferred Tax Liab - NC</v>
          </cell>
          <cell r="B2608" t="str">
            <v>Richard</v>
          </cell>
          <cell r="C2608" t="str">
            <v>Computed</v>
          </cell>
          <cell r="D2608" t="str">
            <v>2Q04</v>
          </cell>
          <cell r="E2608" t="str">
            <v>AES Electric LTD</v>
          </cell>
          <cell r="F2608" t="str">
            <v>Foreign</v>
          </cell>
          <cell r="G2608">
            <v>0</v>
          </cell>
        </row>
        <row r="2609">
          <cell r="A2609" t="str">
            <v>Total Net Deferred Tax Asset/(Liab)</v>
          </cell>
          <cell r="B2609" t="str">
            <v>Richard</v>
          </cell>
          <cell r="C2609" t="str">
            <v>Computed</v>
          </cell>
          <cell r="D2609" t="str">
            <v>2Q04</v>
          </cell>
          <cell r="E2609" t="str">
            <v>AES Electric LTD</v>
          </cell>
          <cell r="F2609" t="str">
            <v>Foreign</v>
          </cell>
          <cell r="G2609">
            <v>28693852.200000003</v>
          </cell>
        </row>
        <row r="2610">
          <cell r="A2610" t="str">
            <v>Gross Valuation Allowance</v>
          </cell>
          <cell r="B2610" t="str">
            <v>Richard</v>
          </cell>
          <cell r="C2610" t="str">
            <v>Computed</v>
          </cell>
          <cell r="D2610" t="str">
            <v>2Q04</v>
          </cell>
          <cell r="E2610" t="str">
            <v>AES Electric LTD</v>
          </cell>
          <cell r="F2610" t="str">
            <v>Foreign</v>
          </cell>
          <cell r="G2610">
            <v>0</v>
          </cell>
        </row>
        <row r="2611">
          <cell r="A2611" t="str">
            <v>Total Asset/(Liability)</v>
          </cell>
          <cell r="B2611" t="str">
            <v>Richard</v>
          </cell>
          <cell r="C2611" t="str">
            <v>Computed</v>
          </cell>
          <cell r="D2611" t="str">
            <v>2Q04</v>
          </cell>
          <cell r="E2611" t="str">
            <v>AES Electric LTD</v>
          </cell>
          <cell r="F2611" t="str">
            <v>Foreign</v>
          </cell>
          <cell r="G2611">
            <v>28693852.200000003</v>
          </cell>
        </row>
        <row r="2612">
          <cell r="A2612" t="str">
            <v>Total tax expense (benefit)</v>
          </cell>
          <cell r="B2612" t="str">
            <v>Richard</v>
          </cell>
          <cell r="C2612" t="str">
            <v>Computed</v>
          </cell>
          <cell r="D2612" t="str">
            <v>2Q04</v>
          </cell>
          <cell r="E2612" t="str">
            <v>AES Electric LTD</v>
          </cell>
          <cell r="F2612" t="str">
            <v>Foreign</v>
          </cell>
          <cell r="G2612">
            <v>-935976.6</v>
          </cell>
        </row>
        <row r="2613">
          <cell r="A2613" t="str">
            <v>EOY Accrued Tax Rec/(Pay)</v>
          </cell>
          <cell r="B2613" t="str">
            <v>Richard</v>
          </cell>
          <cell r="C2613" t="str">
            <v>Computed</v>
          </cell>
          <cell r="D2613" t="str">
            <v>1Q04</v>
          </cell>
          <cell r="E2613" t="str">
            <v>AES Electric LTD</v>
          </cell>
          <cell r="F2613" t="str">
            <v>Foreign</v>
          </cell>
          <cell r="G2613">
            <v>0</v>
          </cell>
        </row>
        <row r="2614">
          <cell r="A2614" t="str">
            <v>Total Deferred Tax Asset - Current</v>
          </cell>
          <cell r="B2614" t="str">
            <v>Richard</v>
          </cell>
          <cell r="C2614" t="str">
            <v>Computed</v>
          </cell>
          <cell r="D2614" t="str">
            <v>1Q04</v>
          </cell>
          <cell r="E2614" t="str">
            <v>AES Electric LTD</v>
          </cell>
          <cell r="F2614" t="str">
            <v>Foreign</v>
          </cell>
          <cell r="G2614">
            <v>3164000</v>
          </cell>
        </row>
        <row r="2615">
          <cell r="A2615" t="str">
            <v>Total Deferred Tax Asset - NC</v>
          </cell>
          <cell r="B2615" t="str">
            <v>Richard</v>
          </cell>
          <cell r="C2615" t="str">
            <v>Computed</v>
          </cell>
          <cell r="D2615" t="str">
            <v>1Q04</v>
          </cell>
          <cell r="E2615" t="str">
            <v>AES Electric LTD</v>
          </cell>
          <cell r="F2615" t="str">
            <v>Foreign</v>
          </cell>
          <cell r="G2615">
            <v>25323841.144000001</v>
          </cell>
        </row>
        <row r="2616">
          <cell r="A2616" t="str">
            <v>Total Deferred Tax Liab - NC</v>
          </cell>
          <cell r="B2616" t="str">
            <v>Richard</v>
          </cell>
          <cell r="C2616" t="str">
            <v>Computed</v>
          </cell>
          <cell r="D2616" t="str">
            <v>1Q04</v>
          </cell>
          <cell r="E2616" t="str">
            <v>AES Electric LTD</v>
          </cell>
          <cell r="F2616" t="str">
            <v>Foreign</v>
          </cell>
          <cell r="G2616">
            <v>0</v>
          </cell>
        </row>
        <row r="2617">
          <cell r="A2617" t="str">
            <v>Total Net Deferred Tax Asset/(Liab)</v>
          </cell>
          <cell r="B2617" t="str">
            <v>Richard</v>
          </cell>
          <cell r="C2617" t="str">
            <v>Computed</v>
          </cell>
          <cell r="D2617" t="str">
            <v>1Q04</v>
          </cell>
          <cell r="E2617" t="str">
            <v>AES Electric LTD</v>
          </cell>
          <cell r="F2617" t="str">
            <v>Foreign</v>
          </cell>
          <cell r="G2617">
            <v>28487841.144000001</v>
          </cell>
        </row>
        <row r="2618">
          <cell r="A2618" t="str">
            <v>Gross Valuation Allowance</v>
          </cell>
          <cell r="B2618" t="str">
            <v>Richard</v>
          </cell>
          <cell r="C2618" t="str">
            <v>Computed</v>
          </cell>
          <cell r="D2618" t="str">
            <v>1Q04</v>
          </cell>
          <cell r="E2618" t="str">
            <v>AES Electric LTD</v>
          </cell>
          <cell r="F2618" t="str">
            <v>Foreign</v>
          </cell>
          <cell r="G2618">
            <v>0</v>
          </cell>
        </row>
        <row r="2619">
          <cell r="A2619" t="str">
            <v>Total Asset/(Liability)</v>
          </cell>
          <cell r="B2619" t="str">
            <v>Richard</v>
          </cell>
          <cell r="C2619" t="str">
            <v>Computed</v>
          </cell>
          <cell r="D2619" t="str">
            <v>1Q04</v>
          </cell>
          <cell r="E2619" t="str">
            <v>AES Electric LTD</v>
          </cell>
          <cell r="F2619" t="str">
            <v>Foreign</v>
          </cell>
          <cell r="G2619">
            <v>28487841.144000001</v>
          </cell>
        </row>
        <row r="2620">
          <cell r="A2620" t="str">
            <v>Total tax expense (benefit)</v>
          </cell>
          <cell r="B2620" t="str">
            <v>Richard</v>
          </cell>
          <cell r="C2620" t="str">
            <v>Computed</v>
          </cell>
          <cell r="D2620" t="str">
            <v>1Q04</v>
          </cell>
          <cell r="E2620" t="str">
            <v>AES Electric LTD</v>
          </cell>
          <cell r="F2620" t="str">
            <v>Foreign</v>
          </cell>
          <cell r="G2620">
            <v>-729965.54399999976</v>
          </cell>
        </row>
        <row r="2621">
          <cell r="A2621" t="str">
            <v>EOY Accrued Tax Rec/(Pay)</v>
          </cell>
          <cell r="B2621" t="str">
            <v>Richard</v>
          </cell>
          <cell r="C2621" t="str">
            <v>Computed</v>
          </cell>
          <cell r="D2621" t="str">
            <v>4Q03</v>
          </cell>
          <cell r="E2621" t="str">
            <v>AES Electric LTD</v>
          </cell>
          <cell r="F2621" t="str">
            <v>Foreign</v>
          </cell>
          <cell r="G2621">
            <v>0</v>
          </cell>
        </row>
        <row r="2622">
          <cell r="A2622" t="str">
            <v>Total Deferred Tax Asset - Current</v>
          </cell>
          <cell r="B2622" t="str">
            <v>Richard</v>
          </cell>
          <cell r="C2622" t="str">
            <v>Computed</v>
          </cell>
          <cell r="D2622" t="str">
            <v>4Q03</v>
          </cell>
          <cell r="E2622" t="str">
            <v>AES Electric LTD</v>
          </cell>
          <cell r="F2622" t="str">
            <v>Foreign</v>
          </cell>
          <cell r="G2622">
            <v>3164000</v>
          </cell>
        </row>
        <row r="2623">
          <cell r="A2623" t="str">
            <v>Total Deferred Tax Asset - NC</v>
          </cell>
          <cell r="B2623" t="str">
            <v>Richard</v>
          </cell>
          <cell r="C2623" t="str">
            <v>Computed</v>
          </cell>
          <cell r="D2623" t="str">
            <v>4Q03</v>
          </cell>
          <cell r="E2623" t="str">
            <v>AES Electric LTD</v>
          </cell>
          <cell r="F2623" t="str">
            <v>Foreign</v>
          </cell>
          <cell r="G2623">
            <v>24593875.600000001</v>
          </cell>
        </row>
        <row r="2624">
          <cell r="A2624" t="str">
            <v>Total Deferred Tax Liab - NC</v>
          </cell>
          <cell r="B2624" t="str">
            <v>Richard</v>
          </cell>
          <cell r="C2624" t="str">
            <v>Computed</v>
          </cell>
          <cell r="D2624" t="str">
            <v>4Q03</v>
          </cell>
          <cell r="E2624" t="str">
            <v>AES Electric LTD</v>
          </cell>
          <cell r="F2624" t="str">
            <v>Foreign</v>
          </cell>
          <cell r="G2624">
            <v>0</v>
          </cell>
        </row>
        <row r="2625">
          <cell r="A2625" t="str">
            <v>Total Net Deferred Tax Asset/(Liab)</v>
          </cell>
          <cell r="B2625" t="str">
            <v>Richard</v>
          </cell>
          <cell r="C2625" t="str">
            <v>Computed</v>
          </cell>
          <cell r="D2625" t="str">
            <v>4Q03</v>
          </cell>
          <cell r="E2625" t="str">
            <v>AES Electric LTD</v>
          </cell>
          <cell r="F2625" t="str">
            <v>Foreign</v>
          </cell>
          <cell r="G2625">
            <v>27757875.600000001</v>
          </cell>
        </row>
        <row r="2626">
          <cell r="A2626" t="str">
            <v>Gross Valuation Allowance</v>
          </cell>
          <cell r="B2626" t="str">
            <v>Richard</v>
          </cell>
          <cell r="C2626" t="str">
            <v>Computed</v>
          </cell>
          <cell r="D2626" t="str">
            <v>4Q03</v>
          </cell>
          <cell r="E2626" t="str">
            <v>AES Electric LTD</v>
          </cell>
          <cell r="F2626" t="str">
            <v>Foreign</v>
          </cell>
          <cell r="G2626">
            <v>0</v>
          </cell>
        </row>
        <row r="2627">
          <cell r="A2627" t="str">
            <v>Total Asset/(Liability)</v>
          </cell>
          <cell r="B2627" t="str">
            <v>Richard</v>
          </cell>
          <cell r="C2627" t="str">
            <v>Computed</v>
          </cell>
          <cell r="D2627" t="str">
            <v>4Q03</v>
          </cell>
          <cell r="E2627" t="str">
            <v>AES Electric LTD</v>
          </cell>
          <cell r="F2627" t="str">
            <v>Foreign</v>
          </cell>
          <cell r="G2627">
            <v>27757875.600000001</v>
          </cell>
        </row>
        <row r="2628">
          <cell r="A2628" t="str">
            <v>EOY Accrued Tax Rec/(Pay)</v>
          </cell>
          <cell r="B2628" t="str">
            <v>Richard</v>
          </cell>
          <cell r="C2628" t="str">
            <v>Computed</v>
          </cell>
          <cell r="D2628" t="str">
            <v>2Q04</v>
          </cell>
          <cell r="E2628" t="str">
            <v>RU Kingston</v>
          </cell>
          <cell r="F2628" t="str">
            <v>Foreign</v>
          </cell>
          <cell r="G2628">
            <v>-1488852.4979999999</v>
          </cell>
        </row>
        <row r="2629">
          <cell r="A2629" t="str">
            <v>Total Deferred Tax Asset - Current</v>
          </cell>
          <cell r="B2629" t="str">
            <v>Richard</v>
          </cell>
          <cell r="C2629" t="str">
            <v>Computed</v>
          </cell>
          <cell r="D2629" t="str">
            <v>2Q04</v>
          </cell>
          <cell r="E2629" t="str">
            <v>RU Kingston</v>
          </cell>
          <cell r="F2629" t="str">
            <v>Foreign</v>
          </cell>
          <cell r="G2629">
            <v>0</v>
          </cell>
        </row>
        <row r="2630">
          <cell r="A2630" t="str">
            <v>Total Deferred Tax Asset - NC</v>
          </cell>
          <cell r="B2630" t="str">
            <v>Richard</v>
          </cell>
          <cell r="C2630" t="str">
            <v>Computed</v>
          </cell>
          <cell r="D2630" t="str">
            <v>2Q04</v>
          </cell>
          <cell r="E2630" t="str">
            <v>RU Kingston</v>
          </cell>
          <cell r="F2630" t="str">
            <v>Foreign</v>
          </cell>
          <cell r="G2630">
            <v>0</v>
          </cell>
        </row>
        <row r="2631">
          <cell r="A2631" t="str">
            <v>Total Deferred Tax Liab - NC</v>
          </cell>
          <cell r="B2631" t="str">
            <v>Richard</v>
          </cell>
          <cell r="C2631" t="str">
            <v>Computed</v>
          </cell>
          <cell r="D2631" t="str">
            <v>2Q04</v>
          </cell>
          <cell r="E2631" t="str">
            <v>RU Kingston</v>
          </cell>
          <cell r="F2631" t="str">
            <v>Foreign</v>
          </cell>
          <cell r="G2631">
            <v>-1532581.84</v>
          </cell>
        </row>
        <row r="2632">
          <cell r="A2632" t="str">
            <v>Total Net Deferred Tax Asset/(Liab)</v>
          </cell>
          <cell r="B2632" t="str">
            <v>Richard</v>
          </cell>
          <cell r="C2632" t="str">
            <v>Computed</v>
          </cell>
          <cell r="D2632" t="str">
            <v>2Q04</v>
          </cell>
          <cell r="E2632" t="str">
            <v>RU Kingston</v>
          </cell>
          <cell r="F2632" t="str">
            <v>Foreign</v>
          </cell>
          <cell r="G2632">
            <v>-1532581.84</v>
          </cell>
        </row>
        <row r="2633">
          <cell r="A2633" t="str">
            <v>Gross Valuation Allowance</v>
          </cell>
          <cell r="B2633" t="str">
            <v>Richard</v>
          </cell>
          <cell r="C2633" t="str">
            <v>Computed</v>
          </cell>
          <cell r="D2633" t="str">
            <v>2Q04</v>
          </cell>
          <cell r="E2633" t="str">
            <v>RU Kingston</v>
          </cell>
          <cell r="F2633" t="str">
            <v>Foreign</v>
          </cell>
          <cell r="G2633">
            <v>0</v>
          </cell>
        </row>
        <row r="2634">
          <cell r="A2634" t="str">
            <v>Total Asset/(Liability)</v>
          </cell>
          <cell r="B2634" t="str">
            <v>Richard</v>
          </cell>
          <cell r="C2634" t="str">
            <v>Computed</v>
          </cell>
          <cell r="D2634" t="str">
            <v>2Q04</v>
          </cell>
          <cell r="E2634" t="str">
            <v>RU Kingston</v>
          </cell>
          <cell r="F2634" t="str">
            <v>Foreign</v>
          </cell>
          <cell r="G2634">
            <v>-3021434.338</v>
          </cell>
        </row>
        <row r="2635">
          <cell r="A2635" t="str">
            <v>Total tax expense (benefit)</v>
          </cell>
          <cell r="B2635" t="str">
            <v>Richard</v>
          </cell>
          <cell r="C2635" t="str">
            <v>Computed</v>
          </cell>
          <cell r="D2635" t="str">
            <v>2Q04</v>
          </cell>
          <cell r="E2635" t="str">
            <v>RU Kingston</v>
          </cell>
          <cell r="F2635" t="str">
            <v>Foreign</v>
          </cell>
          <cell r="G2635">
            <v>-409026.95999999996</v>
          </cell>
        </row>
        <row r="2636">
          <cell r="A2636" t="str">
            <v>EOY Accrued Tax Rec/(Pay)</v>
          </cell>
          <cell r="B2636" t="str">
            <v>Richard</v>
          </cell>
          <cell r="C2636" t="str">
            <v>Computed</v>
          </cell>
          <cell r="D2636" t="str">
            <v>1Q04</v>
          </cell>
          <cell r="E2636" t="str">
            <v>RU Kingston</v>
          </cell>
          <cell r="F2636" t="str">
            <v>Foreign</v>
          </cell>
          <cell r="G2636">
            <v>-1488852.4979999999</v>
          </cell>
        </row>
        <row r="2637">
          <cell r="A2637" t="str">
            <v>Total Deferred Tax Asset - Current</v>
          </cell>
          <cell r="B2637" t="str">
            <v>Richard</v>
          </cell>
          <cell r="C2637" t="str">
            <v>Computed</v>
          </cell>
          <cell r="D2637" t="str">
            <v>1Q04</v>
          </cell>
          <cell r="E2637" t="str">
            <v>RU Kingston</v>
          </cell>
          <cell r="F2637" t="str">
            <v>Foreign</v>
          </cell>
          <cell r="G2637">
            <v>0</v>
          </cell>
        </row>
        <row r="2638">
          <cell r="A2638" t="str">
            <v>Total Deferred Tax Asset - NC</v>
          </cell>
          <cell r="B2638" t="str">
            <v>Richard</v>
          </cell>
          <cell r="C2638" t="str">
            <v>Computed</v>
          </cell>
          <cell r="D2638" t="str">
            <v>1Q04</v>
          </cell>
          <cell r="E2638" t="str">
            <v>RU Kingston</v>
          </cell>
          <cell r="F2638" t="str">
            <v>Foreign</v>
          </cell>
          <cell r="G2638">
            <v>0</v>
          </cell>
        </row>
        <row r="2639">
          <cell r="A2639" t="str">
            <v>Total Deferred Tax Liab - NC</v>
          </cell>
          <cell r="B2639" t="str">
            <v>Richard</v>
          </cell>
          <cell r="C2639" t="str">
            <v>Computed</v>
          </cell>
          <cell r="D2639" t="str">
            <v>1Q04</v>
          </cell>
          <cell r="E2639" t="str">
            <v>RU Kingston</v>
          </cell>
          <cell r="F2639" t="str">
            <v>Foreign</v>
          </cell>
          <cell r="G2639">
            <v>-945207.83800000011</v>
          </cell>
        </row>
        <row r="2640">
          <cell r="A2640" t="str">
            <v>Total Net Deferred Tax Asset/(Liab)</v>
          </cell>
          <cell r="B2640" t="str">
            <v>Richard</v>
          </cell>
          <cell r="C2640" t="str">
            <v>Computed</v>
          </cell>
          <cell r="D2640" t="str">
            <v>1Q04</v>
          </cell>
          <cell r="E2640" t="str">
            <v>RU Kingston</v>
          </cell>
          <cell r="F2640" t="str">
            <v>Foreign</v>
          </cell>
          <cell r="G2640">
            <v>-945207.83800000011</v>
          </cell>
        </row>
        <row r="2641">
          <cell r="A2641" t="str">
            <v>Gross Valuation Allowance</v>
          </cell>
          <cell r="B2641" t="str">
            <v>Richard</v>
          </cell>
          <cell r="C2641" t="str">
            <v>Computed</v>
          </cell>
          <cell r="D2641" t="str">
            <v>1Q04</v>
          </cell>
          <cell r="E2641" t="str">
            <v>RU Kingston</v>
          </cell>
          <cell r="F2641" t="str">
            <v>Foreign</v>
          </cell>
          <cell r="G2641">
            <v>0</v>
          </cell>
        </row>
        <row r="2642">
          <cell r="A2642" t="str">
            <v>Total Asset/(Liability)</v>
          </cell>
          <cell r="B2642" t="str">
            <v>Richard</v>
          </cell>
          <cell r="C2642" t="str">
            <v>Computed</v>
          </cell>
          <cell r="D2642" t="str">
            <v>1Q04</v>
          </cell>
          <cell r="E2642" t="str">
            <v>RU Kingston</v>
          </cell>
          <cell r="F2642" t="str">
            <v>Foreign</v>
          </cell>
          <cell r="G2642">
            <v>-2434060.3360000001</v>
          </cell>
        </row>
        <row r="2643">
          <cell r="A2643" t="str">
            <v>Total tax expense (benefit)</v>
          </cell>
          <cell r="B2643" t="str">
            <v>Richard</v>
          </cell>
          <cell r="C2643" t="str">
            <v>Computed</v>
          </cell>
          <cell r="D2643" t="str">
            <v>1Q04</v>
          </cell>
          <cell r="E2643" t="str">
            <v>RU Kingston</v>
          </cell>
          <cell r="F2643" t="str">
            <v>Foreign</v>
          </cell>
          <cell r="G2643">
            <v>-996400.96199999994</v>
          </cell>
        </row>
        <row r="2644">
          <cell r="A2644" t="str">
            <v>EOY Accrued Tax Rec/(Pay)</v>
          </cell>
          <cell r="B2644" t="str">
            <v>Richard</v>
          </cell>
          <cell r="C2644" t="str">
            <v>Computed</v>
          </cell>
          <cell r="D2644" t="str">
            <v>4Q03</v>
          </cell>
          <cell r="E2644" t="str">
            <v>RU Kingston</v>
          </cell>
          <cell r="F2644" t="str">
            <v>Foreign</v>
          </cell>
          <cell r="G2644">
            <v>-1488852.4979999999</v>
          </cell>
        </row>
        <row r="2645">
          <cell r="A2645" t="str">
            <v>Total Deferred Tax Asset - Current</v>
          </cell>
          <cell r="B2645" t="str">
            <v>Richard</v>
          </cell>
          <cell r="C2645" t="str">
            <v>Computed</v>
          </cell>
          <cell r="D2645" t="str">
            <v>4Q03</v>
          </cell>
          <cell r="E2645" t="str">
            <v>RU Kingston</v>
          </cell>
          <cell r="F2645" t="str">
            <v>Foreign</v>
          </cell>
          <cell r="G2645">
            <v>0</v>
          </cell>
        </row>
        <row r="2646">
          <cell r="A2646" t="str">
            <v>Total Deferred Tax Asset - NC</v>
          </cell>
          <cell r="B2646" t="str">
            <v>Richard</v>
          </cell>
          <cell r="C2646" t="str">
            <v>Computed</v>
          </cell>
          <cell r="D2646" t="str">
            <v>4Q03</v>
          </cell>
          <cell r="E2646" t="str">
            <v>RU Kingston</v>
          </cell>
          <cell r="F2646" t="str">
            <v>Foreign</v>
          </cell>
          <cell r="G2646">
            <v>0</v>
          </cell>
        </row>
        <row r="2647">
          <cell r="A2647" t="str">
            <v>Total Deferred Tax Liab - NC</v>
          </cell>
          <cell r="B2647" t="str">
            <v>Richard</v>
          </cell>
          <cell r="C2647" t="str">
            <v>Computed</v>
          </cell>
          <cell r="D2647" t="str">
            <v>4Q03</v>
          </cell>
          <cell r="E2647" t="str">
            <v>RU Kingston</v>
          </cell>
          <cell r="F2647" t="str">
            <v>Foreign</v>
          </cell>
          <cell r="G2647">
            <v>-1941608.8</v>
          </cell>
        </row>
        <row r="2648">
          <cell r="A2648" t="str">
            <v>Total Net Deferred Tax Asset/(Liab)</v>
          </cell>
          <cell r="B2648" t="str">
            <v>Richard</v>
          </cell>
          <cell r="C2648" t="str">
            <v>Computed</v>
          </cell>
          <cell r="D2648" t="str">
            <v>4Q03</v>
          </cell>
          <cell r="E2648" t="str">
            <v>RU Kingston</v>
          </cell>
          <cell r="F2648" t="str">
            <v>Foreign</v>
          </cell>
          <cell r="G2648">
            <v>-1941608.8</v>
          </cell>
        </row>
        <row r="2649">
          <cell r="A2649" t="str">
            <v>Gross Valuation Allowance</v>
          </cell>
          <cell r="B2649" t="str">
            <v>Richard</v>
          </cell>
          <cell r="C2649" t="str">
            <v>Computed</v>
          </cell>
          <cell r="D2649" t="str">
            <v>4Q03</v>
          </cell>
          <cell r="E2649" t="str">
            <v>RU Kingston</v>
          </cell>
          <cell r="F2649" t="str">
            <v>Foreign</v>
          </cell>
          <cell r="G2649">
            <v>0</v>
          </cell>
        </row>
        <row r="2650">
          <cell r="A2650" t="str">
            <v>Total Asset/(Liability)</v>
          </cell>
          <cell r="B2650" t="str">
            <v>Richard</v>
          </cell>
          <cell r="C2650" t="str">
            <v>Computed</v>
          </cell>
          <cell r="D2650" t="str">
            <v>4Q03</v>
          </cell>
          <cell r="E2650" t="str">
            <v>RU Kingston</v>
          </cell>
          <cell r="F2650" t="str">
            <v>Foreign</v>
          </cell>
          <cell r="G2650">
            <v>-3430461.298</v>
          </cell>
        </row>
        <row r="2651">
          <cell r="A2651" t="str">
            <v>EOY Accrued Tax Rec/(Pay)</v>
          </cell>
          <cell r="B2651" t="str">
            <v>Richard</v>
          </cell>
          <cell r="C2651" t="str">
            <v>Computed</v>
          </cell>
          <cell r="D2651" t="str">
            <v>2Q04</v>
          </cell>
          <cell r="E2651" t="str">
            <v>Bujagali</v>
          </cell>
          <cell r="F2651" t="str">
            <v>Foreign</v>
          </cell>
          <cell r="G2651">
            <v>0</v>
          </cell>
        </row>
        <row r="2652">
          <cell r="A2652" t="str">
            <v>Total Deferred Tax Asset - Current</v>
          </cell>
          <cell r="B2652" t="str">
            <v>Richard</v>
          </cell>
          <cell r="C2652" t="str">
            <v>Computed</v>
          </cell>
          <cell r="D2652" t="str">
            <v>2Q04</v>
          </cell>
          <cell r="E2652" t="str">
            <v>Bujagali</v>
          </cell>
          <cell r="F2652" t="str">
            <v>Foreign</v>
          </cell>
          <cell r="G2652">
            <v>0</v>
          </cell>
        </row>
        <row r="2653">
          <cell r="A2653" t="str">
            <v>Total Deferred Tax Asset - NC</v>
          </cell>
          <cell r="B2653" t="str">
            <v>Richard</v>
          </cell>
          <cell r="C2653" t="str">
            <v>Computed</v>
          </cell>
          <cell r="D2653" t="str">
            <v>2Q04</v>
          </cell>
          <cell r="E2653" t="str">
            <v>Bujagali</v>
          </cell>
          <cell r="F2653" t="str">
            <v>Foreign</v>
          </cell>
          <cell r="G2653">
            <v>0</v>
          </cell>
        </row>
        <row r="2654">
          <cell r="A2654" t="str">
            <v>Total Deferred Tax Liab - NC</v>
          </cell>
          <cell r="B2654" t="str">
            <v>Richard</v>
          </cell>
          <cell r="C2654" t="str">
            <v>Computed</v>
          </cell>
          <cell r="D2654" t="str">
            <v>2Q04</v>
          </cell>
          <cell r="E2654" t="str">
            <v>Bujagali</v>
          </cell>
          <cell r="F2654" t="str">
            <v>Foreign</v>
          </cell>
          <cell r="G2654">
            <v>0</v>
          </cell>
        </row>
        <row r="2655">
          <cell r="A2655" t="str">
            <v>Total Net Deferred Tax Asset/(Liab)</v>
          </cell>
          <cell r="B2655" t="str">
            <v>Richard</v>
          </cell>
          <cell r="C2655" t="str">
            <v>Computed</v>
          </cell>
          <cell r="D2655" t="str">
            <v>2Q04</v>
          </cell>
          <cell r="E2655" t="str">
            <v>Bujagali</v>
          </cell>
          <cell r="F2655" t="str">
            <v>Foreign</v>
          </cell>
          <cell r="G2655">
            <v>0</v>
          </cell>
        </row>
        <row r="2656">
          <cell r="A2656" t="str">
            <v>Gross Valuation Allowance</v>
          </cell>
          <cell r="B2656" t="str">
            <v>Richard</v>
          </cell>
          <cell r="C2656" t="str">
            <v>Computed</v>
          </cell>
          <cell r="D2656" t="str">
            <v>2Q04</v>
          </cell>
          <cell r="E2656" t="str">
            <v>Bujagali</v>
          </cell>
          <cell r="F2656" t="str">
            <v>Foreign</v>
          </cell>
          <cell r="G2656">
            <v>0</v>
          </cell>
        </row>
        <row r="2657">
          <cell r="A2657" t="str">
            <v>Total Asset/(Liability)</v>
          </cell>
          <cell r="B2657" t="str">
            <v>Richard</v>
          </cell>
          <cell r="C2657" t="str">
            <v>Computed</v>
          </cell>
          <cell r="D2657" t="str">
            <v>2Q04</v>
          </cell>
          <cell r="E2657" t="str">
            <v>Bujagali</v>
          </cell>
          <cell r="F2657" t="str">
            <v>Foreign</v>
          </cell>
          <cell r="G2657">
            <v>0</v>
          </cell>
        </row>
        <row r="2658">
          <cell r="A2658" t="str">
            <v>Total tax expense (benefit)</v>
          </cell>
          <cell r="B2658" t="str">
            <v>Richard</v>
          </cell>
          <cell r="C2658" t="str">
            <v>Computed</v>
          </cell>
          <cell r="D2658" t="str">
            <v>2Q04</v>
          </cell>
          <cell r="E2658" t="str">
            <v>Bujagali</v>
          </cell>
          <cell r="F2658" t="str">
            <v>Foreign</v>
          </cell>
          <cell r="G2658">
            <v>0</v>
          </cell>
        </row>
        <row r="2659">
          <cell r="A2659" t="str">
            <v>EOY Accrued Tax Rec/(Pay)</v>
          </cell>
          <cell r="B2659" t="str">
            <v>Richard</v>
          </cell>
          <cell r="C2659" t="str">
            <v>Computed</v>
          </cell>
          <cell r="D2659" t="str">
            <v>1Q04</v>
          </cell>
          <cell r="E2659" t="str">
            <v>Bujagali</v>
          </cell>
          <cell r="F2659" t="str">
            <v>Foreign</v>
          </cell>
          <cell r="G2659">
            <v>0</v>
          </cell>
        </row>
        <row r="2660">
          <cell r="A2660" t="str">
            <v>Total Deferred Tax Asset - Current</v>
          </cell>
          <cell r="B2660" t="str">
            <v>Richard</v>
          </cell>
          <cell r="C2660" t="str">
            <v>Computed</v>
          </cell>
          <cell r="D2660" t="str">
            <v>1Q04</v>
          </cell>
          <cell r="E2660" t="str">
            <v>Bujagali</v>
          </cell>
          <cell r="F2660" t="str">
            <v>Foreign</v>
          </cell>
          <cell r="G2660">
            <v>0</v>
          </cell>
        </row>
        <row r="2661">
          <cell r="A2661" t="str">
            <v>Total Deferred Tax Asset - NC</v>
          </cell>
          <cell r="B2661" t="str">
            <v>Richard</v>
          </cell>
          <cell r="C2661" t="str">
            <v>Computed</v>
          </cell>
          <cell r="D2661" t="str">
            <v>1Q04</v>
          </cell>
          <cell r="E2661" t="str">
            <v>Bujagali</v>
          </cell>
          <cell r="F2661" t="str">
            <v>Foreign</v>
          </cell>
          <cell r="G2661">
            <v>0</v>
          </cell>
        </row>
        <row r="2662">
          <cell r="A2662" t="str">
            <v>Total Deferred Tax Liab - NC</v>
          </cell>
          <cell r="B2662" t="str">
            <v>Richard</v>
          </cell>
          <cell r="C2662" t="str">
            <v>Computed</v>
          </cell>
          <cell r="D2662" t="str">
            <v>1Q04</v>
          </cell>
          <cell r="E2662" t="str">
            <v>Bujagali</v>
          </cell>
          <cell r="F2662" t="str">
            <v>Foreign</v>
          </cell>
          <cell r="G2662">
            <v>0</v>
          </cell>
        </row>
        <row r="2663">
          <cell r="A2663" t="str">
            <v>Total Net Deferred Tax Asset/(Liab)</v>
          </cell>
          <cell r="B2663" t="str">
            <v>Richard</v>
          </cell>
          <cell r="C2663" t="str">
            <v>Computed</v>
          </cell>
          <cell r="D2663" t="str">
            <v>1Q04</v>
          </cell>
          <cell r="E2663" t="str">
            <v>Bujagali</v>
          </cell>
          <cell r="F2663" t="str">
            <v>Foreign</v>
          </cell>
          <cell r="G2663">
            <v>0</v>
          </cell>
        </row>
        <row r="2664">
          <cell r="A2664" t="str">
            <v>Gross Valuation Allowance</v>
          </cell>
          <cell r="B2664" t="str">
            <v>Richard</v>
          </cell>
          <cell r="C2664" t="str">
            <v>Computed</v>
          </cell>
          <cell r="D2664" t="str">
            <v>1Q04</v>
          </cell>
          <cell r="E2664" t="str">
            <v>Bujagali</v>
          </cell>
          <cell r="F2664" t="str">
            <v>Foreign</v>
          </cell>
          <cell r="G2664">
            <v>0</v>
          </cell>
        </row>
        <row r="2665">
          <cell r="A2665" t="str">
            <v>Total Asset/(Liability)</v>
          </cell>
          <cell r="B2665" t="str">
            <v>Richard</v>
          </cell>
          <cell r="C2665" t="str">
            <v>Computed</v>
          </cell>
          <cell r="D2665" t="str">
            <v>1Q04</v>
          </cell>
          <cell r="E2665" t="str">
            <v>Bujagali</v>
          </cell>
          <cell r="F2665" t="str">
            <v>Foreign</v>
          </cell>
          <cell r="G2665">
            <v>0</v>
          </cell>
        </row>
        <row r="2666">
          <cell r="A2666" t="str">
            <v>Total tax expense (benefit)</v>
          </cell>
          <cell r="B2666" t="str">
            <v>Richard</v>
          </cell>
          <cell r="C2666" t="str">
            <v>Computed</v>
          </cell>
          <cell r="D2666" t="str">
            <v>1Q04</v>
          </cell>
          <cell r="E2666" t="str">
            <v>Bujagali</v>
          </cell>
          <cell r="F2666" t="str">
            <v>Foreign</v>
          </cell>
          <cell r="G2666">
            <v>0</v>
          </cell>
        </row>
        <row r="2667">
          <cell r="A2667" t="str">
            <v>EOY Accrued Tax Rec/(Pay)</v>
          </cell>
          <cell r="B2667" t="str">
            <v>Richard</v>
          </cell>
          <cell r="C2667" t="str">
            <v>Computed</v>
          </cell>
          <cell r="D2667" t="str">
            <v>4Q03</v>
          </cell>
          <cell r="E2667" t="str">
            <v>Bujagali</v>
          </cell>
          <cell r="F2667" t="str">
            <v>Foreign</v>
          </cell>
          <cell r="G2667">
            <v>0</v>
          </cell>
        </row>
        <row r="2668">
          <cell r="A2668" t="str">
            <v>Total Deferred Tax Asset - Current</v>
          </cell>
          <cell r="B2668" t="str">
            <v>Richard</v>
          </cell>
          <cell r="C2668" t="str">
            <v>Computed</v>
          </cell>
          <cell r="D2668" t="str">
            <v>4Q03</v>
          </cell>
          <cell r="E2668" t="str">
            <v>Bujagali</v>
          </cell>
          <cell r="F2668" t="str">
            <v>Foreign</v>
          </cell>
          <cell r="G2668">
            <v>0</v>
          </cell>
        </row>
        <row r="2669">
          <cell r="A2669" t="str">
            <v>Total Deferred Tax Asset - NC</v>
          </cell>
          <cell r="B2669" t="str">
            <v>Richard</v>
          </cell>
          <cell r="C2669" t="str">
            <v>Computed</v>
          </cell>
          <cell r="D2669" t="str">
            <v>4Q03</v>
          </cell>
          <cell r="E2669" t="str">
            <v>Bujagali</v>
          </cell>
          <cell r="F2669" t="str">
            <v>Foreign</v>
          </cell>
          <cell r="G2669">
            <v>0</v>
          </cell>
        </row>
        <row r="2670">
          <cell r="A2670" t="str">
            <v>Total Deferred Tax Liab - NC</v>
          </cell>
          <cell r="B2670" t="str">
            <v>Richard</v>
          </cell>
          <cell r="C2670" t="str">
            <v>Computed</v>
          </cell>
          <cell r="D2670" t="str">
            <v>4Q03</v>
          </cell>
          <cell r="E2670" t="str">
            <v>Bujagali</v>
          </cell>
          <cell r="F2670" t="str">
            <v>Foreign</v>
          </cell>
          <cell r="G2670">
            <v>0</v>
          </cell>
        </row>
        <row r="2671">
          <cell r="A2671" t="str">
            <v>Total Net Deferred Tax Asset/(Liab)</v>
          </cell>
          <cell r="B2671" t="str">
            <v>Richard</v>
          </cell>
          <cell r="C2671" t="str">
            <v>Computed</v>
          </cell>
          <cell r="D2671" t="str">
            <v>4Q03</v>
          </cell>
          <cell r="E2671" t="str">
            <v>Bujagali</v>
          </cell>
          <cell r="F2671" t="str">
            <v>Foreign</v>
          </cell>
          <cell r="G2671">
            <v>0</v>
          </cell>
        </row>
        <row r="2672">
          <cell r="A2672" t="str">
            <v>Gross Valuation Allowance</v>
          </cell>
          <cell r="B2672" t="str">
            <v>Richard</v>
          </cell>
          <cell r="C2672" t="str">
            <v>Computed</v>
          </cell>
          <cell r="D2672" t="str">
            <v>4Q03</v>
          </cell>
          <cell r="E2672" t="str">
            <v>Bujagali</v>
          </cell>
          <cell r="F2672" t="str">
            <v>Foreign</v>
          </cell>
          <cell r="G2672">
            <v>0</v>
          </cell>
        </row>
        <row r="2673">
          <cell r="A2673" t="str">
            <v>Total Asset/(Liability)</v>
          </cell>
          <cell r="B2673" t="str">
            <v>Richard</v>
          </cell>
          <cell r="C2673" t="str">
            <v>Computed</v>
          </cell>
          <cell r="D2673" t="str">
            <v>4Q03</v>
          </cell>
          <cell r="E2673" t="str">
            <v>Bujagali</v>
          </cell>
          <cell r="F2673" t="str">
            <v>Foreign</v>
          </cell>
          <cell r="G2673">
            <v>0</v>
          </cell>
        </row>
        <row r="2674">
          <cell r="A2674" t="str">
            <v>EOY Accrued Tax Rec/(Pay)</v>
          </cell>
          <cell r="B2674" t="str">
            <v>Rich</v>
          </cell>
          <cell r="C2674" t="str">
            <v>Computed</v>
          </cell>
          <cell r="D2674" t="str">
            <v>2Q04</v>
          </cell>
          <cell r="E2674" t="str">
            <v>El Faro</v>
          </cell>
          <cell r="F2674" t="str">
            <v>Foreign</v>
          </cell>
          <cell r="G2674">
            <v>0</v>
          </cell>
        </row>
        <row r="2675">
          <cell r="A2675" t="str">
            <v>Total Deferred Tax Asset - Current</v>
          </cell>
          <cell r="B2675" t="str">
            <v>Rich</v>
          </cell>
          <cell r="C2675" t="str">
            <v>Computed</v>
          </cell>
          <cell r="D2675" t="str">
            <v>2Q04</v>
          </cell>
          <cell r="E2675" t="str">
            <v>El Faro</v>
          </cell>
          <cell r="F2675" t="str">
            <v>Foreign</v>
          </cell>
          <cell r="G2675">
            <v>0</v>
          </cell>
        </row>
        <row r="2676">
          <cell r="A2676" t="str">
            <v>Total Deferred Tax Asset - NC</v>
          </cell>
          <cell r="B2676" t="str">
            <v>Rich</v>
          </cell>
          <cell r="C2676" t="str">
            <v>Computed</v>
          </cell>
          <cell r="D2676" t="str">
            <v>2Q04</v>
          </cell>
          <cell r="E2676" t="str">
            <v>El Faro</v>
          </cell>
          <cell r="F2676" t="str">
            <v>Foreign</v>
          </cell>
          <cell r="G2676">
            <v>0</v>
          </cell>
        </row>
        <row r="2677">
          <cell r="A2677" t="str">
            <v>Total Deferred Tax Liab - NC</v>
          </cell>
          <cell r="B2677" t="str">
            <v>Rich</v>
          </cell>
          <cell r="C2677" t="str">
            <v>Computed</v>
          </cell>
          <cell r="D2677" t="str">
            <v>2Q04</v>
          </cell>
          <cell r="E2677" t="str">
            <v>El Faro</v>
          </cell>
          <cell r="F2677" t="str">
            <v>Foreign</v>
          </cell>
          <cell r="G2677">
            <v>0</v>
          </cell>
        </row>
        <row r="2678">
          <cell r="A2678" t="str">
            <v>Total Net Deferred Tax Asset/(Liab)</v>
          </cell>
          <cell r="B2678" t="str">
            <v>Rich</v>
          </cell>
          <cell r="C2678" t="str">
            <v>Computed</v>
          </cell>
          <cell r="D2678" t="str">
            <v>2Q04</v>
          </cell>
          <cell r="E2678" t="str">
            <v>El Faro</v>
          </cell>
          <cell r="F2678" t="str">
            <v>Foreign</v>
          </cell>
          <cell r="G2678">
            <v>0</v>
          </cell>
        </row>
        <row r="2679">
          <cell r="A2679" t="str">
            <v>Gross Valuation Allowance</v>
          </cell>
          <cell r="B2679" t="str">
            <v>Rich</v>
          </cell>
          <cell r="C2679" t="str">
            <v>Computed</v>
          </cell>
          <cell r="D2679" t="str">
            <v>2Q04</v>
          </cell>
          <cell r="E2679" t="str">
            <v>El Faro</v>
          </cell>
          <cell r="F2679" t="str">
            <v>Foreign</v>
          </cell>
          <cell r="G2679">
            <v>0</v>
          </cell>
        </row>
        <row r="2680">
          <cell r="A2680" t="str">
            <v>Total Asset/(Liability)</v>
          </cell>
          <cell r="B2680" t="str">
            <v>Rich</v>
          </cell>
          <cell r="C2680" t="str">
            <v>Computed</v>
          </cell>
          <cell r="D2680" t="str">
            <v>2Q04</v>
          </cell>
          <cell r="E2680" t="str">
            <v>El Faro</v>
          </cell>
          <cell r="F2680" t="str">
            <v>Foreign</v>
          </cell>
          <cell r="G2680">
            <v>0</v>
          </cell>
        </row>
        <row r="2681">
          <cell r="A2681" t="str">
            <v>Total tax expense (benefit)</v>
          </cell>
          <cell r="B2681" t="str">
            <v>Rich</v>
          </cell>
          <cell r="C2681" t="str">
            <v>Computed</v>
          </cell>
          <cell r="D2681" t="str">
            <v>2Q04</v>
          </cell>
          <cell r="E2681" t="str">
            <v>El Faro</v>
          </cell>
          <cell r="F2681" t="str">
            <v>Foreign</v>
          </cell>
          <cell r="G2681">
            <v>0</v>
          </cell>
        </row>
        <row r="2682">
          <cell r="A2682" t="str">
            <v>EOY Accrued Tax Rec/(Pay)</v>
          </cell>
          <cell r="B2682" t="str">
            <v>Rich</v>
          </cell>
          <cell r="C2682" t="str">
            <v>Computed</v>
          </cell>
          <cell r="D2682" t="str">
            <v>1Q04</v>
          </cell>
          <cell r="E2682" t="str">
            <v>El Faro</v>
          </cell>
          <cell r="F2682" t="str">
            <v>Foreign</v>
          </cell>
          <cell r="G2682">
            <v>0</v>
          </cell>
        </row>
        <row r="2683">
          <cell r="A2683" t="str">
            <v>Total Deferred Tax Asset - Current</v>
          </cell>
          <cell r="B2683" t="str">
            <v>Rich</v>
          </cell>
          <cell r="C2683" t="str">
            <v>Computed</v>
          </cell>
          <cell r="D2683" t="str">
            <v>1Q04</v>
          </cell>
          <cell r="E2683" t="str">
            <v>El Faro</v>
          </cell>
          <cell r="F2683" t="str">
            <v>Foreign</v>
          </cell>
          <cell r="G2683">
            <v>0</v>
          </cell>
        </row>
        <row r="2684">
          <cell r="A2684" t="str">
            <v>Total Deferred Tax Asset - NC</v>
          </cell>
          <cell r="B2684" t="str">
            <v>Rich</v>
          </cell>
          <cell r="C2684" t="str">
            <v>Computed</v>
          </cell>
          <cell r="D2684" t="str">
            <v>1Q04</v>
          </cell>
          <cell r="E2684" t="str">
            <v>El Faro</v>
          </cell>
          <cell r="F2684" t="str">
            <v>Foreign</v>
          </cell>
          <cell r="G2684">
            <v>0</v>
          </cell>
        </row>
        <row r="2685">
          <cell r="A2685" t="str">
            <v>Total Deferred Tax Liab - NC</v>
          </cell>
          <cell r="B2685" t="str">
            <v>Rich</v>
          </cell>
          <cell r="C2685" t="str">
            <v>Computed</v>
          </cell>
          <cell r="D2685" t="str">
            <v>1Q04</v>
          </cell>
          <cell r="E2685" t="str">
            <v>El Faro</v>
          </cell>
          <cell r="F2685" t="str">
            <v>Foreign</v>
          </cell>
          <cell r="G2685">
            <v>0</v>
          </cell>
        </row>
        <row r="2686">
          <cell r="A2686" t="str">
            <v>Total Net Deferred Tax Asset/(Liab)</v>
          </cell>
          <cell r="B2686" t="str">
            <v>Rich</v>
          </cell>
          <cell r="C2686" t="str">
            <v>Computed</v>
          </cell>
          <cell r="D2686" t="str">
            <v>1Q04</v>
          </cell>
          <cell r="E2686" t="str">
            <v>El Faro</v>
          </cell>
          <cell r="F2686" t="str">
            <v>Foreign</v>
          </cell>
          <cell r="G2686">
            <v>0</v>
          </cell>
        </row>
        <row r="2687">
          <cell r="A2687" t="str">
            <v>Gross Valuation Allowance</v>
          </cell>
          <cell r="B2687" t="str">
            <v>Rich</v>
          </cell>
          <cell r="C2687" t="str">
            <v>Computed</v>
          </cell>
          <cell r="D2687" t="str">
            <v>1Q04</v>
          </cell>
          <cell r="E2687" t="str">
            <v>El Faro</v>
          </cell>
          <cell r="F2687" t="str">
            <v>Foreign</v>
          </cell>
          <cell r="G2687">
            <v>0</v>
          </cell>
        </row>
        <row r="2688">
          <cell r="A2688" t="str">
            <v>Total Asset/(Liability)</v>
          </cell>
          <cell r="B2688" t="str">
            <v>Rich</v>
          </cell>
          <cell r="C2688" t="str">
            <v>Computed</v>
          </cell>
          <cell r="D2688" t="str">
            <v>1Q04</v>
          </cell>
          <cell r="E2688" t="str">
            <v>El Faro</v>
          </cell>
          <cell r="F2688" t="str">
            <v>Foreign</v>
          </cell>
          <cell r="G2688">
            <v>0</v>
          </cell>
        </row>
        <row r="2689">
          <cell r="A2689" t="str">
            <v>Total tax expense (benefit)</v>
          </cell>
          <cell r="B2689" t="str">
            <v>Rich</v>
          </cell>
          <cell r="C2689" t="str">
            <v>Computed</v>
          </cell>
          <cell r="D2689" t="str">
            <v>1Q04</v>
          </cell>
          <cell r="E2689" t="str">
            <v>El Faro</v>
          </cell>
          <cell r="F2689" t="str">
            <v>Foreign</v>
          </cell>
          <cell r="G2689">
            <v>0</v>
          </cell>
        </row>
        <row r="2690">
          <cell r="A2690" t="str">
            <v>EOY Accrued Tax Rec/(Pay)</v>
          </cell>
          <cell r="B2690" t="str">
            <v>Rich</v>
          </cell>
          <cell r="C2690" t="str">
            <v>Computed</v>
          </cell>
          <cell r="D2690" t="str">
            <v>4Q03</v>
          </cell>
          <cell r="E2690" t="str">
            <v>El Faro</v>
          </cell>
          <cell r="F2690" t="str">
            <v>Foreign</v>
          </cell>
          <cell r="G2690">
            <v>0</v>
          </cell>
        </row>
        <row r="2691">
          <cell r="A2691" t="str">
            <v>Total Deferred Tax Asset - Current</v>
          </cell>
          <cell r="B2691" t="str">
            <v>Rich</v>
          </cell>
          <cell r="C2691" t="str">
            <v>Computed</v>
          </cell>
          <cell r="D2691" t="str">
            <v>4Q03</v>
          </cell>
          <cell r="E2691" t="str">
            <v>El Faro</v>
          </cell>
          <cell r="F2691" t="str">
            <v>Foreign</v>
          </cell>
          <cell r="G2691">
            <v>0</v>
          </cell>
        </row>
        <row r="2692">
          <cell r="A2692" t="str">
            <v>Total Deferred Tax Asset - NC</v>
          </cell>
          <cell r="B2692" t="str">
            <v>Rich</v>
          </cell>
          <cell r="C2692" t="str">
            <v>Computed</v>
          </cell>
          <cell r="D2692" t="str">
            <v>4Q03</v>
          </cell>
          <cell r="E2692" t="str">
            <v>El Faro</v>
          </cell>
          <cell r="F2692" t="str">
            <v>Foreign</v>
          </cell>
          <cell r="G2692">
            <v>0</v>
          </cell>
        </row>
        <row r="2693">
          <cell r="A2693" t="str">
            <v>Total Deferred Tax Liab - NC</v>
          </cell>
          <cell r="B2693" t="str">
            <v>Rich</v>
          </cell>
          <cell r="C2693" t="str">
            <v>Computed</v>
          </cell>
          <cell r="D2693" t="str">
            <v>4Q03</v>
          </cell>
          <cell r="E2693" t="str">
            <v>El Faro</v>
          </cell>
          <cell r="F2693" t="str">
            <v>Foreign</v>
          </cell>
          <cell r="G2693">
            <v>0</v>
          </cell>
        </row>
        <row r="2694">
          <cell r="A2694" t="str">
            <v>Total Net Deferred Tax Asset/(Liab)</v>
          </cell>
          <cell r="B2694" t="str">
            <v>Rich</v>
          </cell>
          <cell r="C2694" t="str">
            <v>Computed</v>
          </cell>
          <cell r="D2694" t="str">
            <v>4Q03</v>
          </cell>
          <cell r="E2694" t="str">
            <v>El Faro</v>
          </cell>
          <cell r="F2694" t="str">
            <v>Foreign</v>
          </cell>
          <cell r="G2694">
            <v>0</v>
          </cell>
        </row>
        <row r="2695">
          <cell r="A2695" t="str">
            <v>Gross Valuation Allowance</v>
          </cell>
          <cell r="B2695" t="str">
            <v>Rich</v>
          </cell>
          <cell r="C2695" t="str">
            <v>Computed</v>
          </cell>
          <cell r="D2695" t="str">
            <v>4Q03</v>
          </cell>
          <cell r="E2695" t="str">
            <v>El Faro</v>
          </cell>
          <cell r="F2695" t="str">
            <v>Foreign</v>
          </cell>
          <cell r="G2695">
            <v>0</v>
          </cell>
        </row>
        <row r="2696">
          <cell r="A2696" t="str">
            <v>Total Asset/(Liability)</v>
          </cell>
          <cell r="B2696" t="str">
            <v>Rich</v>
          </cell>
          <cell r="C2696" t="str">
            <v>Computed</v>
          </cell>
          <cell r="D2696" t="str">
            <v>4Q03</v>
          </cell>
          <cell r="E2696" t="str">
            <v>El Faro</v>
          </cell>
          <cell r="F2696" t="str">
            <v>Foreign</v>
          </cell>
          <cell r="G2696">
            <v>0</v>
          </cell>
        </row>
        <row r="2697">
          <cell r="A2697" t="str">
            <v>EOY Accrued Tax Rec/(Pay)</v>
          </cell>
          <cell r="B2697" t="str">
            <v>Rich</v>
          </cell>
          <cell r="C2697" t="str">
            <v>Computed</v>
          </cell>
          <cell r="D2697" t="str">
            <v>2Q04</v>
          </cell>
          <cell r="E2697" t="str">
            <v>RU Ocean Cay</v>
          </cell>
          <cell r="F2697" t="str">
            <v>Foreign</v>
          </cell>
          <cell r="G2697">
            <v>0</v>
          </cell>
        </row>
        <row r="2698">
          <cell r="A2698" t="str">
            <v>Total Deferred Tax Asset - Current</v>
          </cell>
          <cell r="B2698" t="str">
            <v>Rich</v>
          </cell>
          <cell r="C2698" t="str">
            <v>Computed</v>
          </cell>
          <cell r="D2698" t="str">
            <v>2Q04</v>
          </cell>
          <cell r="E2698" t="str">
            <v>RU Ocean Cay</v>
          </cell>
          <cell r="F2698" t="str">
            <v>Foreign</v>
          </cell>
          <cell r="G2698">
            <v>0</v>
          </cell>
        </row>
        <row r="2699">
          <cell r="A2699" t="str">
            <v>Total Deferred Tax Asset - NC</v>
          </cell>
          <cell r="B2699" t="str">
            <v>Rich</v>
          </cell>
          <cell r="C2699" t="str">
            <v>Computed</v>
          </cell>
          <cell r="D2699" t="str">
            <v>2Q04</v>
          </cell>
          <cell r="E2699" t="str">
            <v>RU Ocean Cay</v>
          </cell>
          <cell r="F2699" t="str">
            <v>Foreign</v>
          </cell>
          <cell r="G2699">
            <v>0</v>
          </cell>
        </row>
        <row r="2700">
          <cell r="A2700" t="str">
            <v>Total Deferred Tax Liab - NC</v>
          </cell>
          <cell r="B2700" t="str">
            <v>Rich</v>
          </cell>
          <cell r="C2700" t="str">
            <v>Computed</v>
          </cell>
          <cell r="D2700" t="str">
            <v>2Q04</v>
          </cell>
          <cell r="E2700" t="str">
            <v>RU Ocean Cay</v>
          </cell>
          <cell r="F2700" t="str">
            <v>Foreign</v>
          </cell>
          <cell r="G2700">
            <v>0</v>
          </cell>
        </row>
        <row r="2701">
          <cell r="A2701" t="str">
            <v>Total Net Deferred Tax Asset/(Liab)</v>
          </cell>
          <cell r="B2701" t="str">
            <v>Rich</v>
          </cell>
          <cell r="C2701" t="str">
            <v>Computed</v>
          </cell>
          <cell r="D2701" t="str">
            <v>2Q04</v>
          </cell>
          <cell r="E2701" t="str">
            <v>RU Ocean Cay</v>
          </cell>
          <cell r="F2701" t="str">
            <v>Foreign</v>
          </cell>
          <cell r="G2701">
            <v>0</v>
          </cell>
        </row>
        <row r="2702">
          <cell r="A2702" t="str">
            <v>Gross Valuation Allowance</v>
          </cell>
          <cell r="B2702" t="str">
            <v>Rich</v>
          </cell>
          <cell r="C2702" t="str">
            <v>Computed</v>
          </cell>
          <cell r="D2702" t="str">
            <v>2Q04</v>
          </cell>
          <cell r="E2702" t="str">
            <v>RU Ocean Cay</v>
          </cell>
          <cell r="F2702" t="str">
            <v>Foreign</v>
          </cell>
          <cell r="G2702">
            <v>0</v>
          </cell>
        </row>
        <row r="2703">
          <cell r="A2703" t="str">
            <v>Total Asset/(Liability)</v>
          </cell>
          <cell r="B2703" t="str">
            <v>Rich</v>
          </cell>
          <cell r="C2703" t="str">
            <v>Computed</v>
          </cell>
          <cell r="D2703" t="str">
            <v>2Q04</v>
          </cell>
          <cell r="E2703" t="str">
            <v>RU Ocean Cay</v>
          </cell>
          <cell r="F2703" t="str">
            <v>Foreign</v>
          </cell>
          <cell r="G2703">
            <v>0</v>
          </cell>
        </row>
        <row r="2704">
          <cell r="A2704" t="str">
            <v>Total tax expense (benefit)</v>
          </cell>
          <cell r="B2704" t="str">
            <v>Rich</v>
          </cell>
          <cell r="C2704" t="str">
            <v>Computed</v>
          </cell>
          <cell r="D2704" t="str">
            <v>2Q04</v>
          </cell>
          <cell r="E2704" t="str">
            <v>RU Ocean Cay</v>
          </cell>
          <cell r="F2704" t="str">
            <v>Foreign</v>
          </cell>
          <cell r="G2704">
            <v>0</v>
          </cell>
        </row>
        <row r="2705">
          <cell r="A2705" t="str">
            <v>EOY Accrued Tax Rec/(Pay)</v>
          </cell>
          <cell r="B2705" t="str">
            <v>Rich</v>
          </cell>
          <cell r="C2705" t="str">
            <v>Computed</v>
          </cell>
          <cell r="D2705" t="str">
            <v>1Q04</v>
          </cell>
          <cell r="E2705" t="str">
            <v>RU Ocean Cay</v>
          </cell>
          <cell r="F2705" t="str">
            <v>Foreign</v>
          </cell>
        </row>
        <row r="2706">
          <cell r="A2706" t="str">
            <v>Total Deferred Tax Asset - Current</v>
          </cell>
          <cell r="B2706" t="str">
            <v>Rich</v>
          </cell>
          <cell r="C2706" t="str">
            <v>Computed</v>
          </cell>
          <cell r="D2706" t="str">
            <v>1Q04</v>
          </cell>
          <cell r="E2706" t="str">
            <v>RU Ocean Cay</v>
          </cell>
          <cell r="F2706" t="str">
            <v>Foreign</v>
          </cell>
        </row>
        <row r="2707">
          <cell r="A2707" t="str">
            <v>Total Deferred Tax Asset - NC</v>
          </cell>
          <cell r="B2707" t="str">
            <v>Rich</v>
          </cell>
          <cell r="C2707" t="str">
            <v>Computed</v>
          </cell>
          <cell r="D2707" t="str">
            <v>1Q04</v>
          </cell>
          <cell r="E2707" t="str">
            <v>RU Ocean Cay</v>
          </cell>
          <cell r="F2707" t="str">
            <v>Foreign</v>
          </cell>
        </row>
        <row r="2708">
          <cell r="A2708" t="str">
            <v>Total Deferred Tax Liab - NC</v>
          </cell>
          <cell r="B2708" t="str">
            <v>Rich</v>
          </cell>
          <cell r="C2708" t="str">
            <v>Computed</v>
          </cell>
          <cell r="D2708" t="str">
            <v>1Q04</v>
          </cell>
          <cell r="E2708" t="str">
            <v>RU Ocean Cay</v>
          </cell>
          <cell r="F2708" t="str">
            <v>Foreign</v>
          </cell>
        </row>
        <row r="2709">
          <cell r="A2709" t="str">
            <v>Total Net Deferred Tax Asset/(Liab)</v>
          </cell>
          <cell r="B2709" t="str">
            <v>Rich</v>
          </cell>
          <cell r="C2709" t="str">
            <v>Computed</v>
          </cell>
          <cell r="D2709" t="str">
            <v>1Q04</v>
          </cell>
          <cell r="E2709" t="str">
            <v>RU Ocean Cay</v>
          </cell>
          <cell r="F2709" t="str">
            <v>Foreign</v>
          </cell>
        </row>
        <row r="2710">
          <cell r="A2710" t="str">
            <v>Gross Valuation Allowance</v>
          </cell>
          <cell r="B2710" t="str">
            <v>Rich</v>
          </cell>
          <cell r="C2710" t="str">
            <v>Computed</v>
          </cell>
          <cell r="D2710" t="str">
            <v>1Q04</v>
          </cell>
          <cell r="E2710" t="str">
            <v>RU Ocean Cay</v>
          </cell>
          <cell r="F2710" t="str">
            <v>Foreign</v>
          </cell>
        </row>
        <row r="2711">
          <cell r="A2711" t="str">
            <v>Total Asset/(Liability)</v>
          </cell>
          <cell r="B2711" t="str">
            <v>Rich</v>
          </cell>
          <cell r="C2711" t="str">
            <v>Computed</v>
          </cell>
          <cell r="D2711" t="str">
            <v>1Q04</v>
          </cell>
          <cell r="E2711" t="str">
            <v>RU Ocean Cay</v>
          </cell>
          <cell r="F2711" t="str">
            <v>Foreign</v>
          </cell>
        </row>
        <row r="2712">
          <cell r="A2712" t="str">
            <v>Total tax expense (benefit)</v>
          </cell>
          <cell r="B2712" t="str">
            <v>Rich</v>
          </cell>
          <cell r="C2712" t="str">
            <v>Computed</v>
          </cell>
          <cell r="D2712" t="str">
            <v>1Q04</v>
          </cell>
          <cell r="E2712" t="str">
            <v>RU Ocean Cay</v>
          </cell>
          <cell r="F2712" t="str">
            <v>Foreign</v>
          </cell>
        </row>
        <row r="2713">
          <cell r="A2713" t="str">
            <v>EOY Accrued Tax Rec/(Pay)</v>
          </cell>
          <cell r="B2713" t="str">
            <v>Rich</v>
          </cell>
          <cell r="C2713" t="str">
            <v>Computed</v>
          </cell>
          <cell r="D2713" t="str">
            <v>4Q03</v>
          </cell>
          <cell r="E2713" t="str">
            <v>RU Ocean Cay</v>
          </cell>
          <cell r="F2713" t="str">
            <v>Foreign</v>
          </cell>
        </row>
        <row r="2714">
          <cell r="A2714" t="str">
            <v>Total Deferred Tax Asset - Current</v>
          </cell>
          <cell r="B2714" t="str">
            <v>Rich</v>
          </cell>
          <cell r="C2714" t="str">
            <v>Computed</v>
          </cell>
          <cell r="D2714" t="str">
            <v>4Q03</v>
          </cell>
          <cell r="E2714" t="str">
            <v>RU Ocean Cay</v>
          </cell>
          <cell r="F2714" t="str">
            <v>Foreign</v>
          </cell>
        </row>
        <row r="2715">
          <cell r="A2715" t="str">
            <v>Total Deferred Tax Asset - NC</v>
          </cell>
          <cell r="B2715" t="str">
            <v>Rich</v>
          </cell>
          <cell r="C2715" t="str">
            <v>Computed</v>
          </cell>
          <cell r="D2715" t="str">
            <v>4Q03</v>
          </cell>
          <cell r="E2715" t="str">
            <v>RU Ocean Cay</v>
          </cell>
          <cell r="F2715" t="str">
            <v>Foreign</v>
          </cell>
        </row>
        <row r="2716">
          <cell r="A2716" t="str">
            <v>Total Deferred Tax Liab - NC</v>
          </cell>
          <cell r="B2716" t="str">
            <v>Rich</v>
          </cell>
          <cell r="C2716" t="str">
            <v>Computed</v>
          </cell>
          <cell r="D2716" t="str">
            <v>4Q03</v>
          </cell>
          <cell r="E2716" t="str">
            <v>RU Ocean Cay</v>
          </cell>
          <cell r="F2716" t="str">
            <v>Foreign</v>
          </cell>
        </row>
        <row r="2717">
          <cell r="A2717" t="str">
            <v>Total Net Deferred Tax Asset/(Liab)</v>
          </cell>
          <cell r="B2717" t="str">
            <v>Rich</v>
          </cell>
          <cell r="C2717" t="str">
            <v>Computed</v>
          </cell>
          <cell r="D2717" t="str">
            <v>4Q03</v>
          </cell>
          <cell r="E2717" t="str">
            <v>RU Ocean Cay</v>
          </cell>
          <cell r="F2717" t="str">
            <v>Foreign</v>
          </cell>
        </row>
        <row r="2718">
          <cell r="A2718" t="str">
            <v>Gross Valuation Allowance</v>
          </cell>
          <cell r="B2718" t="str">
            <v>Rich</v>
          </cell>
          <cell r="C2718" t="str">
            <v>Computed</v>
          </cell>
          <cell r="D2718" t="str">
            <v>4Q03</v>
          </cell>
          <cell r="E2718" t="str">
            <v>RU Ocean Cay</v>
          </cell>
          <cell r="F2718" t="str">
            <v>Foreign</v>
          </cell>
        </row>
        <row r="2719">
          <cell r="A2719" t="str">
            <v>Total Asset/(Liability)</v>
          </cell>
          <cell r="B2719" t="str">
            <v>Rich</v>
          </cell>
          <cell r="C2719" t="str">
            <v>Computed</v>
          </cell>
          <cell r="D2719" t="str">
            <v>4Q03</v>
          </cell>
          <cell r="E2719" t="str">
            <v>RU Ocean Cay</v>
          </cell>
          <cell r="F2719" t="str">
            <v>Foreign</v>
          </cell>
        </row>
        <row r="2720">
          <cell r="A2720" t="str">
            <v>EOY Accrued Tax Rec/(Pay)</v>
          </cell>
          <cell r="B2720" t="str">
            <v>Prabu</v>
          </cell>
          <cell r="C2720" t="str">
            <v>Computed</v>
          </cell>
          <cell r="D2720" t="str">
            <v>2Q04</v>
          </cell>
          <cell r="E2720" t="str">
            <v>Interco Income</v>
          </cell>
          <cell r="F2720" t="str">
            <v>Foreign</v>
          </cell>
          <cell r="G2720">
            <v>0</v>
          </cell>
        </row>
        <row r="2721">
          <cell r="A2721" t="str">
            <v>Total Deferred Tax Asset - Current</v>
          </cell>
          <cell r="B2721" t="str">
            <v>Prabu</v>
          </cell>
          <cell r="C2721" t="str">
            <v>Computed</v>
          </cell>
          <cell r="D2721" t="str">
            <v>2Q04</v>
          </cell>
          <cell r="E2721" t="str">
            <v>Interco Income</v>
          </cell>
          <cell r="F2721" t="str">
            <v>Foreign</v>
          </cell>
          <cell r="G2721">
            <v>0</v>
          </cell>
        </row>
        <row r="2722">
          <cell r="A2722" t="str">
            <v>Total Deferred Tax Asset - NC</v>
          </cell>
          <cell r="B2722" t="str">
            <v>Prabu</v>
          </cell>
          <cell r="C2722" t="str">
            <v>Computed</v>
          </cell>
          <cell r="D2722" t="str">
            <v>2Q04</v>
          </cell>
          <cell r="E2722" t="str">
            <v>Interco Income</v>
          </cell>
          <cell r="F2722" t="str">
            <v>Foreign</v>
          </cell>
          <cell r="G2722">
            <v>0</v>
          </cell>
        </row>
        <row r="2723">
          <cell r="A2723" t="str">
            <v>Total Deferred Tax Liab - NC</v>
          </cell>
          <cell r="B2723" t="str">
            <v>Prabu</v>
          </cell>
          <cell r="C2723" t="str">
            <v>Computed</v>
          </cell>
          <cell r="D2723" t="str">
            <v>2Q04</v>
          </cell>
          <cell r="E2723" t="str">
            <v>Interco Income</v>
          </cell>
          <cell r="F2723" t="str">
            <v>Foreign</v>
          </cell>
          <cell r="G2723">
            <v>0</v>
          </cell>
        </row>
        <row r="2724">
          <cell r="A2724" t="str">
            <v>Total Net Deferred Tax Asset/(Liab)</v>
          </cell>
          <cell r="B2724" t="str">
            <v>Prabu</v>
          </cell>
          <cell r="C2724" t="str">
            <v>Computed</v>
          </cell>
          <cell r="D2724" t="str">
            <v>2Q04</v>
          </cell>
          <cell r="E2724" t="str">
            <v>Interco Income</v>
          </cell>
          <cell r="F2724" t="str">
            <v>Foreign</v>
          </cell>
          <cell r="G2724">
            <v>0</v>
          </cell>
        </row>
        <row r="2725">
          <cell r="A2725" t="str">
            <v>Gross Valuation Allowance</v>
          </cell>
          <cell r="B2725" t="str">
            <v>Prabu</v>
          </cell>
          <cell r="C2725" t="str">
            <v>Computed</v>
          </cell>
          <cell r="D2725" t="str">
            <v>2Q04</v>
          </cell>
          <cell r="E2725" t="str">
            <v>Interco Income</v>
          </cell>
          <cell r="F2725" t="str">
            <v>Foreign</v>
          </cell>
          <cell r="G2725">
            <v>0</v>
          </cell>
        </row>
        <row r="2726">
          <cell r="A2726" t="str">
            <v>Total Asset/(Liability)</v>
          </cell>
          <cell r="B2726" t="str">
            <v>Prabu</v>
          </cell>
          <cell r="C2726" t="str">
            <v>Computed</v>
          </cell>
          <cell r="D2726" t="str">
            <v>2Q04</v>
          </cell>
          <cell r="E2726" t="str">
            <v>Interco Income</v>
          </cell>
          <cell r="F2726" t="str">
            <v>Foreign</v>
          </cell>
          <cell r="G2726">
            <v>0</v>
          </cell>
        </row>
        <row r="2727">
          <cell r="A2727" t="str">
            <v>Total tax expense (benefit)</v>
          </cell>
          <cell r="B2727" t="str">
            <v>Prabu</v>
          </cell>
          <cell r="C2727" t="str">
            <v>Computed</v>
          </cell>
          <cell r="D2727" t="str">
            <v>2Q04</v>
          </cell>
          <cell r="E2727" t="str">
            <v>Interco Income</v>
          </cell>
          <cell r="F2727" t="str">
            <v>Foreign</v>
          </cell>
          <cell r="G2727">
            <v>0</v>
          </cell>
        </row>
        <row r="2728">
          <cell r="A2728" t="str">
            <v>EOY Accrued Tax Rec/(Pay)</v>
          </cell>
          <cell r="B2728" t="str">
            <v>Prabu</v>
          </cell>
          <cell r="C2728" t="str">
            <v>Computed</v>
          </cell>
          <cell r="D2728" t="str">
            <v>1Q04</v>
          </cell>
          <cell r="E2728" t="str">
            <v>Interco Income</v>
          </cell>
          <cell r="F2728" t="str">
            <v>Foreign</v>
          </cell>
        </row>
        <row r="2729">
          <cell r="A2729" t="str">
            <v>Total Deferred Tax Asset - Current</v>
          </cell>
          <cell r="B2729" t="str">
            <v>Prabu</v>
          </cell>
          <cell r="C2729" t="str">
            <v>Computed</v>
          </cell>
          <cell r="D2729" t="str">
            <v>1Q04</v>
          </cell>
          <cell r="E2729" t="str">
            <v>Interco Income</v>
          </cell>
          <cell r="F2729" t="str">
            <v>Foreign</v>
          </cell>
        </row>
        <row r="2730">
          <cell r="A2730" t="str">
            <v>Total Deferred Tax Asset - NC</v>
          </cell>
          <cell r="B2730" t="str">
            <v>Prabu</v>
          </cell>
          <cell r="C2730" t="str">
            <v>Computed</v>
          </cell>
          <cell r="D2730" t="str">
            <v>1Q04</v>
          </cell>
          <cell r="E2730" t="str">
            <v>Interco Income</v>
          </cell>
          <cell r="F2730" t="str">
            <v>Foreign</v>
          </cell>
        </row>
        <row r="2731">
          <cell r="A2731" t="str">
            <v>Total Deferred Tax Liab - NC</v>
          </cell>
          <cell r="B2731" t="str">
            <v>Prabu</v>
          </cell>
          <cell r="C2731" t="str">
            <v>Computed</v>
          </cell>
          <cell r="D2731" t="str">
            <v>1Q04</v>
          </cell>
          <cell r="E2731" t="str">
            <v>Interco Income</v>
          </cell>
          <cell r="F2731" t="str">
            <v>Foreign</v>
          </cell>
        </row>
        <row r="2732">
          <cell r="A2732" t="str">
            <v>Total Net Deferred Tax Asset/(Liab)</v>
          </cell>
          <cell r="B2732" t="str">
            <v>Prabu</v>
          </cell>
          <cell r="C2732" t="str">
            <v>Computed</v>
          </cell>
          <cell r="D2732" t="str">
            <v>1Q04</v>
          </cell>
          <cell r="E2732" t="str">
            <v>Interco Income</v>
          </cell>
          <cell r="F2732" t="str">
            <v>Foreign</v>
          </cell>
        </row>
        <row r="2733">
          <cell r="A2733" t="str">
            <v>Gross Valuation Allowance</v>
          </cell>
          <cell r="B2733" t="str">
            <v>Prabu</v>
          </cell>
          <cell r="C2733" t="str">
            <v>Computed</v>
          </cell>
          <cell r="D2733" t="str">
            <v>1Q04</v>
          </cell>
          <cell r="E2733" t="str">
            <v>Interco Income</v>
          </cell>
          <cell r="F2733" t="str">
            <v>Foreign</v>
          </cell>
        </row>
        <row r="2734">
          <cell r="A2734" t="str">
            <v>Total Asset/(Liability)</v>
          </cell>
          <cell r="B2734" t="str">
            <v>Prabu</v>
          </cell>
          <cell r="C2734" t="str">
            <v>Computed</v>
          </cell>
          <cell r="D2734" t="str">
            <v>1Q04</v>
          </cell>
          <cell r="E2734" t="str">
            <v>Interco Income</v>
          </cell>
          <cell r="F2734" t="str">
            <v>Foreign</v>
          </cell>
        </row>
        <row r="2735">
          <cell r="A2735" t="str">
            <v>Total tax expense (benefit)</v>
          </cell>
          <cell r="B2735" t="str">
            <v>Prabu</v>
          </cell>
          <cell r="C2735" t="str">
            <v>Computed</v>
          </cell>
          <cell r="D2735" t="str">
            <v>1Q04</v>
          </cell>
          <cell r="E2735" t="str">
            <v>Interco Income</v>
          </cell>
          <cell r="F2735" t="str">
            <v>Foreign</v>
          </cell>
        </row>
        <row r="2736">
          <cell r="A2736" t="str">
            <v>EOY Accrued Tax Rec/(Pay)</v>
          </cell>
          <cell r="B2736" t="str">
            <v>Prabu</v>
          </cell>
          <cell r="C2736" t="str">
            <v>Computed</v>
          </cell>
          <cell r="D2736" t="str">
            <v>4Q03</v>
          </cell>
          <cell r="E2736" t="str">
            <v>Interco Income</v>
          </cell>
          <cell r="F2736" t="str">
            <v>Foreign</v>
          </cell>
        </row>
        <row r="2737">
          <cell r="A2737" t="str">
            <v>Total Deferred Tax Asset - Current</v>
          </cell>
          <cell r="B2737" t="str">
            <v>Prabu</v>
          </cell>
          <cell r="C2737" t="str">
            <v>Computed</v>
          </cell>
          <cell r="D2737" t="str">
            <v>4Q03</v>
          </cell>
          <cell r="E2737" t="str">
            <v>Interco Income</v>
          </cell>
          <cell r="F2737" t="str">
            <v>Foreign</v>
          </cell>
        </row>
        <row r="2738">
          <cell r="A2738" t="str">
            <v>Total Deferred Tax Asset - NC</v>
          </cell>
          <cell r="B2738" t="str">
            <v>Prabu</v>
          </cell>
          <cell r="C2738" t="str">
            <v>Computed</v>
          </cell>
          <cell r="D2738" t="str">
            <v>4Q03</v>
          </cell>
          <cell r="E2738" t="str">
            <v>Interco Income</v>
          </cell>
          <cell r="F2738" t="str">
            <v>Foreign</v>
          </cell>
        </row>
        <row r="2739">
          <cell r="A2739" t="str">
            <v>Total Deferred Tax Liab - NC</v>
          </cell>
          <cell r="B2739" t="str">
            <v>Prabu</v>
          </cell>
          <cell r="C2739" t="str">
            <v>Computed</v>
          </cell>
          <cell r="D2739" t="str">
            <v>4Q03</v>
          </cell>
          <cell r="E2739" t="str">
            <v>Interco Income</v>
          </cell>
          <cell r="F2739" t="str">
            <v>Foreign</v>
          </cell>
        </row>
        <row r="2740">
          <cell r="A2740" t="str">
            <v>Total Net Deferred Tax Asset/(Liab)</v>
          </cell>
          <cell r="B2740" t="str">
            <v>Prabu</v>
          </cell>
          <cell r="C2740" t="str">
            <v>Computed</v>
          </cell>
          <cell r="D2740" t="str">
            <v>4Q03</v>
          </cell>
          <cell r="E2740" t="str">
            <v>Interco Income</v>
          </cell>
          <cell r="F2740" t="str">
            <v>Foreign</v>
          </cell>
        </row>
        <row r="2741">
          <cell r="A2741" t="str">
            <v>Gross Valuation Allowance</v>
          </cell>
          <cell r="B2741" t="str">
            <v>Prabu</v>
          </cell>
          <cell r="C2741" t="str">
            <v>Computed</v>
          </cell>
          <cell r="D2741" t="str">
            <v>4Q03</v>
          </cell>
          <cell r="E2741" t="str">
            <v>Interco Income</v>
          </cell>
          <cell r="F2741" t="str">
            <v>Foreign</v>
          </cell>
        </row>
        <row r="2742">
          <cell r="A2742" t="str">
            <v>Total Asset/(Liability)</v>
          </cell>
          <cell r="B2742" t="str">
            <v>Prabu</v>
          </cell>
          <cell r="C2742" t="str">
            <v>Computed</v>
          </cell>
          <cell r="D2742" t="str">
            <v>4Q03</v>
          </cell>
          <cell r="E2742" t="str">
            <v>Interco Income</v>
          </cell>
          <cell r="F2742" t="str">
            <v>Foreign</v>
          </cell>
        </row>
        <row r="2743">
          <cell r="A2743" t="str">
            <v>EOY Accrued Tax Rec/(Pay)</v>
          </cell>
          <cell r="B2743" t="str">
            <v>Jamie</v>
          </cell>
          <cell r="C2743" t="str">
            <v>Computed</v>
          </cell>
          <cell r="D2743" t="str">
            <v>2Q04</v>
          </cell>
          <cell r="E2743" t="str">
            <v>RU Communications Bolivia Ltda</v>
          </cell>
          <cell r="F2743" t="str">
            <v>Foreign</v>
          </cell>
          <cell r="G2743">
            <v>0</v>
          </cell>
        </row>
        <row r="2744">
          <cell r="A2744" t="str">
            <v>Total Deferred Tax Asset - Current</v>
          </cell>
          <cell r="B2744" t="str">
            <v>Jamie</v>
          </cell>
          <cell r="C2744" t="str">
            <v>Computed</v>
          </cell>
          <cell r="D2744" t="str">
            <v>2Q04</v>
          </cell>
          <cell r="E2744" t="str">
            <v>RU Communications Bolivia Ltda</v>
          </cell>
          <cell r="F2744" t="str">
            <v>Foreign</v>
          </cell>
          <cell r="G2744">
            <v>0</v>
          </cell>
        </row>
        <row r="2745">
          <cell r="A2745" t="str">
            <v>Total Deferred Tax Asset - NC</v>
          </cell>
          <cell r="B2745" t="str">
            <v>Jamie</v>
          </cell>
          <cell r="C2745" t="str">
            <v>Computed</v>
          </cell>
          <cell r="D2745" t="str">
            <v>2Q04</v>
          </cell>
          <cell r="E2745" t="str">
            <v>RU Communications Bolivia Ltda</v>
          </cell>
          <cell r="F2745" t="str">
            <v>Foreign</v>
          </cell>
          <cell r="G2745">
            <v>0</v>
          </cell>
        </row>
        <row r="2746">
          <cell r="A2746" t="str">
            <v>Total Deferred Tax Liab - NC</v>
          </cell>
          <cell r="B2746" t="str">
            <v>Jamie</v>
          </cell>
          <cell r="C2746" t="str">
            <v>Computed</v>
          </cell>
          <cell r="D2746" t="str">
            <v>2Q04</v>
          </cell>
          <cell r="E2746" t="str">
            <v>RU Communications Bolivia Ltda</v>
          </cell>
          <cell r="F2746" t="str">
            <v>Foreign</v>
          </cell>
          <cell r="G2746">
            <v>0</v>
          </cell>
        </row>
        <row r="2747">
          <cell r="A2747" t="str">
            <v>Total Net Deferred Tax Asset/(Liab)</v>
          </cell>
          <cell r="B2747" t="str">
            <v>Jamie</v>
          </cell>
          <cell r="C2747" t="str">
            <v>Computed</v>
          </cell>
          <cell r="D2747" t="str">
            <v>2Q04</v>
          </cell>
          <cell r="E2747" t="str">
            <v>RU Communications Bolivia Ltda</v>
          </cell>
          <cell r="F2747" t="str">
            <v>Foreign</v>
          </cell>
          <cell r="G2747">
            <v>0</v>
          </cell>
        </row>
        <row r="2748">
          <cell r="A2748" t="str">
            <v>Gross Valuation Allowance</v>
          </cell>
          <cell r="B2748" t="str">
            <v>Jamie</v>
          </cell>
          <cell r="C2748" t="str">
            <v>Computed</v>
          </cell>
          <cell r="D2748" t="str">
            <v>2Q04</v>
          </cell>
          <cell r="E2748" t="str">
            <v>RU Communications Bolivia Ltda</v>
          </cell>
          <cell r="F2748" t="str">
            <v>Foreign</v>
          </cell>
          <cell r="G2748">
            <v>0</v>
          </cell>
        </row>
        <row r="2749">
          <cell r="A2749" t="str">
            <v>Total Asset/(Liability)</v>
          </cell>
          <cell r="B2749" t="str">
            <v>Jamie</v>
          </cell>
          <cell r="C2749" t="str">
            <v>Computed</v>
          </cell>
          <cell r="D2749" t="str">
            <v>2Q04</v>
          </cell>
          <cell r="E2749" t="str">
            <v>RU Communications Bolivia Ltda</v>
          </cell>
          <cell r="F2749" t="str">
            <v>Foreign</v>
          </cell>
          <cell r="G2749">
            <v>0</v>
          </cell>
        </row>
        <row r="2750">
          <cell r="A2750" t="str">
            <v>Total tax expense (benefit)</v>
          </cell>
          <cell r="B2750" t="str">
            <v>Jamie</v>
          </cell>
          <cell r="C2750" t="str">
            <v>Computed</v>
          </cell>
          <cell r="D2750" t="str">
            <v>2Q04</v>
          </cell>
          <cell r="E2750" t="str">
            <v>RU Communications Bolivia Ltda</v>
          </cell>
          <cell r="F2750" t="str">
            <v>Foreign</v>
          </cell>
          <cell r="G2750">
            <v>0</v>
          </cell>
        </row>
        <row r="2751">
          <cell r="A2751" t="str">
            <v>EOY Accrued Tax Rec/(Pay)</v>
          </cell>
          <cell r="B2751" t="str">
            <v>Jamie</v>
          </cell>
          <cell r="C2751" t="str">
            <v>Computed</v>
          </cell>
          <cell r="D2751" t="str">
            <v>1Q04</v>
          </cell>
          <cell r="E2751" t="str">
            <v>RU Communications Bolivia Ltda</v>
          </cell>
          <cell r="F2751" t="str">
            <v>Foreign</v>
          </cell>
        </row>
        <row r="2752">
          <cell r="A2752" t="str">
            <v>Total Deferred Tax Asset - Current</v>
          </cell>
          <cell r="B2752" t="str">
            <v>Jamie</v>
          </cell>
          <cell r="C2752" t="str">
            <v>Computed</v>
          </cell>
          <cell r="D2752" t="str">
            <v>1Q04</v>
          </cell>
          <cell r="E2752" t="str">
            <v>RU Communications Bolivia Ltda</v>
          </cell>
          <cell r="F2752" t="str">
            <v>Foreign</v>
          </cell>
        </row>
        <row r="2753">
          <cell r="A2753" t="str">
            <v>Total Deferred Tax Asset - NC</v>
          </cell>
          <cell r="B2753" t="str">
            <v>Jamie</v>
          </cell>
          <cell r="C2753" t="str">
            <v>Computed</v>
          </cell>
          <cell r="D2753" t="str">
            <v>1Q04</v>
          </cell>
          <cell r="E2753" t="str">
            <v>RU Communications Bolivia Ltda</v>
          </cell>
          <cell r="F2753" t="str">
            <v>Foreign</v>
          </cell>
        </row>
        <row r="2754">
          <cell r="A2754" t="str">
            <v>Total Deferred Tax Liab - NC</v>
          </cell>
          <cell r="B2754" t="str">
            <v>Jamie</v>
          </cell>
          <cell r="C2754" t="str">
            <v>Computed</v>
          </cell>
          <cell r="D2754" t="str">
            <v>1Q04</v>
          </cell>
          <cell r="E2754" t="str">
            <v>RU Communications Bolivia Ltda</v>
          </cell>
          <cell r="F2754" t="str">
            <v>Foreign</v>
          </cell>
        </row>
        <row r="2755">
          <cell r="A2755" t="str">
            <v>Total Net Deferred Tax Asset/(Liab)</v>
          </cell>
          <cell r="B2755" t="str">
            <v>Jamie</v>
          </cell>
          <cell r="C2755" t="str">
            <v>Computed</v>
          </cell>
          <cell r="D2755" t="str">
            <v>1Q04</v>
          </cell>
          <cell r="E2755" t="str">
            <v>RU Communications Bolivia Ltda</v>
          </cell>
          <cell r="F2755" t="str">
            <v>Foreign</v>
          </cell>
        </row>
        <row r="2756">
          <cell r="A2756" t="str">
            <v>Gross Valuation Allowance</v>
          </cell>
          <cell r="B2756" t="str">
            <v>Jamie</v>
          </cell>
          <cell r="C2756" t="str">
            <v>Computed</v>
          </cell>
          <cell r="D2756" t="str">
            <v>1Q04</v>
          </cell>
          <cell r="E2756" t="str">
            <v>RU Communications Bolivia Ltda</v>
          </cell>
          <cell r="F2756" t="str">
            <v>Foreign</v>
          </cell>
        </row>
        <row r="2757">
          <cell r="A2757" t="str">
            <v>Total Asset/(Liability)</v>
          </cell>
          <cell r="B2757" t="str">
            <v>Jamie</v>
          </cell>
          <cell r="C2757" t="str">
            <v>Computed</v>
          </cell>
          <cell r="D2757" t="str">
            <v>1Q04</v>
          </cell>
          <cell r="E2757" t="str">
            <v>RU Communications Bolivia Ltda</v>
          </cell>
          <cell r="F2757" t="str">
            <v>Foreign</v>
          </cell>
        </row>
        <row r="2758">
          <cell r="A2758" t="str">
            <v>Total tax expense (benefit)</v>
          </cell>
          <cell r="B2758" t="str">
            <v>Jamie</v>
          </cell>
          <cell r="C2758" t="str">
            <v>Computed</v>
          </cell>
          <cell r="D2758" t="str">
            <v>1Q04</v>
          </cell>
          <cell r="E2758" t="str">
            <v>RU Communications Bolivia Ltda</v>
          </cell>
          <cell r="F2758" t="str">
            <v>Foreign</v>
          </cell>
        </row>
        <row r="2759">
          <cell r="A2759" t="str">
            <v>EOY Accrued Tax Rec/(Pay)</v>
          </cell>
          <cell r="B2759" t="str">
            <v>Jamie</v>
          </cell>
          <cell r="C2759" t="str">
            <v>Computed</v>
          </cell>
          <cell r="D2759" t="str">
            <v>4Q03</v>
          </cell>
          <cell r="E2759" t="str">
            <v>RU Communications Bolivia Ltda</v>
          </cell>
          <cell r="F2759" t="str">
            <v>Foreign</v>
          </cell>
        </row>
        <row r="2760">
          <cell r="A2760" t="str">
            <v>Total Deferred Tax Asset - Current</v>
          </cell>
          <cell r="B2760" t="str">
            <v>Jamie</v>
          </cell>
          <cell r="C2760" t="str">
            <v>Computed</v>
          </cell>
          <cell r="D2760" t="str">
            <v>4Q03</v>
          </cell>
          <cell r="E2760" t="str">
            <v>RU Communications Bolivia Ltda</v>
          </cell>
          <cell r="F2760" t="str">
            <v>Foreign</v>
          </cell>
        </row>
        <row r="2761">
          <cell r="A2761" t="str">
            <v>Total Deferred Tax Asset - NC</v>
          </cell>
          <cell r="B2761" t="str">
            <v>Jamie</v>
          </cell>
          <cell r="C2761" t="str">
            <v>Computed</v>
          </cell>
          <cell r="D2761" t="str">
            <v>4Q03</v>
          </cell>
          <cell r="E2761" t="str">
            <v>RU Communications Bolivia Ltda</v>
          </cell>
          <cell r="F2761" t="str">
            <v>Foreign</v>
          </cell>
        </row>
        <row r="2762">
          <cell r="A2762" t="str">
            <v>Total Deferred Tax Liab - NC</v>
          </cell>
          <cell r="B2762" t="str">
            <v>Jamie</v>
          </cell>
          <cell r="C2762" t="str">
            <v>Computed</v>
          </cell>
          <cell r="D2762" t="str">
            <v>4Q03</v>
          </cell>
          <cell r="E2762" t="str">
            <v>RU Communications Bolivia Ltda</v>
          </cell>
          <cell r="F2762" t="str">
            <v>Foreign</v>
          </cell>
        </row>
        <row r="2763">
          <cell r="A2763" t="str">
            <v>Total Net Deferred Tax Asset/(Liab)</v>
          </cell>
          <cell r="B2763" t="str">
            <v>Jamie</v>
          </cell>
          <cell r="C2763" t="str">
            <v>Computed</v>
          </cell>
          <cell r="D2763" t="str">
            <v>4Q03</v>
          </cell>
          <cell r="E2763" t="str">
            <v>RU Communications Bolivia Ltda</v>
          </cell>
          <cell r="F2763" t="str">
            <v>Foreign</v>
          </cell>
        </row>
        <row r="2764">
          <cell r="A2764" t="str">
            <v>Gross Valuation Allowance</v>
          </cell>
          <cell r="B2764" t="str">
            <v>Jamie</v>
          </cell>
          <cell r="C2764" t="str">
            <v>Computed</v>
          </cell>
          <cell r="D2764" t="str">
            <v>4Q03</v>
          </cell>
          <cell r="E2764" t="str">
            <v>RU Communications Bolivia Ltda</v>
          </cell>
          <cell r="F2764" t="str">
            <v>Foreign</v>
          </cell>
        </row>
        <row r="2765">
          <cell r="A2765" t="str">
            <v>Total Asset/(Liability)</v>
          </cell>
          <cell r="B2765" t="str">
            <v>Jamie</v>
          </cell>
          <cell r="C2765" t="str">
            <v>Computed</v>
          </cell>
          <cell r="D2765" t="str">
            <v>4Q03</v>
          </cell>
          <cell r="E2765" t="str">
            <v>RU Communications Bolivia Ltda</v>
          </cell>
          <cell r="F2765" t="str">
            <v>Foreign</v>
          </cell>
        </row>
        <row r="2766">
          <cell r="A2766" t="str">
            <v>EOY Accrued Tax Rec/(Pay)</v>
          </cell>
          <cell r="B2766" t="str">
            <v>Richard</v>
          </cell>
          <cell r="C2766" t="str">
            <v>Computed</v>
          </cell>
          <cell r="D2766" t="str">
            <v>2Q04</v>
          </cell>
          <cell r="E2766" t="str">
            <v>RU Drax</v>
          </cell>
          <cell r="F2766" t="str">
            <v>Foreign</v>
          </cell>
          <cell r="G2766">
            <v>0</v>
          </cell>
        </row>
        <row r="2767">
          <cell r="A2767" t="str">
            <v>Total Deferred Tax Asset - Current</v>
          </cell>
          <cell r="B2767" t="str">
            <v>Richard</v>
          </cell>
          <cell r="C2767" t="str">
            <v>Computed</v>
          </cell>
          <cell r="D2767" t="str">
            <v>2Q04</v>
          </cell>
          <cell r="E2767" t="str">
            <v>RU Drax</v>
          </cell>
          <cell r="F2767" t="str">
            <v>Foreign</v>
          </cell>
          <cell r="G2767">
            <v>0</v>
          </cell>
        </row>
        <row r="2768">
          <cell r="A2768" t="str">
            <v>Total Deferred Tax Asset - NC</v>
          </cell>
          <cell r="B2768" t="str">
            <v>Richard</v>
          </cell>
          <cell r="C2768" t="str">
            <v>Computed</v>
          </cell>
          <cell r="D2768" t="str">
            <v>2Q04</v>
          </cell>
          <cell r="E2768" t="str">
            <v>RU Drax</v>
          </cell>
          <cell r="F2768" t="str">
            <v>Foreign</v>
          </cell>
          <cell r="G2768">
            <v>0</v>
          </cell>
        </row>
        <row r="2769">
          <cell r="A2769" t="str">
            <v>Total Deferred Tax Liab - NC</v>
          </cell>
          <cell r="B2769" t="str">
            <v>Richard</v>
          </cell>
          <cell r="C2769" t="str">
            <v>Computed</v>
          </cell>
          <cell r="D2769" t="str">
            <v>2Q04</v>
          </cell>
          <cell r="E2769" t="str">
            <v>RU Drax</v>
          </cell>
          <cell r="F2769" t="str">
            <v>Foreign</v>
          </cell>
          <cell r="G2769">
            <v>0</v>
          </cell>
        </row>
        <row r="2770">
          <cell r="A2770" t="str">
            <v>Total Net Deferred Tax Asset/(Liab)</v>
          </cell>
          <cell r="B2770" t="str">
            <v>Richard</v>
          </cell>
          <cell r="C2770" t="str">
            <v>Computed</v>
          </cell>
          <cell r="D2770" t="str">
            <v>2Q04</v>
          </cell>
          <cell r="E2770" t="str">
            <v>RU Drax</v>
          </cell>
          <cell r="F2770" t="str">
            <v>Foreign</v>
          </cell>
          <cell r="G2770">
            <v>0</v>
          </cell>
        </row>
        <row r="2771">
          <cell r="A2771" t="str">
            <v>Gross Valuation Allowance</v>
          </cell>
          <cell r="B2771" t="str">
            <v>Richard</v>
          </cell>
          <cell r="C2771" t="str">
            <v>Computed</v>
          </cell>
          <cell r="D2771" t="str">
            <v>2Q04</v>
          </cell>
          <cell r="E2771" t="str">
            <v>RU Drax</v>
          </cell>
          <cell r="F2771" t="str">
            <v>Foreign</v>
          </cell>
          <cell r="G2771">
            <v>0</v>
          </cell>
        </row>
        <row r="2772">
          <cell r="A2772" t="str">
            <v>Total Asset/(Liability)</v>
          </cell>
          <cell r="B2772" t="str">
            <v>Richard</v>
          </cell>
          <cell r="C2772" t="str">
            <v>Computed</v>
          </cell>
          <cell r="D2772" t="str">
            <v>2Q04</v>
          </cell>
          <cell r="E2772" t="str">
            <v>RU Drax</v>
          </cell>
          <cell r="F2772" t="str">
            <v>Foreign</v>
          </cell>
          <cell r="G2772">
            <v>0</v>
          </cell>
        </row>
        <row r="2773">
          <cell r="A2773" t="str">
            <v>Total tax expense (benefit)</v>
          </cell>
          <cell r="B2773" t="str">
            <v>Richard</v>
          </cell>
          <cell r="C2773" t="str">
            <v>Computed</v>
          </cell>
          <cell r="D2773" t="str">
            <v>2Q04</v>
          </cell>
          <cell r="E2773" t="str">
            <v>RU Drax</v>
          </cell>
          <cell r="F2773" t="str">
            <v>Foreign</v>
          </cell>
          <cell r="G2773">
            <v>0</v>
          </cell>
        </row>
        <row r="2774">
          <cell r="A2774" t="str">
            <v>EOY Accrued Tax Rec/(Pay)</v>
          </cell>
          <cell r="B2774" t="str">
            <v>Richard</v>
          </cell>
          <cell r="C2774" t="str">
            <v>Computed</v>
          </cell>
          <cell r="D2774" t="str">
            <v>1Q04</v>
          </cell>
          <cell r="E2774" t="str">
            <v>RU Drax</v>
          </cell>
          <cell r="F2774" t="str">
            <v>Foreign</v>
          </cell>
        </row>
        <row r="2775">
          <cell r="A2775" t="str">
            <v>Total Deferred Tax Asset - Current</v>
          </cell>
          <cell r="B2775" t="str">
            <v>Richard</v>
          </cell>
          <cell r="C2775" t="str">
            <v>Computed</v>
          </cell>
          <cell r="D2775" t="str">
            <v>1Q04</v>
          </cell>
          <cell r="E2775" t="str">
            <v>RU Drax</v>
          </cell>
          <cell r="F2775" t="str">
            <v>Foreign</v>
          </cell>
        </row>
        <row r="2776">
          <cell r="A2776" t="str">
            <v>Total Deferred Tax Asset - NC</v>
          </cell>
          <cell r="B2776" t="str">
            <v>Richard</v>
          </cell>
          <cell r="C2776" t="str">
            <v>Computed</v>
          </cell>
          <cell r="D2776" t="str">
            <v>1Q04</v>
          </cell>
          <cell r="E2776" t="str">
            <v>RU Drax</v>
          </cell>
          <cell r="F2776" t="str">
            <v>Foreign</v>
          </cell>
        </row>
        <row r="2777">
          <cell r="A2777" t="str">
            <v>Total Deferred Tax Liab - NC</v>
          </cell>
          <cell r="B2777" t="str">
            <v>Richard</v>
          </cell>
          <cell r="C2777" t="str">
            <v>Computed</v>
          </cell>
          <cell r="D2777" t="str">
            <v>1Q04</v>
          </cell>
          <cell r="E2777" t="str">
            <v>RU Drax</v>
          </cell>
          <cell r="F2777" t="str">
            <v>Foreign</v>
          </cell>
        </row>
        <row r="2778">
          <cell r="A2778" t="str">
            <v>Total Net Deferred Tax Asset/(Liab)</v>
          </cell>
          <cell r="B2778" t="str">
            <v>Richard</v>
          </cell>
          <cell r="C2778" t="str">
            <v>Computed</v>
          </cell>
          <cell r="D2778" t="str">
            <v>1Q04</v>
          </cell>
          <cell r="E2778" t="str">
            <v>RU Drax</v>
          </cell>
          <cell r="F2778" t="str">
            <v>Foreign</v>
          </cell>
        </row>
        <row r="2779">
          <cell r="A2779" t="str">
            <v>Gross Valuation Allowance</v>
          </cell>
          <cell r="B2779" t="str">
            <v>Richard</v>
          </cell>
          <cell r="C2779" t="str">
            <v>Computed</v>
          </cell>
          <cell r="D2779" t="str">
            <v>1Q04</v>
          </cell>
          <cell r="E2779" t="str">
            <v>RU Drax</v>
          </cell>
          <cell r="F2779" t="str">
            <v>Foreign</v>
          </cell>
        </row>
        <row r="2780">
          <cell r="A2780" t="str">
            <v>Total Asset/(Liability)</v>
          </cell>
          <cell r="B2780" t="str">
            <v>Richard</v>
          </cell>
          <cell r="C2780" t="str">
            <v>Computed</v>
          </cell>
          <cell r="D2780" t="str">
            <v>1Q04</v>
          </cell>
          <cell r="E2780" t="str">
            <v>RU Drax</v>
          </cell>
          <cell r="F2780" t="str">
            <v>Foreign</v>
          </cell>
        </row>
        <row r="2781">
          <cell r="A2781" t="str">
            <v>Total tax expense (benefit)</v>
          </cell>
          <cell r="B2781" t="str">
            <v>Richard</v>
          </cell>
          <cell r="C2781" t="str">
            <v>Computed</v>
          </cell>
          <cell r="D2781" t="str">
            <v>1Q04</v>
          </cell>
          <cell r="E2781" t="str">
            <v>RU Drax</v>
          </cell>
          <cell r="F2781" t="str">
            <v>Foreign</v>
          </cell>
        </row>
        <row r="2782">
          <cell r="A2782" t="str">
            <v>EOY Accrued Tax Rec/(Pay)</v>
          </cell>
          <cell r="B2782" t="str">
            <v>Richard</v>
          </cell>
          <cell r="C2782" t="str">
            <v>Computed</v>
          </cell>
          <cell r="D2782" t="str">
            <v>4Q03</v>
          </cell>
          <cell r="E2782" t="str">
            <v>RU Drax</v>
          </cell>
          <cell r="F2782" t="str">
            <v>Foreign</v>
          </cell>
        </row>
        <row r="2783">
          <cell r="A2783" t="str">
            <v>Total Deferred Tax Asset - Current</v>
          </cell>
          <cell r="B2783" t="str">
            <v>Richard</v>
          </cell>
          <cell r="C2783" t="str">
            <v>Computed</v>
          </cell>
          <cell r="D2783" t="str">
            <v>4Q03</v>
          </cell>
          <cell r="E2783" t="str">
            <v>RU Drax</v>
          </cell>
          <cell r="F2783" t="str">
            <v>Foreign</v>
          </cell>
        </row>
        <row r="2784">
          <cell r="A2784" t="str">
            <v>Total Deferred Tax Asset - NC</v>
          </cell>
          <cell r="B2784" t="str">
            <v>Richard</v>
          </cell>
          <cell r="C2784" t="str">
            <v>Computed</v>
          </cell>
          <cell r="D2784" t="str">
            <v>4Q03</v>
          </cell>
          <cell r="E2784" t="str">
            <v>RU Drax</v>
          </cell>
          <cell r="F2784" t="str">
            <v>Foreign</v>
          </cell>
        </row>
        <row r="2785">
          <cell r="A2785" t="str">
            <v>Total Deferred Tax Liab - NC</v>
          </cell>
          <cell r="B2785" t="str">
            <v>Richard</v>
          </cell>
          <cell r="C2785" t="str">
            <v>Computed</v>
          </cell>
          <cell r="D2785" t="str">
            <v>4Q03</v>
          </cell>
          <cell r="E2785" t="str">
            <v>RU Drax</v>
          </cell>
          <cell r="F2785" t="str">
            <v>Foreign</v>
          </cell>
        </row>
        <row r="2786">
          <cell r="A2786" t="str">
            <v>Total Net Deferred Tax Asset/(Liab)</v>
          </cell>
          <cell r="B2786" t="str">
            <v>Richard</v>
          </cell>
          <cell r="C2786" t="str">
            <v>Computed</v>
          </cell>
          <cell r="D2786" t="str">
            <v>4Q03</v>
          </cell>
          <cell r="E2786" t="str">
            <v>RU Drax</v>
          </cell>
          <cell r="F2786" t="str">
            <v>Foreign</v>
          </cell>
        </row>
        <row r="2787">
          <cell r="A2787" t="str">
            <v>Gross Valuation Allowance</v>
          </cell>
          <cell r="B2787" t="str">
            <v>Richard</v>
          </cell>
          <cell r="C2787" t="str">
            <v>Computed</v>
          </cell>
          <cell r="D2787" t="str">
            <v>4Q03</v>
          </cell>
          <cell r="E2787" t="str">
            <v>RU Drax</v>
          </cell>
          <cell r="F2787" t="str">
            <v>Foreign</v>
          </cell>
        </row>
        <row r="2788">
          <cell r="A2788" t="str">
            <v>Total Asset/(Liability)</v>
          </cell>
          <cell r="B2788" t="str">
            <v>Richard</v>
          </cell>
          <cell r="C2788" t="str">
            <v>Computed</v>
          </cell>
          <cell r="D2788" t="str">
            <v>4Q03</v>
          </cell>
          <cell r="E2788" t="str">
            <v>RU Drax</v>
          </cell>
          <cell r="F2788" t="str">
            <v>Foreign</v>
          </cell>
        </row>
        <row r="2789">
          <cell r="A2789" t="str">
            <v>EOY Accrued Tax Rec/(Pay)</v>
          </cell>
          <cell r="B2789" t="str">
            <v>Jamie</v>
          </cell>
          <cell r="C2789" t="str">
            <v>Computed</v>
          </cell>
          <cell r="D2789" t="str">
            <v>2Q04</v>
          </cell>
          <cell r="E2789" t="str">
            <v>Termocand.</v>
          </cell>
          <cell r="F2789" t="str">
            <v>Foreign</v>
          </cell>
          <cell r="G2789">
            <v>0</v>
          </cell>
        </row>
        <row r="2790">
          <cell r="A2790" t="str">
            <v>Total Deferred Tax Asset - Current</v>
          </cell>
          <cell r="B2790" t="str">
            <v>Jamie</v>
          </cell>
          <cell r="C2790" t="str">
            <v>Computed</v>
          </cell>
          <cell r="D2790" t="str">
            <v>2Q04</v>
          </cell>
          <cell r="E2790" t="str">
            <v>Termocand.</v>
          </cell>
          <cell r="F2790" t="str">
            <v>Foreign</v>
          </cell>
          <cell r="G2790">
            <v>0</v>
          </cell>
        </row>
        <row r="2791">
          <cell r="A2791" t="str">
            <v>Total Deferred Tax Asset - NC</v>
          </cell>
          <cell r="B2791" t="str">
            <v>Jamie</v>
          </cell>
          <cell r="C2791" t="str">
            <v>Computed</v>
          </cell>
          <cell r="D2791" t="str">
            <v>2Q04</v>
          </cell>
          <cell r="E2791" t="str">
            <v>Termocand.</v>
          </cell>
          <cell r="F2791" t="str">
            <v>Foreign</v>
          </cell>
          <cell r="G2791">
            <v>0</v>
          </cell>
        </row>
        <row r="2792">
          <cell r="A2792" t="str">
            <v>Total Deferred Tax Liab - NC</v>
          </cell>
          <cell r="B2792" t="str">
            <v>Jamie</v>
          </cell>
          <cell r="C2792" t="str">
            <v>Computed</v>
          </cell>
          <cell r="D2792" t="str">
            <v>2Q04</v>
          </cell>
          <cell r="E2792" t="str">
            <v>Termocand.</v>
          </cell>
          <cell r="F2792" t="str">
            <v>Foreign</v>
          </cell>
          <cell r="G2792">
            <v>0</v>
          </cell>
        </row>
        <row r="2793">
          <cell r="A2793" t="str">
            <v>Total Net Deferred Tax Asset/(Liab)</v>
          </cell>
          <cell r="B2793" t="str">
            <v>Jamie</v>
          </cell>
          <cell r="C2793" t="str">
            <v>Computed</v>
          </cell>
          <cell r="D2793" t="str">
            <v>2Q04</v>
          </cell>
          <cell r="E2793" t="str">
            <v>Termocand.</v>
          </cell>
          <cell r="F2793" t="str">
            <v>Foreign</v>
          </cell>
          <cell r="G2793">
            <v>0</v>
          </cell>
        </row>
        <row r="2794">
          <cell r="A2794" t="str">
            <v>Gross Valuation Allowance</v>
          </cell>
          <cell r="B2794" t="str">
            <v>Jamie</v>
          </cell>
          <cell r="C2794" t="str">
            <v>Computed</v>
          </cell>
          <cell r="D2794" t="str">
            <v>2Q04</v>
          </cell>
          <cell r="E2794" t="str">
            <v>Termocand.</v>
          </cell>
          <cell r="F2794" t="str">
            <v>Foreign</v>
          </cell>
          <cell r="G2794">
            <v>0</v>
          </cell>
        </row>
        <row r="2795">
          <cell r="A2795" t="str">
            <v>Total Asset/(Liability)</v>
          </cell>
          <cell r="B2795" t="str">
            <v>Jamie</v>
          </cell>
          <cell r="C2795" t="str">
            <v>Computed</v>
          </cell>
          <cell r="D2795" t="str">
            <v>2Q04</v>
          </cell>
          <cell r="E2795" t="str">
            <v>Termocand.</v>
          </cell>
          <cell r="F2795" t="str">
            <v>Foreign</v>
          </cell>
          <cell r="G2795">
            <v>0</v>
          </cell>
        </row>
        <row r="2796">
          <cell r="A2796" t="str">
            <v>Total tax expense (benefit)</v>
          </cell>
          <cell r="B2796" t="str">
            <v>Jamie</v>
          </cell>
          <cell r="C2796" t="str">
            <v>Computed</v>
          </cell>
          <cell r="D2796" t="str">
            <v>2Q04</v>
          </cell>
          <cell r="E2796" t="str">
            <v>Termocand.</v>
          </cell>
          <cell r="F2796" t="str">
            <v>Foreign</v>
          </cell>
          <cell r="G2796">
            <v>0</v>
          </cell>
        </row>
        <row r="2797">
          <cell r="A2797" t="str">
            <v>EOY Accrued Tax Rec/(Pay)</v>
          </cell>
          <cell r="B2797" t="str">
            <v>Jamie</v>
          </cell>
          <cell r="C2797" t="str">
            <v>Computed</v>
          </cell>
          <cell r="D2797" t="str">
            <v>1Q04</v>
          </cell>
          <cell r="E2797" t="str">
            <v>Termocand.</v>
          </cell>
          <cell r="F2797" t="str">
            <v>Foreign</v>
          </cell>
        </row>
        <row r="2798">
          <cell r="A2798" t="str">
            <v>Total Deferred Tax Asset - Current</v>
          </cell>
          <cell r="B2798" t="str">
            <v>Jamie</v>
          </cell>
          <cell r="C2798" t="str">
            <v>Computed</v>
          </cell>
          <cell r="D2798" t="str">
            <v>1Q04</v>
          </cell>
          <cell r="E2798" t="str">
            <v>Termocand.</v>
          </cell>
          <cell r="F2798" t="str">
            <v>Foreign</v>
          </cell>
        </row>
        <row r="2799">
          <cell r="A2799" t="str">
            <v>Total Deferred Tax Asset - NC</v>
          </cell>
          <cell r="B2799" t="str">
            <v>Jamie</v>
          </cell>
          <cell r="C2799" t="str">
            <v>Computed</v>
          </cell>
          <cell r="D2799" t="str">
            <v>1Q04</v>
          </cell>
          <cell r="E2799" t="str">
            <v>Termocand.</v>
          </cell>
          <cell r="F2799" t="str">
            <v>Foreign</v>
          </cell>
        </row>
        <row r="2800">
          <cell r="A2800" t="str">
            <v>Total Deferred Tax Liab - NC</v>
          </cell>
          <cell r="B2800" t="str">
            <v>Jamie</v>
          </cell>
          <cell r="C2800" t="str">
            <v>Computed</v>
          </cell>
          <cell r="D2800" t="str">
            <v>1Q04</v>
          </cell>
          <cell r="E2800" t="str">
            <v>Termocand.</v>
          </cell>
          <cell r="F2800" t="str">
            <v>Foreign</v>
          </cell>
        </row>
        <row r="2801">
          <cell r="A2801" t="str">
            <v>Total Net Deferred Tax Asset/(Liab)</v>
          </cell>
          <cell r="B2801" t="str">
            <v>Jamie</v>
          </cell>
          <cell r="C2801" t="str">
            <v>Computed</v>
          </cell>
          <cell r="D2801" t="str">
            <v>1Q04</v>
          </cell>
          <cell r="E2801" t="str">
            <v>Termocand.</v>
          </cell>
          <cell r="F2801" t="str">
            <v>Foreign</v>
          </cell>
        </row>
        <row r="2802">
          <cell r="A2802" t="str">
            <v>Gross Valuation Allowance</v>
          </cell>
          <cell r="B2802" t="str">
            <v>Jamie</v>
          </cell>
          <cell r="C2802" t="str">
            <v>Computed</v>
          </cell>
          <cell r="D2802" t="str">
            <v>1Q04</v>
          </cell>
          <cell r="E2802" t="str">
            <v>Termocand.</v>
          </cell>
          <cell r="F2802" t="str">
            <v>Foreign</v>
          </cell>
        </row>
        <row r="2803">
          <cell r="A2803" t="str">
            <v>Total Asset/(Liability)</v>
          </cell>
          <cell r="B2803" t="str">
            <v>Jamie</v>
          </cell>
          <cell r="C2803" t="str">
            <v>Computed</v>
          </cell>
          <cell r="D2803" t="str">
            <v>1Q04</v>
          </cell>
          <cell r="E2803" t="str">
            <v>Termocand.</v>
          </cell>
          <cell r="F2803" t="str">
            <v>Foreign</v>
          </cell>
        </row>
        <row r="2804">
          <cell r="A2804" t="str">
            <v>Total tax expense (benefit)</v>
          </cell>
          <cell r="B2804" t="str">
            <v>Jamie</v>
          </cell>
          <cell r="C2804" t="str">
            <v>Computed</v>
          </cell>
          <cell r="D2804" t="str">
            <v>1Q04</v>
          </cell>
          <cell r="E2804" t="str">
            <v>Termocand.</v>
          </cell>
          <cell r="F2804" t="str">
            <v>Foreign</v>
          </cell>
        </row>
        <row r="2805">
          <cell r="A2805" t="str">
            <v>EOY Accrued Tax Rec/(Pay)</v>
          </cell>
          <cell r="B2805" t="str">
            <v>Jamie</v>
          </cell>
          <cell r="C2805" t="str">
            <v>Computed</v>
          </cell>
          <cell r="D2805" t="str">
            <v>4Q03</v>
          </cell>
          <cell r="E2805" t="str">
            <v>Termocand.</v>
          </cell>
          <cell r="F2805" t="str">
            <v>Foreign</v>
          </cell>
        </row>
        <row r="2806">
          <cell r="A2806" t="str">
            <v>Total Deferred Tax Asset - Current</v>
          </cell>
          <cell r="B2806" t="str">
            <v>Jamie</v>
          </cell>
          <cell r="C2806" t="str">
            <v>Computed</v>
          </cell>
          <cell r="D2806" t="str">
            <v>4Q03</v>
          </cell>
          <cell r="E2806" t="str">
            <v>Termocand.</v>
          </cell>
          <cell r="F2806" t="str">
            <v>Foreign</v>
          </cell>
        </row>
        <row r="2807">
          <cell r="A2807" t="str">
            <v>Total Deferred Tax Asset - NC</v>
          </cell>
          <cell r="B2807" t="str">
            <v>Jamie</v>
          </cell>
          <cell r="C2807" t="str">
            <v>Computed</v>
          </cell>
          <cell r="D2807" t="str">
            <v>4Q03</v>
          </cell>
          <cell r="E2807" t="str">
            <v>Termocand.</v>
          </cell>
          <cell r="F2807" t="str">
            <v>Foreign</v>
          </cell>
        </row>
        <row r="2808">
          <cell r="A2808" t="str">
            <v>Total Deferred Tax Liab - NC</v>
          </cell>
          <cell r="B2808" t="str">
            <v>Jamie</v>
          </cell>
          <cell r="C2808" t="str">
            <v>Computed</v>
          </cell>
          <cell r="D2808" t="str">
            <v>4Q03</v>
          </cell>
          <cell r="E2808" t="str">
            <v>Termocand.</v>
          </cell>
          <cell r="F2808" t="str">
            <v>Foreign</v>
          </cell>
        </row>
        <row r="2809">
          <cell r="A2809" t="str">
            <v>Total Net Deferred Tax Asset/(Liab)</v>
          </cell>
          <cell r="B2809" t="str">
            <v>Jamie</v>
          </cell>
          <cell r="C2809" t="str">
            <v>Computed</v>
          </cell>
          <cell r="D2809" t="str">
            <v>4Q03</v>
          </cell>
          <cell r="E2809" t="str">
            <v>Termocand.</v>
          </cell>
          <cell r="F2809" t="str">
            <v>Foreign</v>
          </cell>
        </row>
        <row r="2810">
          <cell r="A2810" t="str">
            <v>Gross Valuation Allowance</v>
          </cell>
          <cell r="B2810" t="str">
            <v>Jamie</v>
          </cell>
          <cell r="C2810" t="str">
            <v>Computed</v>
          </cell>
          <cell r="D2810" t="str">
            <v>4Q03</v>
          </cell>
          <cell r="E2810" t="str">
            <v>Termocand.</v>
          </cell>
          <cell r="F2810" t="str">
            <v>Foreign</v>
          </cell>
        </row>
        <row r="2811">
          <cell r="A2811" t="str">
            <v>Total Asset/(Liability)</v>
          </cell>
          <cell r="B2811" t="str">
            <v>Jamie</v>
          </cell>
          <cell r="C2811" t="str">
            <v>Computed</v>
          </cell>
          <cell r="D2811" t="str">
            <v>4Q03</v>
          </cell>
          <cell r="E2811" t="str">
            <v>Termocand.</v>
          </cell>
          <cell r="F2811" t="str">
            <v>Foreign</v>
          </cell>
        </row>
        <row r="2812">
          <cell r="A2812" t="str">
            <v>EOY Accrued Tax Rec/(Pay)</v>
          </cell>
          <cell r="B2812" t="str">
            <v>Richard</v>
          </cell>
          <cell r="C2812" t="str">
            <v>Computed</v>
          </cell>
          <cell r="D2812" t="str">
            <v>2Q04</v>
          </cell>
          <cell r="E2812" t="str">
            <v>RU Kelvin LLC</v>
          </cell>
          <cell r="F2812" t="str">
            <v>Foreign</v>
          </cell>
          <cell r="G2812">
            <v>0</v>
          </cell>
        </row>
        <row r="2813">
          <cell r="A2813" t="str">
            <v>Total Deferred Tax Asset - Current</v>
          </cell>
          <cell r="B2813" t="str">
            <v>Richard</v>
          </cell>
          <cell r="C2813" t="str">
            <v>Computed</v>
          </cell>
          <cell r="D2813" t="str">
            <v>2Q04</v>
          </cell>
          <cell r="E2813" t="str">
            <v>RU Kelvin LLC</v>
          </cell>
          <cell r="F2813" t="str">
            <v>Foreign</v>
          </cell>
          <cell r="G2813">
            <v>0</v>
          </cell>
        </row>
        <row r="2814">
          <cell r="A2814" t="str">
            <v>Total Deferred Tax Asset - NC</v>
          </cell>
          <cell r="B2814" t="str">
            <v>Richard</v>
          </cell>
          <cell r="C2814" t="str">
            <v>Computed</v>
          </cell>
          <cell r="D2814" t="str">
            <v>2Q04</v>
          </cell>
          <cell r="E2814" t="str">
            <v>RU Kelvin LLC</v>
          </cell>
          <cell r="F2814" t="str">
            <v>Foreign</v>
          </cell>
          <cell r="G2814">
            <v>0</v>
          </cell>
        </row>
        <row r="2815">
          <cell r="A2815" t="str">
            <v>Total Deferred Tax Liab - NC</v>
          </cell>
          <cell r="B2815" t="str">
            <v>Richard</v>
          </cell>
          <cell r="C2815" t="str">
            <v>Computed</v>
          </cell>
          <cell r="D2815" t="str">
            <v>2Q04</v>
          </cell>
          <cell r="E2815" t="str">
            <v>RU Kelvin LLC</v>
          </cell>
          <cell r="F2815" t="str">
            <v>Foreign</v>
          </cell>
          <cell r="G2815">
            <v>0</v>
          </cell>
        </row>
        <row r="2816">
          <cell r="A2816" t="str">
            <v>Total Net Deferred Tax Asset/(Liab)</v>
          </cell>
          <cell r="B2816" t="str">
            <v>Richard</v>
          </cell>
          <cell r="C2816" t="str">
            <v>Computed</v>
          </cell>
          <cell r="D2816" t="str">
            <v>2Q04</v>
          </cell>
          <cell r="E2816" t="str">
            <v>RU Kelvin LLC</v>
          </cell>
          <cell r="F2816" t="str">
            <v>Foreign</v>
          </cell>
          <cell r="G2816">
            <v>0</v>
          </cell>
        </row>
        <row r="2817">
          <cell r="A2817" t="str">
            <v>Gross Valuation Allowance</v>
          </cell>
          <cell r="B2817" t="str">
            <v>Richard</v>
          </cell>
          <cell r="C2817" t="str">
            <v>Computed</v>
          </cell>
          <cell r="D2817" t="str">
            <v>2Q04</v>
          </cell>
          <cell r="E2817" t="str">
            <v>RU Kelvin LLC</v>
          </cell>
          <cell r="F2817" t="str">
            <v>Foreign</v>
          </cell>
          <cell r="G2817">
            <v>0</v>
          </cell>
        </row>
        <row r="2818">
          <cell r="A2818" t="str">
            <v>Total Asset/(Liability)</v>
          </cell>
          <cell r="B2818" t="str">
            <v>Richard</v>
          </cell>
          <cell r="C2818" t="str">
            <v>Computed</v>
          </cell>
          <cell r="D2818" t="str">
            <v>2Q04</v>
          </cell>
          <cell r="E2818" t="str">
            <v>RU Kelvin LLC</v>
          </cell>
          <cell r="F2818" t="str">
            <v>Foreign</v>
          </cell>
          <cell r="G2818">
            <v>0</v>
          </cell>
        </row>
        <row r="2819">
          <cell r="A2819" t="str">
            <v>Total tax expense (benefit)</v>
          </cell>
          <cell r="B2819" t="str">
            <v>Richard</v>
          </cell>
          <cell r="C2819" t="str">
            <v>Computed</v>
          </cell>
          <cell r="D2819" t="str">
            <v>2Q04</v>
          </cell>
          <cell r="E2819" t="str">
            <v>RU Kelvin LLC</v>
          </cell>
          <cell r="F2819" t="str">
            <v>Foreign</v>
          </cell>
          <cell r="G2819">
            <v>0</v>
          </cell>
        </row>
        <row r="2820">
          <cell r="A2820" t="str">
            <v>EOY Accrued Tax Rec/(Pay)</v>
          </cell>
          <cell r="B2820" t="str">
            <v>Richard</v>
          </cell>
          <cell r="C2820" t="str">
            <v>Computed</v>
          </cell>
          <cell r="D2820" t="str">
            <v>1Q04</v>
          </cell>
          <cell r="E2820" t="str">
            <v>RU Kelvin LLC</v>
          </cell>
          <cell r="F2820" t="str">
            <v>Foreign</v>
          </cell>
        </row>
        <row r="2821">
          <cell r="A2821" t="str">
            <v>Total Deferred Tax Asset - Current</v>
          </cell>
          <cell r="B2821" t="str">
            <v>Richard</v>
          </cell>
          <cell r="C2821" t="str">
            <v>Computed</v>
          </cell>
          <cell r="D2821" t="str">
            <v>1Q04</v>
          </cell>
          <cell r="E2821" t="str">
            <v>RU Kelvin LLC</v>
          </cell>
          <cell r="F2821" t="str">
            <v>Foreign</v>
          </cell>
        </row>
        <row r="2822">
          <cell r="A2822" t="str">
            <v>Total Deferred Tax Asset - NC</v>
          </cell>
          <cell r="B2822" t="str">
            <v>Richard</v>
          </cell>
          <cell r="C2822" t="str">
            <v>Computed</v>
          </cell>
          <cell r="D2822" t="str">
            <v>1Q04</v>
          </cell>
          <cell r="E2822" t="str">
            <v>RU Kelvin LLC</v>
          </cell>
          <cell r="F2822" t="str">
            <v>Foreign</v>
          </cell>
        </row>
        <row r="2823">
          <cell r="A2823" t="str">
            <v>Total Deferred Tax Liab - NC</v>
          </cell>
          <cell r="B2823" t="str">
            <v>Richard</v>
          </cell>
          <cell r="C2823" t="str">
            <v>Computed</v>
          </cell>
          <cell r="D2823" t="str">
            <v>1Q04</v>
          </cell>
          <cell r="E2823" t="str">
            <v>RU Kelvin LLC</v>
          </cell>
          <cell r="F2823" t="str">
            <v>Foreign</v>
          </cell>
        </row>
        <row r="2824">
          <cell r="A2824" t="str">
            <v>Total Net Deferred Tax Asset/(Liab)</v>
          </cell>
          <cell r="B2824" t="str">
            <v>Richard</v>
          </cell>
          <cell r="C2824" t="str">
            <v>Computed</v>
          </cell>
          <cell r="D2824" t="str">
            <v>1Q04</v>
          </cell>
          <cell r="E2824" t="str">
            <v>RU Kelvin LLC</v>
          </cell>
          <cell r="F2824" t="str">
            <v>Foreign</v>
          </cell>
        </row>
        <row r="2825">
          <cell r="A2825" t="str">
            <v>Gross Valuation Allowance</v>
          </cell>
          <cell r="B2825" t="str">
            <v>Richard</v>
          </cell>
          <cell r="C2825" t="str">
            <v>Computed</v>
          </cell>
          <cell r="D2825" t="str">
            <v>1Q04</v>
          </cell>
          <cell r="E2825" t="str">
            <v>RU Kelvin LLC</v>
          </cell>
          <cell r="F2825" t="str">
            <v>Foreign</v>
          </cell>
        </row>
        <row r="2826">
          <cell r="A2826" t="str">
            <v>Total Asset/(Liability)</v>
          </cell>
          <cell r="B2826" t="str">
            <v>Richard</v>
          </cell>
          <cell r="C2826" t="str">
            <v>Computed</v>
          </cell>
          <cell r="D2826" t="str">
            <v>1Q04</v>
          </cell>
          <cell r="E2826" t="str">
            <v>RU Kelvin LLC</v>
          </cell>
          <cell r="F2826" t="str">
            <v>Foreign</v>
          </cell>
        </row>
        <row r="2827">
          <cell r="A2827" t="str">
            <v>Total tax expense (benefit)</v>
          </cell>
          <cell r="B2827" t="str">
            <v>Richard</v>
          </cell>
          <cell r="C2827" t="str">
            <v>Computed</v>
          </cell>
          <cell r="D2827" t="str">
            <v>1Q04</v>
          </cell>
          <cell r="E2827" t="str">
            <v>RU Kelvin LLC</v>
          </cell>
          <cell r="F2827" t="str">
            <v>Foreign</v>
          </cell>
        </row>
        <row r="2828">
          <cell r="A2828" t="str">
            <v>EOY Accrued Tax Rec/(Pay)</v>
          </cell>
          <cell r="B2828" t="str">
            <v>Richard</v>
          </cell>
          <cell r="C2828" t="str">
            <v>Computed</v>
          </cell>
          <cell r="D2828" t="str">
            <v>4Q03</v>
          </cell>
          <cell r="E2828" t="str">
            <v>RU Kelvin LLC</v>
          </cell>
          <cell r="F2828" t="str">
            <v>Foreign</v>
          </cell>
        </row>
        <row r="2829">
          <cell r="A2829" t="str">
            <v>Total Deferred Tax Asset - Current</v>
          </cell>
          <cell r="B2829" t="str">
            <v>Richard</v>
          </cell>
          <cell r="C2829" t="str">
            <v>Computed</v>
          </cell>
          <cell r="D2829" t="str">
            <v>4Q03</v>
          </cell>
          <cell r="E2829" t="str">
            <v>RU Kelvin LLC</v>
          </cell>
          <cell r="F2829" t="str">
            <v>Foreign</v>
          </cell>
        </row>
        <row r="2830">
          <cell r="A2830" t="str">
            <v>Total Deferred Tax Asset - NC</v>
          </cell>
          <cell r="B2830" t="str">
            <v>Richard</v>
          </cell>
          <cell r="C2830" t="str">
            <v>Computed</v>
          </cell>
          <cell r="D2830" t="str">
            <v>4Q03</v>
          </cell>
          <cell r="E2830" t="str">
            <v>RU Kelvin LLC</v>
          </cell>
          <cell r="F2830" t="str">
            <v>Foreign</v>
          </cell>
        </row>
        <row r="2831">
          <cell r="A2831" t="str">
            <v>Total Deferred Tax Liab - NC</v>
          </cell>
          <cell r="B2831" t="str">
            <v>Richard</v>
          </cell>
          <cell r="C2831" t="str">
            <v>Computed</v>
          </cell>
          <cell r="D2831" t="str">
            <v>4Q03</v>
          </cell>
          <cell r="E2831" t="str">
            <v>RU Kelvin LLC</v>
          </cell>
          <cell r="F2831" t="str">
            <v>Foreign</v>
          </cell>
        </row>
        <row r="2832">
          <cell r="A2832" t="str">
            <v>Total Net Deferred Tax Asset/(Liab)</v>
          </cell>
          <cell r="B2832" t="str">
            <v>Richard</v>
          </cell>
          <cell r="C2832" t="str">
            <v>Computed</v>
          </cell>
          <cell r="D2832" t="str">
            <v>4Q03</v>
          </cell>
          <cell r="E2832" t="str">
            <v>RU Kelvin LLC</v>
          </cell>
          <cell r="F2832" t="str">
            <v>Foreign</v>
          </cell>
        </row>
        <row r="2833">
          <cell r="A2833" t="str">
            <v>Gross Valuation Allowance</v>
          </cell>
          <cell r="B2833" t="str">
            <v>Richard</v>
          </cell>
          <cell r="C2833" t="str">
            <v>Computed</v>
          </cell>
          <cell r="D2833" t="str">
            <v>4Q03</v>
          </cell>
          <cell r="E2833" t="str">
            <v>RU Kelvin LLC</v>
          </cell>
          <cell r="F2833" t="str">
            <v>Foreign</v>
          </cell>
        </row>
        <row r="2834">
          <cell r="A2834" t="str">
            <v>Total Asset/(Liability)</v>
          </cell>
          <cell r="B2834" t="str">
            <v>Richard</v>
          </cell>
          <cell r="C2834" t="str">
            <v>Computed</v>
          </cell>
          <cell r="D2834" t="str">
            <v>4Q03</v>
          </cell>
          <cell r="E2834" t="str">
            <v>RU Kelvin LLC</v>
          </cell>
          <cell r="F2834" t="str">
            <v>Foreign</v>
          </cell>
        </row>
        <row r="2835">
          <cell r="A2835" t="str">
            <v>EOY Accrued Tax Rec/(Pay)</v>
          </cell>
          <cell r="B2835" t="str">
            <v>Richard</v>
          </cell>
          <cell r="C2835" t="str">
            <v>Computed</v>
          </cell>
          <cell r="D2835" t="str">
            <v>2Q04</v>
          </cell>
          <cell r="E2835" t="str">
            <v>Songas</v>
          </cell>
          <cell r="F2835" t="str">
            <v>Foreign</v>
          </cell>
          <cell r="G2835">
            <v>0</v>
          </cell>
        </row>
        <row r="2836">
          <cell r="A2836" t="str">
            <v>Total Deferred Tax Asset - Current</v>
          </cell>
          <cell r="B2836" t="str">
            <v>Richard</v>
          </cell>
          <cell r="C2836" t="str">
            <v>Computed</v>
          </cell>
          <cell r="D2836" t="str">
            <v>2Q04</v>
          </cell>
          <cell r="E2836" t="str">
            <v>Songas</v>
          </cell>
          <cell r="F2836" t="str">
            <v>Foreign</v>
          </cell>
          <cell r="G2836">
            <v>0</v>
          </cell>
        </row>
        <row r="2837">
          <cell r="A2837" t="str">
            <v>Total Deferred Tax Asset - NC</v>
          </cell>
          <cell r="B2837" t="str">
            <v>Richard</v>
          </cell>
          <cell r="C2837" t="str">
            <v>Computed</v>
          </cell>
          <cell r="D2837" t="str">
            <v>2Q04</v>
          </cell>
          <cell r="E2837" t="str">
            <v>Songas</v>
          </cell>
          <cell r="F2837" t="str">
            <v>Foreign</v>
          </cell>
          <cell r="G2837">
            <v>0</v>
          </cell>
        </row>
        <row r="2838">
          <cell r="A2838" t="str">
            <v>Total Deferred Tax Liab - NC</v>
          </cell>
          <cell r="B2838" t="str">
            <v>Richard</v>
          </cell>
          <cell r="C2838" t="str">
            <v>Computed</v>
          </cell>
          <cell r="D2838" t="str">
            <v>2Q04</v>
          </cell>
          <cell r="E2838" t="str">
            <v>Songas</v>
          </cell>
          <cell r="F2838" t="str">
            <v>Foreign</v>
          </cell>
          <cell r="G2838">
            <v>0</v>
          </cell>
        </row>
        <row r="2839">
          <cell r="A2839" t="str">
            <v>Total Net Deferred Tax Asset/(Liab)</v>
          </cell>
          <cell r="B2839" t="str">
            <v>Richard</v>
          </cell>
          <cell r="C2839" t="str">
            <v>Computed</v>
          </cell>
          <cell r="D2839" t="str">
            <v>2Q04</v>
          </cell>
          <cell r="E2839" t="str">
            <v>Songas</v>
          </cell>
          <cell r="F2839" t="str">
            <v>Foreign</v>
          </cell>
          <cell r="G2839">
            <v>0</v>
          </cell>
        </row>
        <row r="2840">
          <cell r="A2840" t="str">
            <v>Gross Valuation Allowance</v>
          </cell>
          <cell r="B2840" t="str">
            <v>Richard</v>
          </cell>
          <cell r="C2840" t="str">
            <v>Computed</v>
          </cell>
          <cell r="D2840" t="str">
            <v>2Q04</v>
          </cell>
          <cell r="E2840" t="str">
            <v>Songas</v>
          </cell>
          <cell r="F2840" t="str">
            <v>Foreign</v>
          </cell>
          <cell r="G2840">
            <v>0</v>
          </cell>
        </row>
        <row r="2841">
          <cell r="A2841" t="str">
            <v>Total Asset/(Liability)</v>
          </cell>
          <cell r="B2841" t="str">
            <v>Richard</v>
          </cell>
          <cell r="C2841" t="str">
            <v>Computed</v>
          </cell>
          <cell r="D2841" t="str">
            <v>2Q04</v>
          </cell>
          <cell r="E2841" t="str">
            <v>Songas</v>
          </cell>
          <cell r="F2841" t="str">
            <v>Foreign</v>
          </cell>
          <cell r="G2841">
            <v>0</v>
          </cell>
        </row>
        <row r="2842">
          <cell r="A2842" t="str">
            <v>Total tax expense (benefit)</v>
          </cell>
          <cell r="B2842" t="str">
            <v>Richard</v>
          </cell>
          <cell r="C2842" t="str">
            <v>Computed</v>
          </cell>
          <cell r="D2842" t="str">
            <v>2Q04</v>
          </cell>
          <cell r="E2842" t="str">
            <v>Songas</v>
          </cell>
          <cell r="F2842" t="str">
            <v>Foreign</v>
          </cell>
          <cell r="G2842">
            <v>0</v>
          </cell>
        </row>
        <row r="2843">
          <cell r="A2843" t="str">
            <v>EOY Accrued Tax Rec/(Pay)</v>
          </cell>
          <cell r="B2843" t="str">
            <v>Richard</v>
          </cell>
          <cell r="C2843" t="str">
            <v>Computed</v>
          </cell>
          <cell r="D2843" t="str">
            <v>1Q04</v>
          </cell>
          <cell r="E2843" t="str">
            <v>Songas</v>
          </cell>
          <cell r="F2843" t="str">
            <v>Foreign</v>
          </cell>
        </row>
        <row r="2844">
          <cell r="A2844" t="str">
            <v>Total Deferred Tax Asset - Current</v>
          </cell>
          <cell r="B2844" t="str">
            <v>Richard</v>
          </cell>
          <cell r="C2844" t="str">
            <v>Computed</v>
          </cell>
          <cell r="D2844" t="str">
            <v>1Q04</v>
          </cell>
          <cell r="E2844" t="str">
            <v>Songas</v>
          </cell>
          <cell r="F2844" t="str">
            <v>Foreign</v>
          </cell>
        </row>
        <row r="2845">
          <cell r="A2845" t="str">
            <v>Total Deferred Tax Asset - NC</v>
          </cell>
          <cell r="B2845" t="str">
            <v>Richard</v>
          </cell>
          <cell r="C2845" t="str">
            <v>Computed</v>
          </cell>
          <cell r="D2845" t="str">
            <v>1Q04</v>
          </cell>
          <cell r="E2845" t="str">
            <v>Songas</v>
          </cell>
          <cell r="F2845" t="str">
            <v>Foreign</v>
          </cell>
        </row>
        <row r="2846">
          <cell r="A2846" t="str">
            <v>Total Deferred Tax Liab - NC</v>
          </cell>
          <cell r="B2846" t="str">
            <v>Richard</v>
          </cell>
          <cell r="C2846" t="str">
            <v>Computed</v>
          </cell>
          <cell r="D2846" t="str">
            <v>1Q04</v>
          </cell>
          <cell r="E2846" t="str">
            <v>Songas</v>
          </cell>
          <cell r="F2846" t="str">
            <v>Foreign</v>
          </cell>
        </row>
        <row r="2847">
          <cell r="A2847" t="str">
            <v>Total Net Deferred Tax Asset/(Liab)</v>
          </cell>
          <cell r="B2847" t="str">
            <v>Richard</v>
          </cell>
          <cell r="C2847" t="str">
            <v>Computed</v>
          </cell>
          <cell r="D2847" t="str">
            <v>1Q04</v>
          </cell>
          <cell r="E2847" t="str">
            <v>Songas</v>
          </cell>
          <cell r="F2847" t="str">
            <v>Foreign</v>
          </cell>
        </row>
        <row r="2848">
          <cell r="A2848" t="str">
            <v>Gross Valuation Allowance</v>
          </cell>
          <cell r="B2848" t="str">
            <v>Richard</v>
          </cell>
          <cell r="C2848" t="str">
            <v>Computed</v>
          </cell>
          <cell r="D2848" t="str">
            <v>1Q04</v>
          </cell>
          <cell r="E2848" t="str">
            <v>Songas</v>
          </cell>
          <cell r="F2848" t="str">
            <v>Foreign</v>
          </cell>
        </row>
        <row r="2849">
          <cell r="A2849" t="str">
            <v>Total Asset/(Liability)</v>
          </cell>
          <cell r="B2849" t="str">
            <v>Richard</v>
          </cell>
          <cell r="C2849" t="str">
            <v>Computed</v>
          </cell>
          <cell r="D2849" t="str">
            <v>1Q04</v>
          </cell>
          <cell r="E2849" t="str">
            <v>Songas</v>
          </cell>
          <cell r="F2849" t="str">
            <v>Foreign</v>
          </cell>
        </row>
        <row r="2850">
          <cell r="A2850" t="str">
            <v>Total tax expense (benefit)</v>
          </cell>
          <cell r="B2850" t="str">
            <v>Richard</v>
          </cell>
          <cell r="C2850" t="str">
            <v>Computed</v>
          </cell>
          <cell r="D2850" t="str">
            <v>1Q04</v>
          </cell>
          <cell r="E2850" t="str">
            <v>Songas</v>
          </cell>
          <cell r="F2850" t="str">
            <v>Foreign</v>
          </cell>
        </row>
        <row r="2851">
          <cell r="A2851" t="str">
            <v>EOY Accrued Tax Rec/(Pay)</v>
          </cell>
          <cell r="B2851" t="str">
            <v>Richard</v>
          </cell>
          <cell r="C2851" t="str">
            <v>Computed</v>
          </cell>
          <cell r="D2851" t="str">
            <v>4Q03</v>
          </cell>
          <cell r="E2851" t="str">
            <v>Songas</v>
          </cell>
          <cell r="F2851" t="str">
            <v>Foreign</v>
          </cell>
        </row>
        <row r="2852">
          <cell r="A2852" t="str">
            <v>Total Deferred Tax Asset - Current</v>
          </cell>
          <cell r="B2852" t="str">
            <v>Richard</v>
          </cell>
          <cell r="C2852" t="str">
            <v>Computed</v>
          </cell>
          <cell r="D2852" t="str">
            <v>4Q03</v>
          </cell>
          <cell r="E2852" t="str">
            <v>Songas</v>
          </cell>
          <cell r="F2852" t="str">
            <v>Foreign</v>
          </cell>
        </row>
        <row r="2853">
          <cell r="A2853" t="str">
            <v>Total Deferred Tax Asset - NC</v>
          </cell>
          <cell r="B2853" t="str">
            <v>Richard</v>
          </cell>
          <cell r="C2853" t="str">
            <v>Computed</v>
          </cell>
          <cell r="D2853" t="str">
            <v>4Q03</v>
          </cell>
          <cell r="E2853" t="str">
            <v>Songas</v>
          </cell>
          <cell r="F2853" t="str">
            <v>Foreign</v>
          </cell>
        </row>
        <row r="2854">
          <cell r="A2854" t="str">
            <v>Total Deferred Tax Liab - NC</v>
          </cell>
          <cell r="B2854" t="str">
            <v>Richard</v>
          </cell>
          <cell r="C2854" t="str">
            <v>Computed</v>
          </cell>
          <cell r="D2854" t="str">
            <v>4Q03</v>
          </cell>
          <cell r="E2854" t="str">
            <v>Songas</v>
          </cell>
          <cell r="F2854" t="str">
            <v>Foreign</v>
          </cell>
        </row>
        <row r="2855">
          <cell r="A2855" t="str">
            <v>Total Net Deferred Tax Asset/(Liab)</v>
          </cell>
          <cell r="B2855" t="str">
            <v>Richard</v>
          </cell>
          <cell r="C2855" t="str">
            <v>Computed</v>
          </cell>
          <cell r="D2855" t="str">
            <v>4Q03</v>
          </cell>
          <cell r="E2855" t="str">
            <v>Songas</v>
          </cell>
          <cell r="F2855" t="str">
            <v>Foreign</v>
          </cell>
        </row>
        <row r="2856">
          <cell r="A2856" t="str">
            <v>Gross Valuation Allowance</v>
          </cell>
          <cell r="B2856" t="str">
            <v>Richard</v>
          </cell>
          <cell r="C2856" t="str">
            <v>Computed</v>
          </cell>
          <cell r="D2856" t="str">
            <v>4Q03</v>
          </cell>
          <cell r="E2856" t="str">
            <v>Songas</v>
          </cell>
          <cell r="F2856" t="str">
            <v>Foreign</v>
          </cell>
        </row>
        <row r="2857">
          <cell r="A2857" t="str">
            <v>Total Asset/(Liability)</v>
          </cell>
          <cell r="B2857" t="str">
            <v>Richard</v>
          </cell>
          <cell r="C2857" t="str">
            <v>Computed</v>
          </cell>
          <cell r="D2857" t="str">
            <v>4Q03</v>
          </cell>
          <cell r="E2857" t="str">
            <v>Songas</v>
          </cell>
          <cell r="F2857" t="str">
            <v>Foreign</v>
          </cell>
        </row>
        <row r="2858">
          <cell r="A2858" t="str">
            <v>EOY Accrued Tax Rec/(Pay)</v>
          </cell>
          <cell r="B2858" t="str">
            <v>Richard</v>
          </cell>
          <cell r="C2858" t="str">
            <v>Computed</v>
          </cell>
          <cell r="D2858" t="str">
            <v>2Q04</v>
          </cell>
          <cell r="E2858" t="str">
            <v>RU Barry</v>
          </cell>
          <cell r="F2858" t="str">
            <v>Foreign</v>
          </cell>
          <cell r="G2858">
            <v>0</v>
          </cell>
        </row>
        <row r="2859">
          <cell r="A2859" t="str">
            <v>Total Deferred Tax Asset - Current</v>
          </cell>
          <cell r="B2859" t="str">
            <v>Richard</v>
          </cell>
          <cell r="C2859" t="str">
            <v>Computed</v>
          </cell>
          <cell r="D2859" t="str">
            <v>2Q04</v>
          </cell>
          <cell r="E2859" t="str">
            <v>RU Barry</v>
          </cell>
          <cell r="F2859" t="str">
            <v>Foreign</v>
          </cell>
          <cell r="G2859">
            <v>0</v>
          </cell>
        </row>
        <row r="2860">
          <cell r="A2860" t="str">
            <v>Total Deferred Tax Asset - NC</v>
          </cell>
          <cell r="B2860" t="str">
            <v>Richard</v>
          </cell>
          <cell r="C2860" t="str">
            <v>Computed</v>
          </cell>
          <cell r="D2860" t="str">
            <v>2Q04</v>
          </cell>
          <cell r="E2860" t="str">
            <v>RU Barry</v>
          </cell>
          <cell r="F2860" t="str">
            <v>Foreign</v>
          </cell>
          <cell r="G2860">
            <v>0</v>
          </cell>
        </row>
        <row r="2861">
          <cell r="A2861" t="str">
            <v>Total Deferred Tax Liab - NC</v>
          </cell>
          <cell r="B2861" t="str">
            <v>Richard</v>
          </cell>
          <cell r="C2861" t="str">
            <v>Computed</v>
          </cell>
          <cell r="D2861" t="str">
            <v>2Q04</v>
          </cell>
          <cell r="E2861" t="str">
            <v>RU Barry</v>
          </cell>
          <cell r="F2861" t="str">
            <v>Foreign</v>
          </cell>
          <cell r="G2861">
            <v>0</v>
          </cell>
        </row>
        <row r="2862">
          <cell r="A2862" t="str">
            <v>Total Net Deferred Tax Asset/(Liab)</v>
          </cell>
          <cell r="B2862" t="str">
            <v>Richard</v>
          </cell>
          <cell r="C2862" t="str">
            <v>Computed</v>
          </cell>
          <cell r="D2862" t="str">
            <v>2Q04</v>
          </cell>
          <cell r="E2862" t="str">
            <v>RU Barry</v>
          </cell>
          <cell r="F2862" t="str">
            <v>Foreign</v>
          </cell>
          <cell r="G2862">
            <v>0</v>
          </cell>
        </row>
        <row r="2863">
          <cell r="A2863" t="str">
            <v>Gross Valuation Allowance</v>
          </cell>
          <cell r="B2863" t="str">
            <v>Richard</v>
          </cell>
          <cell r="C2863" t="str">
            <v>Computed</v>
          </cell>
          <cell r="D2863" t="str">
            <v>2Q04</v>
          </cell>
          <cell r="E2863" t="str">
            <v>RU Barry</v>
          </cell>
          <cell r="F2863" t="str">
            <v>Foreign</v>
          </cell>
          <cell r="G2863">
            <v>0</v>
          </cell>
        </row>
        <row r="2864">
          <cell r="A2864" t="str">
            <v>Total Asset/(Liability)</v>
          </cell>
          <cell r="B2864" t="str">
            <v>Richard</v>
          </cell>
          <cell r="C2864" t="str">
            <v>Computed</v>
          </cell>
          <cell r="D2864" t="str">
            <v>2Q04</v>
          </cell>
          <cell r="E2864" t="str">
            <v>RU Barry</v>
          </cell>
          <cell r="F2864" t="str">
            <v>Foreign</v>
          </cell>
          <cell r="G2864">
            <v>0</v>
          </cell>
        </row>
        <row r="2865">
          <cell r="A2865" t="str">
            <v>Total tax expense (benefit)</v>
          </cell>
          <cell r="B2865" t="str">
            <v>Richard</v>
          </cell>
          <cell r="C2865" t="str">
            <v>Computed</v>
          </cell>
          <cell r="D2865" t="str">
            <v>2Q04</v>
          </cell>
          <cell r="E2865" t="str">
            <v>RU Barry</v>
          </cell>
          <cell r="F2865" t="str">
            <v>Foreign</v>
          </cell>
          <cell r="G2865">
            <v>-23930.1</v>
          </cell>
        </row>
        <row r="2866">
          <cell r="A2866" t="str">
            <v>EOY Accrued Tax Rec/(Pay)</v>
          </cell>
          <cell r="B2866" t="str">
            <v>Richard</v>
          </cell>
          <cell r="C2866" t="str">
            <v>Computed</v>
          </cell>
          <cell r="D2866" t="str">
            <v>1Q04</v>
          </cell>
          <cell r="E2866" t="str">
            <v>RU Barry</v>
          </cell>
          <cell r="F2866" t="str">
            <v>Foreign</v>
          </cell>
          <cell r="G2866">
            <v>0</v>
          </cell>
        </row>
        <row r="2867">
          <cell r="A2867" t="str">
            <v>Total Deferred Tax Asset - Current</v>
          </cell>
          <cell r="B2867" t="str">
            <v>Richard</v>
          </cell>
          <cell r="C2867" t="str">
            <v>Computed</v>
          </cell>
          <cell r="D2867" t="str">
            <v>1Q04</v>
          </cell>
          <cell r="E2867" t="str">
            <v>RU Barry</v>
          </cell>
          <cell r="F2867" t="str">
            <v>Foreign</v>
          </cell>
          <cell r="G2867">
            <v>0</v>
          </cell>
        </row>
        <row r="2868">
          <cell r="A2868" t="str">
            <v>Total Deferred Tax Asset - NC</v>
          </cell>
          <cell r="B2868" t="str">
            <v>Richard</v>
          </cell>
          <cell r="C2868" t="str">
            <v>Computed</v>
          </cell>
          <cell r="D2868" t="str">
            <v>1Q04</v>
          </cell>
          <cell r="E2868" t="str">
            <v>RU Barry</v>
          </cell>
          <cell r="F2868" t="str">
            <v>Foreign</v>
          </cell>
          <cell r="G2868">
            <v>0</v>
          </cell>
        </row>
        <row r="2869">
          <cell r="A2869" t="str">
            <v>Total Deferred Tax Liab - NC</v>
          </cell>
          <cell r="B2869" t="str">
            <v>Richard</v>
          </cell>
          <cell r="C2869" t="str">
            <v>Computed</v>
          </cell>
          <cell r="D2869" t="str">
            <v>1Q04</v>
          </cell>
          <cell r="E2869" t="str">
            <v>RU Barry</v>
          </cell>
          <cell r="F2869" t="str">
            <v>Foreign</v>
          </cell>
          <cell r="G2869">
            <v>0</v>
          </cell>
        </row>
        <row r="2870">
          <cell r="A2870" t="str">
            <v>Total Net Deferred Tax Asset/(Liab)</v>
          </cell>
          <cell r="B2870" t="str">
            <v>Richard</v>
          </cell>
          <cell r="C2870" t="str">
            <v>Computed</v>
          </cell>
          <cell r="D2870" t="str">
            <v>1Q04</v>
          </cell>
          <cell r="E2870" t="str">
            <v>RU Barry</v>
          </cell>
          <cell r="F2870" t="str">
            <v>Foreign</v>
          </cell>
          <cell r="G2870">
            <v>0</v>
          </cell>
        </row>
        <row r="2871">
          <cell r="A2871" t="str">
            <v>Gross Valuation Allowance</v>
          </cell>
          <cell r="B2871" t="str">
            <v>Richard</v>
          </cell>
          <cell r="C2871" t="str">
            <v>Computed</v>
          </cell>
          <cell r="D2871" t="str">
            <v>1Q04</v>
          </cell>
          <cell r="E2871" t="str">
            <v>RU Barry</v>
          </cell>
          <cell r="F2871" t="str">
            <v>Foreign</v>
          </cell>
          <cell r="G2871">
            <v>0</v>
          </cell>
        </row>
        <row r="2872">
          <cell r="A2872" t="str">
            <v>Total Asset/(Liability)</v>
          </cell>
          <cell r="B2872" t="str">
            <v>Richard</v>
          </cell>
          <cell r="C2872" t="str">
            <v>Computed</v>
          </cell>
          <cell r="D2872" t="str">
            <v>1Q04</v>
          </cell>
          <cell r="E2872" t="str">
            <v>RU Barry</v>
          </cell>
          <cell r="F2872" t="str">
            <v>Foreign</v>
          </cell>
          <cell r="G2872">
            <v>0</v>
          </cell>
        </row>
        <row r="2873">
          <cell r="A2873" t="str">
            <v>Total tax expense (benefit)</v>
          </cell>
          <cell r="B2873" t="str">
            <v>Richard</v>
          </cell>
          <cell r="C2873" t="str">
            <v>Computed</v>
          </cell>
          <cell r="D2873" t="str">
            <v>1Q04</v>
          </cell>
          <cell r="E2873" t="str">
            <v>RU Barry</v>
          </cell>
          <cell r="F2873" t="str">
            <v>Foreign</v>
          </cell>
          <cell r="G2873">
            <v>143449.79999999999</v>
          </cell>
        </row>
        <row r="2874">
          <cell r="A2874" t="str">
            <v>EOY Accrued Tax Rec/(Pay)</v>
          </cell>
          <cell r="B2874" t="str">
            <v>Richard</v>
          </cell>
          <cell r="C2874" t="str">
            <v>Computed</v>
          </cell>
          <cell r="D2874" t="str">
            <v>4Q03</v>
          </cell>
          <cell r="E2874" t="str">
            <v>RU Barry</v>
          </cell>
          <cell r="F2874" t="str">
            <v>Foreign</v>
          </cell>
          <cell r="G2874">
            <v>0</v>
          </cell>
        </row>
        <row r="2875">
          <cell r="A2875" t="str">
            <v>Total Deferred Tax Asset - Current</v>
          </cell>
          <cell r="B2875" t="str">
            <v>Richard</v>
          </cell>
          <cell r="C2875" t="str">
            <v>Computed</v>
          </cell>
          <cell r="D2875" t="str">
            <v>4Q03</v>
          </cell>
          <cell r="E2875" t="str">
            <v>RU Barry</v>
          </cell>
          <cell r="F2875" t="str">
            <v>Foreign</v>
          </cell>
          <cell r="G2875">
            <v>0</v>
          </cell>
        </row>
        <row r="2876">
          <cell r="A2876" t="str">
            <v>Total Deferred Tax Asset - NC</v>
          </cell>
          <cell r="B2876" t="str">
            <v>Richard</v>
          </cell>
          <cell r="C2876" t="str">
            <v>Computed</v>
          </cell>
          <cell r="D2876" t="str">
            <v>4Q03</v>
          </cell>
          <cell r="E2876" t="str">
            <v>RU Barry</v>
          </cell>
          <cell r="F2876" t="str">
            <v>Foreign</v>
          </cell>
          <cell r="G2876">
            <v>0</v>
          </cell>
        </row>
        <row r="2877">
          <cell r="A2877" t="str">
            <v>Total Deferred Tax Liab - NC</v>
          </cell>
          <cell r="B2877" t="str">
            <v>Richard</v>
          </cell>
          <cell r="C2877" t="str">
            <v>Computed</v>
          </cell>
          <cell r="D2877" t="str">
            <v>4Q03</v>
          </cell>
          <cell r="E2877" t="str">
            <v>RU Barry</v>
          </cell>
          <cell r="F2877" t="str">
            <v>Foreign</v>
          </cell>
          <cell r="G2877">
            <v>0</v>
          </cell>
        </row>
        <row r="2878">
          <cell r="A2878" t="str">
            <v>Total Net Deferred Tax Asset/(Liab)</v>
          </cell>
          <cell r="B2878" t="str">
            <v>Richard</v>
          </cell>
          <cell r="C2878" t="str">
            <v>Computed</v>
          </cell>
          <cell r="D2878" t="str">
            <v>4Q03</v>
          </cell>
          <cell r="E2878" t="str">
            <v>RU Barry</v>
          </cell>
          <cell r="F2878" t="str">
            <v>Foreign</v>
          </cell>
          <cell r="G2878">
            <v>0</v>
          </cell>
        </row>
        <row r="2879">
          <cell r="A2879" t="str">
            <v>Gross Valuation Allowance</v>
          </cell>
          <cell r="B2879" t="str">
            <v>Richard</v>
          </cell>
          <cell r="C2879" t="str">
            <v>Computed</v>
          </cell>
          <cell r="D2879" t="str">
            <v>4Q03</v>
          </cell>
          <cell r="E2879" t="str">
            <v>RU Barry</v>
          </cell>
          <cell r="F2879" t="str">
            <v>Foreign</v>
          </cell>
          <cell r="G2879">
            <v>0</v>
          </cell>
        </row>
        <row r="2880">
          <cell r="A2880" t="str">
            <v>Total Asset/(Liability)</v>
          </cell>
          <cell r="B2880" t="str">
            <v>Richard</v>
          </cell>
          <cell r="C2880" t="str">
            <v>Computed</v>
          </cell>
          <cell r="D2880" t="str">
            <v>4Q03</v>
          </cell>
          <cell r="E2880" t="str">
            <v>RU Barry</v>
          </cell>
          <cell r="F2880" t="str">
            <v>Foreign</v>
          </cell>
          <cell r="G2880">
            <v>0</v>
          </cell>
        </row>
        <row r="2881">
          <cell r="A2881" t="str">
            <v>EOY Accrued Tax Rec/(Pay)</v>
          </cell>
          <cell r="B2881" t="str">
            <v>Bill</v>
          </cell>
          <cell r="C2881" t="str">
            <v>Computed</v>
          </cell>
          <cell r="D2881" t="str">
            <v>2Q04</v>
          </cell>
          <cell r="E2881" t="str">
            <v>RU Fifoots</v>
          </cell>
          <cell r="F2881" t="str">
            <v>Foreign</v>
          </cell>
          <cell r="G2881">
            <v>0</v>
          </cell>
        </row>
        <row r="2882">
          <cell r="A2882" t="str">
            <v>Total Deferred Tax Asset - Current</v>
          </cell>
          <cell r="B2882" t="str">
            <v>Bill</v>
          </cell>
          <cell r="C2882" t="str">
            <v>Computed</v>
          </cell>
          <cell r="D2882" t="str">
            <v>2Q04</v>
          </cell>
          <cell r="E2882" t="str">
            <v>RU Fifoots</v>
          </cell>
          <cell r="F2882" t="str">
            <v>Foreign</v>
          </cell>
          <cell r="G2882">
            <v>0</v>
          </cell>
        </row>
        <row r="2883">
          <cell r="A2883" t="str">
            <v>Total Deferred Tax Asset - NC</v>
          </cell>
          <cell r="B2883" t="str">
            <v>Bill</v>
          </cell>
          <cell r="C2883" t="str">
            <v>Computed</v>
          </cell>
          <cell r="D2883" t="str">
            <v>2Q04</v>
          </cell>
          <cell r="E2883" t="str">
            <v>RU Fifoots</v>
          </cell>
          <cell r="F2883" t="str">
            <v>Foreign</v>
          </cell>
          <cell r="G2883">
            <v>0</v>
          </cell>
        </row>
        <row r="2884">
          <cell r="A2884" t="str">
            <v>Total Deferred Tax Liab - NC</v>
          </cell>
          <cell r="B2884" t="str">
            <v>Bill</v>
          </cell>
          <cell r="C2884" t="str">
            <v>Computed</v>
          </cell>
          <cell r="D2884" t="str">
            <v>2Q04</v>
          </cell>
          <cell r="E2884" t="str">
            <v>RU Fifoots</v>
          </cell>
          <cell r="F2884" t="str">
            <v>Foreign</v>
          </cell>
          <cell r="G2884">
            <v>0</v>
          </cell>
        </row>
        <row r="2885">
          <cell r="A2885" t="str">
            <v>Total Net Deferred Tax Asset/(Liab)</v>
          </cell>
          <cell r="B2885" t="str">
            <v>Bill</v>
          </cell>
          <cell r="C2885" t="str">
            <v>Computed</v>
          </cell>
          <cell r="D2885" t="str">
            <v>2Q04</v>
          </cell>
          <cell r="E2885" t="str">
            <v>RU Fifoots</v>
          </cell>
          <cell r="F2885" t="str">
            <v>Foreign</v>
          </cell>
          <cell r="G2885">
            <v>0</v>
          </cell>
        </row>
        <row r="2886">
          <cell r="A2886" t="str">
            <v>Gross Valuation Allowance</v>
          </cell>
          <cell r="B2886" t="str">
            <v>Bill</v>
          </cell>
          <cell r="C2886" t="str">
            <v>Computed</v>
          </cell>
          <cell r="D2886" t="str">
            <v>2Q04</v>
          </cell>
          <cell r="E2886" t="str">
            <v>RU Fifoots</v>
          </cell>
          <cell r="F2886" t="str">
            <v>Foreign</v>
          </cell>
          <cell r="G2886">
            <v>0</v>
          </cell>
        </row>
        <row r="2887">
          <cell r="A2887" t="str">
            <v>Total Asset/(Liability)</v>
          </cell>
          <cell r="B2887" t="str">
            <v>Bill</v>
          </cell>
          <cell r="C2887" t="str">
            <v>Computed</v>
          </cell>
          <cell r="D2887" t="str">
            <v>2Q04</v>
          </cell>
          <cell r="E2887" t="str">
            <v>RU Fifoots</v>
          </cell>
          <cell r="F2887" t="str">
            <v>Foreign</v>
          </cell>
          <cell r="G2887">
            <v>0</v>
          </cell>
        </row>
        <row r="2888">
          <cell r="A2888" t="str">
            <v>Total tax expense (benefit)</v>
          </cell>
          <cell r="B2888" t="str">
            <v>Bill</v>
          </cell>
          <cell r="C2888" t="str">
            <v>Computed</v>
          </cell>
          <cell r="D2888" t="str">
            <v>2Q04</v>
          </cell>
          <cell r="E2888" t="str">
            <v>RU Fifoots</v>
          </cell>
          <cell r="F2888" t="str">
            <v>Foreign</v>
          </cell>
          <cell r="G2888">
            <v>0</v>
          </cell>
        </row>
        <row r="2889">
          <cell r="A2889" t="str">
            <v>EOY Accrued Tax Rec/(Pay)</v>
          </cell>
          <cell r="B2889" t="str">
            <v>Bill</v>
          </cell>
          <cell r="C2889" t="str">
            <v>Computed</v>
          </cell>
          <cell r="D2889" t="str">
            <v>1Q04</v>
          </cell>
          <cell r="E2889" t="str">
            <v>RU Fifoots</v>
          </cell>
          <cell r="F2889" t="str">
            <v>Foreign</v>
          </cell>
        </row>
        <row r="2890">
          <cell r="A2890" t="str">
            <v>Total Deferred Tax Asset - Current</v>
          </cell>
          <cell r="B2890" t="str">
            <v>Bill</v>
          </cell>
          <cell r="C2890" t="str">
            <v>Computed</v>
          </cell>
          <cell r="D2890" t="str">
            <v>1Q04</v>
          </cell>
          <cell r="E2890" t="str">
            <v>RU Fifoots</v>
          </cell>
          <cell r="F2890" t="str">
            <v>Foreign</v>
          </cell>
        </row>
        <row r="2891">
          <cell r="A2891" t="str">
            <v>Total Deferred Tax Asset - NC</v>
          </cell>
          <cell r="B2891" t="str">
            <v>Bill</v>
          </cell>
          <cell r="C2891" t="str">
            <v>Computed</v>
          </cell>
          <cell r="D2891" t="str">
            <v>1Q04</v>
          </cell>
          <cell r="E2891" t="str">
            <v>RU Fifoots</v>
          </cell>
          <cell r="F2891" t="str">
            <v>Foreign</v>
          </cell>
        </row>
        <row r="2892">
          <cell r="A2892" t="str">
            <v>Total Deferred Tax Liab - NC</v>
          </cell>
          <cell r="B2892" t="str">
            <v>Bill</v>
          </cell>
          <cell r="C2892" t="str">
            <v>Computed</v>
          </cell>
          <cell r="D2892" t="str">
            <v>1Q04</v>
          </cell>
          <cell r="E2892" t="str">
            <v>RU Fifoots</v>
          </cell>
          <cell r="F2892" t="str">
            <v>Foreign</v>
          </cell>
        </row>
        <row r="2893">
          <cell r="A2893" t="str">
            <v>Total Net Deferred Tax Asset/(Liab)</v>
          </cell>
          <cell r="B2893" t="str">
            <v>Bill</v>
          </cell>
          <cell r="C2893" t="str">
            <v>Computed</v>
          </cell>
          <cell r="D2893" t="str">
            <v>1Q04</v>
          </cell>
          <cell r="E2893" t="str">
            <v>RU Fifoots</v>
          </cell>
          <cell r="F2893" t="str">
            <v>Foreign</v>
          </cell>
        </row>
        <row r="2894">
          <cell r="A2894" t="str">
            <v>Gross Valuation Allowance</v>
          </cell>
          <cell r="B2894" t="str">
            <v>Bill</v>
          </cell>
          <cell r="C2894" t="str">
            <v>Computed</v>
          </cell>
          <cell r="D2894" t="str">
            <v>1Q04</v>
          </cell>
          <cell r="E2894" t="str">
            <v>RU Fifoots</v>
          </cell>
          <cell r="F2894" t="str">
            <v>Foreign</v>
          </cell>
        </row>
        <row r="2895">
          <cell r="A2895" t="str">
            <v>Total Asset/(Liability)</v>
          </cell>
          <cell r="B2895" t="str">
            <v>Bill</v>
          </cell>
          <cell r="C2895" t="str">
            <v>Computed</v>
          </cell>
          <cell r="D2895" t="str">
            <v>1Q04</v>
          </cell>
          <cell r="E2895" t="str">
            <v>RU Fifoots</v>
          </cell>
          <cell r="F2895" t="str">
            <v>Foreign</v>
          </cell>
        </row>
        <row r="2896">
          <cell r="A2896" t="str">
            <v>Total tax expense (benefit)</v>
          </cell>
          <cell r="B2896" t="str">
            <v>Bill</v>
          </cell>
          <cell r="C2896" t="str">
            <v>Computed</v>
          </cell>
          <cell r="D2896" t="str">
            <v>1Q04</v>
          </cell>
          <cell r="E2896" t="str">
            <v>RU Fifoots</v>
          </cell>
          <cell r="F2896" t="str">
            <v>Foreign</v>
          </cell>
        </row>
        <row r="2897">
          <cell r="A2897" t="str">
            <v>EOY Accrued Tax Rec/(Pay)</v>
          </cell>
          <cell r="B2897" t="str">
            <v>Bill</v>
          </cell>
          <cell r="C2897" t="str">
            <v>Computed</v>
          </cell>
          <cell r="D2897" t="str">
            <v>4Q03</v>
          </cell>
          <cell r="E2897" t="str">
            <v>RU Fifoots</v>
          </cell>
          <cell r="F2897" t="str">
            <v>Foreign</v>
          </cell>
        </row>
        <row r="2898">
          <cell r="A2898" t="str">
            <v>Total Deferred Tax Asset - Current</v>
          </cell>
          <cell r="B2898" t="str">
            <v>Bill</v>
          </cell>
          <cell r="C2898" t="str">
            <v>Computed</v>
          </cell>
          <cell r="D2898" t="str">
            <v>4Q03</v>
          </cell>
          <cell r="E2898" t="str">
            <v>RU Fifoots</v>
          </cell>
          <cell r="F2898" t="str">
            <v>Foreign</v>
          </cell>
        </row>
        <row r="2899">
          <cell r="A2899" t="str">
            <v>Total Deferred Tax Asset - NC</v>
          </cell>
          <cell r="B2899" t="str">
            <v>Bill</v>
          </cell>
          <cell r="C2899" t="str">
            <v>Computed</v>
          </cell>
          <cell r="D2899" t="str">
            <v>4Q03</v>
          </cell>
          <cell r="E2899" t="str">
            <v>RU Fifoots</v>
          </cell>
          <cell r="F2899" t="str">
            <v>Foreign</v>
          </cell>
        </row>
        <row r="2900">
          <cell r="A2900" t="str">
            <v>Total Deferred Tax Liab - NC</v>
          </cell>
          <cell r="B2900" t="str">
            <v>Bill</v>
          </cell>
          <cell r="C2900" t="str">
            <v>Computed</v>
          </cell>
          <cell r="D2900" t="str">
            <v>4Q03</v>
          </cell>
          <cell r="E2900" t="str">
            <v>RU Fifoots</v>
          </cell>
          <cell r="F2900" t="str">
            <v>Foreign</v>
          </cell>
        </row>
        <row r="2901">
          <cell r="A2901" t="str">
            <v>Total Net Deferred Tax Asset/(Liab)</v>
          </cell>
          <cell r="B2901" t="str">
            <v>Bill</v>
          </cell>
          <cell r="C2901" t="str">
            <v>Computed</v>
          </cell>
          <cell r="D2901" t="str">
            <v>4Q03</v>
          </cell>
          <cell r="E2901" t="str">
            <v>RU Fifoots</v>
          </cell>
          <cell r="F2901" t="str">
            <v>Foreign</v>
          </cell>
        </row>
        <row r="2902">
          <cell r="A2902" t="str">
            <v>Gross Valuation Allowance</v>
          </cell>
          <cell r="B2902" t="str">
            <v>Bill</v>
          </cell>
          <cell r="C2902" t="str">
            <v>Computed</v>
          </cell>
          <cell r="D2902" t="str">
            <v>4Q03</v>
          </cell>
          <cell r="E2902" t="str">
            <v>RU Fifoots</v>
          </cell>
          <cell r="F2902" t="str">
            <v>Foreign</v>
          </cell>
        </row>
        <row r="2903">
          <cell r="A2903" t="str">
            <v>Total Asset/(Liability)</v>
          </cell>
          <cell r="B2903" t="str">
            <v>Bill</v>
          </cell>
          <cell r="C2903" t="str">
            <v>Computed</v>
          </cell>
          <cell r="D2903" t="str">
            <v>4Q03</v>
          </cell>
          <cell r="E2903" t="str">
            <v>RU Fifoots</v>
          </cell>
          <cell r="F2903" t="str">
            <v>Foreign</v>
          </cell>
        </row>
        <row r="2904">
          <cell r="A2904" t="str">
            <v>EOY Accrued Tax Rec/(Pay)</v>
          </cell>
          <cell r="B2904" t="str">
            <v>Bill</v>
          </cell>
          <cell r="C2904" t="str">
            <v>Computed</v>
          </cell>
          <cell r="D2904" t="str">
            <v>2Q04</v>
          </cell>
          <cell r="E2904" t="str">
            <v>RU Premnitz</v>
          </cell>
          <cell r="F2904" t="str">
            <v>Foreign</v>
          </cell>
          <cell r="G2904">
            <v>0</v>
          </cell>
        </row>
        <row r="2905">
          <cell r="A2905" t="str">
            <v>Total Deferred Tax Asset - Current</v>
          </cell>
          <cell r="B2905" t="str">
            <v>Bill</v>
          </cell>
          <cell r="C2905" t="str">
            <v>Computed</v>
          </cell>
          <cell r="D2905" t="str">
            <v>2Q04</v>
          </cell>
          <cell r="E2905" t="str">
            <v>RU Premnitz</v>
          </cell>
          <cell r="F2905" t="str">
            <v>Foreign</v>
          </cell>
          <cell r="G2905">
            <v>0</v>
          </cell>
        </row>
        <row r="2906">
          <cell r="A2906" t="str">
            <v>Total Deferred Tax Asset - NC</v>
          </cell>
          <cell r="B2906" t="str">
            <v>Bill</v>
          </cell>
          <cell r="C2906" t="str">
            <v>Computed</v>
          </cell>
          <cell r="D2906" t="str">
            <v>2Q04</v>
          </cell>
          <cell r="E2906" t="str">
            <v>RU Premnitz</v>
          </cell>
          <cell r="F2906" t="str">
            <v>Foreign</v>
          </cell>
          <cell r="G2906">
            <v>0</v>
          </cell>
        </row>
        <row r="2907">
          <cell r="A2907" t="str">
            <v>Total Deferred Tax Liab - NC</v>
          </cell>
          <cell r="B2907" t="str">
            <v>Bill</v>
          </cell>
          <cell r="C2907" t="str">
            <v>Computed</v>
          </cell>
          <cell r="D2907" t="str">
            <v>2Q04</v>
          </cell>
          <cell r="E2907" t="str">
            <v>RU Premnitz</v>
          </cell>
          <cell r="F2907" t="str">
            <v>Foreign</v>
          </cell>
          <cell r="G2907">
            <v>0</v>
          </cell>
        </row>
        <row r="2908">
          <cell r="A2908" t="str">
            <v>Total Net Deferred Tax Asset/(Liab)</v>
          </cell>
          <cell r="B2908" t="str">
            <v>Bill</v>
          </cell>
          <cell r="C2908" t="str">
            <v>Computed</v>
          </cell>
          <cell r="D2908" t="str">
            <v>2Q04</v>
          </cell>
          <cell r="E2908" t="str">
            <v>RU Premnitz</v>
          </cell>
          <cell r="F2908" t="str">
            <v>Foreign</v>
          </cell>
          <cell r="G2908">
            <v>0</v>
          </cell>
        </row>
        <row r="2909">
          <cell r="A2909" t="str">
            <v>Gross Valuation Allowance</v>
          </cell>
          <cell r="B2909" t="str">
            <v>Bill</v>
          </cell>
          <cell r="C2909" t="str">
            <v>Computed</v>
          </cell>
          <cell r="D2909" t="str">
            <v>2Q04</v>
          </cell>
          <cell r="E2909" t="str">
            <v>RU Premnitz</v>
          </cell>
          <cell r="F2909" t="str">
            <v>Foreign</v>
          </cell>
          <cell r="G2909">
            <v>0</v>
          </cell>
        </row>
        <row r="2910">
          <cell r="A2910" t="str">
            <v>Total Asset/(Liability)</v>
          </cell>
          <cell r="B2910" t="str">
            <v>Bill</v>
          </cell>
          <cell r="C2910" t="str">
            <v>Computed</v>
          </cell>
          <cell r="D2910" t="str">
            <v>2Q04</v>
          </cell>
          <cell r="E2910" t="str">
            <v>RU Premnitz</v>
          </cell>
          <cell r="F2910" t="str">
            <v>Foreign</v>
          </cell>
          <cell r="G2910">
            <v>0</v>
          </cell>
        </row>
        <row r="2911">
          <cell r="A2911" t="str">
            <v>Total tax expense (benefit)</v>
          </cell>
          <cell r="B2911" t="str">
            <v>Bill</v>
          </cell>
          <cell r="C2911" t="str">
            <v>Computed</v>
          </cell>
          <cell r="D2911" t="str">
            <v>2Q04</v>
          </cell>
          <cell r="E2911" t="str">
            <v>RU Premnitz</v>
          </cell>
          <cell r="F2911" t="str">
            <v>Foreign</v>
          </cell>
          <cell r="G2911">
            <v>0</v>
          </cell>
        </row>
        <row r="2912">
          <cell r="A2912" t="str">
            <v>EOY Accrued Tax Rec/(Pay)</v>
          </cell>
          <cell r="B2912" t="str">
            <v>Bill</v>
          </cell>
          <cell r="C2912" t="str">
            <v>Computed</v>
          </cell>
          <cell r="D2912" t="str">
            <v>1Q04</v>
          </cell>
          <cell r="E2912" t="str">
            <v>RU Premnitz</v>
          </cell>
          <cell r="F2912" t="str">
            <v>Foreign</v>
          </cell>
        </row>
        <row r="2913">
          <cell r="A2913" t="str">
            <v>Total Deferred Tax Asset - Current</v>
          </cell>
          <cell r="B2913" t="str">
            <v>Bill</v>
          </cell>
          <cell r="C2913" t="str">
            <v>Computed</v>
          </cell>
          <cell r="D2913" t="str">
            <v>1Q04</v>
          </cell>
          <cell r="E2913" t="str">
            <v>RU Premnitz</v>
          </cell>
          <cell r="F2913" t="str">
            <v>Foreign</v>
          </cell>
        </row>
        <row r="2914">
          <cell r="A2914" t="str">
            <v>Total Deferred Tax Asset - NC</v>
          </cell>
          <cell r="B2914" t="str">
            <v>Bill</v>
          </cell>
          <cell r="C2914" t="str">
            <v>Computed</v>
          </cell>
          <cell r="D2914" t="str">
            <v>1Q04</v>
          </cell>
          <cell r="E2914" t="str">
            <v>RU Premnitz</v>
          </cell>
          <cell r="F2914" t="str">
            <v>Foreign</v>
          </cell>
        </row>
        <row r="2915">
          <cell r="A2915" t="str">
            <v>Total Deferred Tax Liab - NC</v>
          </cell>
          <cell r="B2915" t="str">
            <v>Bill</v>
          </cell>
          <cell r="C2915" t="str">
            <v>Computed</v>
          </cell>
          <cell r="D2915" t="str">
            <v>1Q04</v>
          </cell>
          <cell r="E2915" t="str">
            <v>RU Premnitz</v>
          </cell>
          <cell r="F2915" t="str">
            <v>Foreign</v>
          </cell>
        </row>
        <row r="2916">
          <cell r="A2916" t="str">
            <v>Total Net Deferred Tax Asset/(Liab)</v>
          </cell>
          <cell r="B2916" t="str">
            <v>Bill</v>
          </cell>
          <cell r="C2916" t="str">
            <v>Computed</v>
          </cell>
          <cell r="D2916" t="str">
            <v>1Q04</v>
          </cell>
          <cell r="E2916" t="str">
            <v>RU Premnitz</v>
          </cell>
          <cell r="F2916" t="str">
            <v>Foreign</v>
          </cell>
        </row>
        <row r="2917">
          <cell r="A2917" t="str">
            <v>Gross Valuation Allowance</v>
          </cell>
          <cell r="B2917" t="str">
            <v>Bill</v>
          </cell>
          <cell r="C2917" t="str">
            <v>Computed</v>
          </cell>
          <cell r="D2917" t="str">
            <v>1Q04</v>
          </cell>
          <cell r="E2917" t="str">
            <v>RU Premnitz</v>
          </cell>
          <cell r="F2917" t="str">
            <v>Foreign</v>
          </cell>
        </row>
        <row r="2918">
          <cell r="A2918" t="str">
            <v>Total Asset/(Liability)</v>
          </cell>
          <cell r="B2918" t="str">
            <v>Bill</v>
          </cell>
          <cell r="C2918" t="str">
            <v>Computed</v>
          </cell>
          <cell r="D2918" t="str">
            <v>1Q04</v>
          </cell>
          <cell r="E2918" t="str">
            <v>RU Premnitz</v>
          </cell>
          <cell r="F2918" t="str">
            <v>Foreign</v>
          </cell>
        </row>
        <row r="2919">
          <cell r="A2919" t="str">
            <v>Total tax expense (benefit)</v>
          </cell>
          <cell r="B2919" t="str">
            <v>Bill</v>
          </cell>
          <cell r="C2919" t="str">
            <v>Computed</v>
          </cell>
          <cell r="D2919" t="str">
            <v>1Q04</v>
          </cell>
          <cell r="E2919" t="str">
            <v>RU Premnitz</v>
          </cell>
          <cell r="F2919" t="str">
            <v>Foreign</v>
          </cell>
        </row>
        <row r="2920">
          <cell r="A2920" t="str">
            <v>EOY Accrued Tax Rec/(Pay)</v>
          </cell>
          <cell r="B2920" t="str">
            <v>Bill</v>
          </cell>
          <cell r="C2920" t="str">
            <v>Computed</v>
          </cell>
          <cell r="D2920" t="str">
            <v>4Q03</v>
          </cell>
          <cell r="E2920" t="str">
            <v>RU Premnitz</v>
          </cell>
          <cell r="F2920" t="str">
            <v>Foreign</v>
          </cell>
        </row>
        <row r="2921">
          <cell r="A2921" t="str">
            <v>Total Deferred Tax Asset - Current</v>
          </cell>
          <cell r="B2921" t="str">
            <v>Bill</v>
          </cell>
          <cell r="C2921" t="str">
            <v>Computed</v>
          </cell>
          <cell r="D2921" t="str">
            <v>4Q03</v>
          </cell>
          <cell r="E2921" t="str">
            <v>RU Premnitz</v>
          </cell>
          <cell r="F2921" t="str">
            <v>Foreign</v>
          </cell>
        </row>
        <row r="2922">
          <cell r="A2922" t="str">
            <v>Total Deferred Tax Asset - NC</v>
          </cell>
          <cell r="B2922" t="str">
            <v>Bill</v>
          </cell>
          <cell r="C2922" t="str">
            <v>Computed</v>
          </cell>
          <cell r="D2922" t="str">
            <v>4Q03</v>
          </cell>
          <cell r="E2922" t="str">
            <v>RU Premnitz</v>
          </cell>
          <cell r="F2922" t="str">
            <v>Foreign</v>
          </cell>
        </row>
        <row r="2923">
          <cell r="A2923" t="str">
            <v>Total Deferred Tax Liab - NC</v>
          </cell>
          <cell r="B2923" t="str">
            <v>Bill</v>
          </cell>
          <cell r="C2923" t="str">
            <v>Computed</v>
          </cell>
          <cell r="D2923" t="str">
            <v>4Q03</v>
          </cell>
          <cell r="E2923" t="str">
            <v>RU Premnitz</v>
          </cell>
          <cell r="F2923" t="str">
            <v>Foreign</v>
          </cell>
        </row>
        <row r="2924">
          <cell r="A2924" t="str">
            <v>Total Net Deferred Tax Asset/(Liab)</v>
          </cell>
          <cell r="B2924" t="str">
            <v>Bill</v>
          </cell>
          <cell r="C2924" t="str">
            <v>Computed</v>
          </cell>
          <cell r="D2924" t="str">
            <v>4Q03</v>
          </cell>
          <cell r="E2924" t="str">
            <v>RU Premnitz</v>
          </cell>
          <cell r="F2924" t="str">
            <v>Foreign</v>
          </cell>
        </row>
        <row r="2925">
          <cell r="A2925" t="str">
            <v>Gross Valuation Allowance</v>
          </cell>
          <cell r="B2925" t="str">
            <v>Bill</v>
          </cell>
          <cell r="C2925" t="str">
            <v>Computed</v>
          </cell>
          <cell r="D2925" t="str">
            <v>4Q03</v>
          </cell>
          <cell r="E2925" t="str">
            <v>RU Premnitz</v>
          </cell>
          <cell r="F2925" t="str">
            <v>Foreign</v>
          </cell>
        </row>
        <row r="2926">
          <cell r="A2926" t="str">
            <v>Total Asset/(Liability)</v>
          </cell>
          <cell r="B2926" t="str">
            <v>Bill</v>
          </cell>
          <cell r="C2926" t="str">
            <v>Computed</v>
          </cell>
          <cell r="D2926" t="str">
            <v>4Q03</v>
          </cell>
          <cell r="E2926" t="str">
            <v>RU Premnitz</v>
          </cell>
          <cell r="F2926" t="str">
            <v>Foreign</v>
          </cell>
        </row>
        <row r="2927">
          <cell r="A2927" t="str">
            <v>EOY Accrued Tax Rec/(Pay)</v>
          </cell>
          <cell r="B2927" t="str">
            <v>Bill</v>
          </cell>
          <cell r="C2927" t="str">
            <v>Computed</v>
          </cell>
          <cell r="D2927" t="str">
            <v>2Q04</v>
          </cell>
          <cell r="E2927" t="str">
            <v>RU Haripur</v>
          </cell>
          <cell r="F2927" t="str">
            <v>Foreign</v>
          </cell>
          <cell r="G2927">
            <v>0</v>
          </cell>
        </row>
        <row r="2928">
          <cell r="A2928" t="str">
            <v>Total Deferred Tax Asset - Current</v>
          </cell>
          <cell r="B2928" t="str">
            <v>Bill</v>
          </cell>
          <cell r="C2928" t="str">
            <v>Computed</v>
          </cell>
          <cell r="D2928" t="str">
            <v>2Q04</v>
          </cell>
          <cell r="E2928" t="str">
            <v>RU Haripur</v>
          </cell>
          <cell r="F2928" t="str">
            <v>Foreign</v>
          </cell>
          <cell r="G2928">
            <v>0</v>
          </cell>
        </row>
        <row r="2929">
          <cell r="A2929" t="str">
            <v>Total Deferred Tax Asset - NC</v>
          </cell>
          <cell r="B2929" t="str">
            <v>Bill</v>
          </cell>
          <cell r="C2929" t="str">
            <v>Computed</v>
          </cell>
          <cell r="D2929" t="str">
            <v>2Q04</v>
          </cell>
          <cell r="E2929" t="str">
            <v>RU Haripur</v>
          </cell>
          <cell r="F2929" t="str">
            <v>Foreign</v>
          </cell>
          <cell r="G2929">
            <v>0</v>
          </cell>
        </row>
        <row r="2930">
          <cell r="A2930" t="str">
            <v>Total Deferred Tax Liab - NC</v>
          </cell>
          <cell r="B2930" t="str">
            <v>Bill</v>
          </cell>
          <cell r="C2930" t="str">
            <v>Computed</v>
          </cell>
          <cell r="D2930" t="str">
            <v>2Q04</v>
          </cell>
          <cell r="E2930" t="str">
            <v>RU Haripur</v>
          </cell>
          <cell r="F2930" t="str">
            <v>Foreign</v>
          </cell>
          <cell r="G2930">
            <v>0</v>
          </cell>
        </row>
        <row r="2931">
          <cell r="A2931" t="str">
            <v>Total Net Deferred Tax Asset/(Liab)</v>
          </cell>
          <cell r="B2931" t="str">
            <v>Bill</v>
          </cell>
          <cell r="C2931" t="str">
            <v>Computed</v>
          </cell>
          <cell r="D2931" t="str">
            <v>2Q04</v>
          </cell>
          <cell r="E2931" t="str">
            <v>RU Haripur</v>
          </cell>
          <cell r="F2931" t="str">
            <v>Foreign</v>
          </cell>
          <cell r="G2931">
            <v>0</v>
          </cell>
        </row>
        <row r="2932">
          <cell r="A2932" t="str">
            <v>Gross Valuation Allowance</v>
          </cell>
          <cell r="B2932" t="str">
            <v>Bill</v>
          </cell>
          <cell r="C2932" t="str">
            <v>Computed</v>
          </cell>
          <cell r="D2932" t="str">
            <v>2Q04</v>
          </cell>
          <cell r="E2932" t="str">
            <v>RU Haripur</v>
          </cell>
          <cell r="F2932" t="str">
            <v>Foreign</v>
          </cell>
          <cell r="G2932">
            <v>0</v>
          </cell>
        </row>
        <row r="2933">
          <cell r="A2933" t="str">
            <v>Total Asset/(Liability)</v>
          </cell>
          <cell r="B2933" t="str">
            <v>Bill</v>
          </cell>
          <cell r="C2933" t="str">
            <v>Computed</v>
          </cell>
          <cell r="D2933" t="str">
            <v>2Q04</v>
          </cell>
          <cell r="E2933" t="str">
            <v>RU Haripur</v>
          </cell>
          <cell r="F2933" t="str">
            <v>Foreign</v>
          </cell>
          <cell r="G2933">
            <v>0</v>
          </cell>
        </row>
        <row r="2934">
          <cell r="A2934" t="str">
            <v>Total tax expense (benefit)</v>
          </cell>
          <cell r="B2934" t="str">
            <v>Bill</v>
          </cell>
          <cell r="C2934" t="str">
            <v>Computed</v>
          </cell>
          <cell r="D2934" t="str">
            <v>2Q04</v>
          </cell>
          <cell r="E2934" t="str">
            <v>RU Haripur</v>
          </cell>
          <cell r="F2934" t="str">
            <v>Foreign</v>
          </cell>
          <cell r="G2934">
            <v>0</v>
          </cell>
        </row>
        <row r="2935">
          <cell r="A2935" t="str">
            <v>EOY Accrued Tax Rec/(Pay)</v>
          </cell>
          <cell r="B2935" t="str">
            <v>Bill</v>
          </cell>
          <cell r="C2935" t="str">
            <v>Computed</v>
          </cell>
          <cell r="D2935" t="str">
            <v>1Q04</v>
          </cell>
          <cell r="E2935" t="str">
            <v>RU Haripur</v>
          </cell>
          <cell r="F2935" t="str">
            <v>Foreign</v>
          </cell>
        </row>
        <row r="2936">
          <cell r="A2936" t="str">
            <v>Total Deferred Tax Asset - Current</v>
          </cell>
          <cell r="B2936" t="str">
            <v>Bill</v>
          </cell>
          <cell r="C2936" t="str">
            <v>Computed</v>
          </cell>
          <cell r="D2936" t="str">
            <v>1Q04</v>
          </cell>
          <cell r="E2936" t="str">
            <v>RU Haripur</v>
          </cell>
          <cell r="F2936" t="str">
            <v>Foreign</v>
          </cell>
        </row>
        <row r="2937">
          <cell r="A2937" t="str">
            <v>Total Deferred Tax Asset - NC</v>
          </cell>
          <cell r="B2937" t="str">
            <v>Bill</v>
          </cell>
          <cell r="C2937" t="str">
            <v>Computed</v>
          </cell>
          <cell r="D2937" t="str">
            <v>1Q04</v>
          </cell>
          <cell r="E2937" t="str">
            <v>RU Haripur</v>
          </cell>
          <cell r="F2937" t="str">
            <v>Foreign</v>
          </cell>
        </row>
        <row r="2938">
          <cell r="A2938" t="str">
            <v>Total Deferred Tax Liab - NC</v>
          </cell>
          <cell r="B2938" t="str">
            <v>Bill</v>
          </cell>
          <cell r="C2938" t="str">
            <v>Computed</v>
          </cell>
          <cell r="D2938" t="str">
            <v>1Q04</v>
          </cell>
          <cell r="E2938" t="str">
            <v>RU Haripur</v>
          </cell>
          <cell r="F2938" t="str">
            <v>Foreign</v>
          </cell>
        </row>
        <row r="2939">
          <cell r="A2939" t="str">
            <v>Total Net Deferred Tax Asset/(Liab)</v>
          </cell>
          <cell r="B2939" t="str">
            <v>Bill</v>
          </cell>
          <cell r="C2939" t="str">
            <v>Computed</v>
          </cell>
          <cell r="D2939" t="str">
            <v>1Q04</v>
          </cell>
          <cell r="E2939" t="str">
            <v>RU Haripur</v>
          </cell>
          <cell r="F2939" t="str">
            <v>Foreign</v>
          </cell>
        </row>
        <row r="2940">
          <cell r="A2940" t="str">
            <v>Gross Valuation Allowance</v>
          </cell>
          <cell r="B2940" t="str">
            <v>Bill</v>
          </cell>
          <cell r="C2940" t="str">
            <v>Computed</v>
          </cell>
          <cell r="D2940" t="str">
            <v>1Q04</v>
          </cell>
          <cell r="E2940" t="str">
            <v>RU Haripur</v>
          </cell>
          <cell r="F2940" t="str">
            <v>Foreign</v>
          </cell>
        </row>
        <row r="2941">
          <cell r="A2941" t="str">
            <v>Total Asset/(Liability)</v>
          </cell>
          <cell r="B2941" t="str">
            <v>Bill</v>
          </cell>
          <cell r="C2941" t="str">
            <v>Computed</v>
          </cell>
          <cell r="D2941" t="str">
            <v>1Q04</v>
          </cell>
          <cell r="E2941" t="str">
            <v>RU Haripur</v>
          </cell>
          <cell r="F2941" t="str">
            <v>Foreign</v>
          </cell>
        </row>
        <row r="2942">
          <cell r="A2942" t="str">
            <v>Total tax expense (benefit)</v>
          </cell>
          <cell r="B2942" t="str">
            <v>Bill</v>
          </cell>
          <cell r="C2942" t="str">
            <v>Computed</v>
          </cell>
          <cell r="D2942" t="str">
            <v>1Q04</v>
          </cell>
          <cell r="E2942" t="str">
            <v>RU Haripur</v>
          </cell>
          <cell r="F2942" t="str">
            <v>Foreign</v>
          </cell>
        </row>
        <row r="2943">
          <cell r="A2943" t="str">
            <v>EOY Accrued Tax Rec/(Pay)</v>
          </cell>
          <cell r="B2943" t="str">
            <v>Bill</v>
          </cell>
          <cell r="C2943" t="str">
            <v>Computed</v>
          </cell>
          <cell r="D2943" t="str">
            <v>4Q03</v>
          </cell>
          <cell r="E2943" t="str">
            <v>RU Haripur</v>
          </cell>
          <cell r="F2943" t="str">
            <v>Foreign</v>
          </cell>
        </row>
        <row r="2944">
          <cell r="A2944" t="str">
            <v>Total Deferred Tax Asset - Current</v>
          </cell>
          <cell r="B2944" t="str">
            <v>Bill</v>
          </cell>
          <cell r="C2944" t="str">
            <v>Computed</v>
          </cell>
          <cell r="D2944" t="str">
            <v>4Q03</v>
          </cell>
          <cell r="E2944" t="str">
            <v>RU Haripur</v>
          </cell>
          <cell r="F2944" t="str">
            <v>Foreign</v>
          </cell>
        </row>
        <row r="2945">
          <cell r="A2945" t="str">
            <v>Total Deferred Tax Asset - NC</v>
          </cell>
          <cell r="B2945" t="str">
            <v>Bill</v>
          </cell>
          <cell r="C2945" t="str">
            <v>Computed</v>
          </cell>
          <cell r="D2945" t="str">
            <v>4Q03</v>
          </cell>
          <cell r="E2945" t="str">
            <v>RU Haripur</v>
          </cell>
          <cell r="F2945" t="str">
            <v>Foreign</v>
          </cell>
        </row>
        <row r="2946">
          <cell r="A2946" t="str">
            <v>Total Deferred Tax Liab - NC</v>
          </cell>
          <cell r="B2946" t="str">
            <v>Bill</v>
          </cell>
          <cell r="C2946" t="str">
            <v>Computed</v>
          </cell>
          <cell r="D2946" t="str">
            <v>4Q03</v>
          </cell>
          <cell r="E2946" t="str">
            <v>RU Haripur</v>
          </cell>
          <cell r="F2946" t="str">
            <v>Foreign</v>
          </cell>
        </row>
        <row r="2947">
          <cell r="A2947" t="str">
            <v>Total Net Deferred Tax Asset/(Liab)</v>
          </cell>
          <cell r="B2947" t="str">
            <v>Bill</v>
          </cell>
          <cell r="C2947" t="str">
            <v>Computed</v>
          </cell>
          <cell r="D2947" t="str">
            <v>4Q03</v>
          </cell>
          <cell r="E2947" t="str">
            <v>RU Haripur</v>
          </cell>
          <cell r="F2947" t="str">
            <v>Foreign</v>
          </cell>
        </row>
        <row r="2948">
          <cell r="A2948" t="str">
            <v>Gross Valuation Allowance</v>
          </cell>
          <cell r="B2948" t="str">
            <v>Bill</v>
          </cell>
          <cell r="C2948" t="str">
            <v>Computed</v>
          </cell>
          <cell r="D2948" t="str">
            <v>4Q03</v>
          </cell>
          <cell r="E2948" t="str">
            <v>RU Haripur</v>
          </cell>
          <cell r="F2948" t="str">
            <v>Foreign</v>
          </cell>
        </row>
        <row r="2949">
          <cell r="A2949" t="str">
            <v>Total Asset/(Liability)</v>
          </cell>
          <cell r="B2949" t="str">
            <v>Bill</v>
          </cell>
          <cell r="C2949" t="str">
            <v>Computed</v>
          </cell>
          <cell r="D2949" t="str">
            <v>4Q03</v>
          </cell>
          <cell r="E2949" t="str">
            <v>RU Haripur</v>
          </cell>
          <cell r="F2949" t="str">
            <v>Foreign</v>
          </cell>
        </row>
        <row r="2950">
          <cell r="A2950" t="str">
            <v>EOY Accrued Tax Rec/(Pay)</v>
          </cell>
          <cell r="B2950" t="str">
            <v>Bill</v>
          </cell>
          <cell r="C2950" t="str">
            <v>Computed</v>
          </cell>
          <cell r="D2950" t="str">
            <v>2Q04</v>
          </cell>
          <cell r="E2950" t="str">
            <v>RU Meghnaghat</v>
          </cell>
          <cell r="F2950" t="str">
            <v>Foreign</v>
          </cell>
          <cell r="G2950">
            <v>0</v>
          </cell>
        </row>
        <row r="2951">
          <cell r="A2951" t="str">
            <v>Total Deferred Tax Asset - Current</v>
          </cell>
          <cell r="B2951" t="str">
            <v>Bill</v>
          </cell>
          <cell r="C2951" t="str">
            <v>Computed</v>
          </cell>
          <cell r="D2951" t="str">
            <v>2Q04</v>
          </cell>
          <cell r="E2951" t="str">
            <v>RU Meghnaghat</v>
          </cell>
          <cell r="F2951" t="str">
            <v>Foreign</v>
          </cell>
          <cell r="G2951">
            <v>0</v>
          </cell>
        </row>
        <row r="2952">
          <cell r="A2952" t="str">
            <v>Total Deferred Tax Asset - NC</v>
          </cell>
          <cell r="B2952" t="str">
            <v>Bill</v>
          </cell>
          <cell r="C2952" t="str">
            <v>Computed</v>
          </cell>
          <cell r="D2952" t="str">
            <v>2Q04</v>
          </cell>
          <cell r="E2952" t="str">
            <v>RU Meghnaghat</v>
          </cell>
          <cell r="F2952" t="str">
            <v>Foreign</v>
          </cell>
          <cell r="G2952">
            <v>0</v>
          </cell>
        </row>
        <row r="2953">
          <cell r="A2953" t="str">
            <v>Total Deferred Tax Liab - NC</v>
          </cell>
          <cell r="B2953" t="str">
            <v>Bill</v>
          </cell>
          <cell r="C2953" t="str">
            <v>Computed</v>
          </cell>
          <cell r="D2953" t="str">
            <v>2Q04</v>
          </cell>
          <cell r="E2953" t="str">
            <v>RU Meghnaghat</v>
          </cell>
          <cell r="F2953" t="str">
            <v>Foreign</v>
          </cell>
          <cell r="G2953">
            <v>0</v>
          </cell>
        </row>
        <row r="2954">
          <cell r="A2954" t="str">
            <v>Total Net Deferred Tax Asset/(Liab)</v>
          </cell>
          <cell r="B2954" t="str">
            <v>Bill</v>
          </cell>
          <cell r="C2954" t="str">
            <v>Computed</v>
          </cell>
          <cell r="D2954" t="str">
            <v>2Q04</v>
          </cell>
          <cell r="E2954" t="str">
            <v>RU Meghnaghat</v>
          </cell>
          <cell r="F2954" t="str">
            <v>Foreign</v>
          </cell>
          <cell r="G2954">
            <v>0</v>
          </cell>
        </row>
        <row r="2955">
          <cell r="A2955" t="str">
            <v>Gross Valuation Allowance</v>
          </cell>
          <cell r="B2955" t="str">
            <v>Bill</v>
          </cell>
          <cell r="C2955" t="str">
            <v>Computed</v>
          </cell>
          <cell r="D2955" t="str">
            <v>2Q04</v>
          </cell>
          <cell r="E2955" t="str">
            <v>RU Meghnaghat</v>
          </cell>
          <cell r="F2955" t="str">
            <v>Foreign</v>
          </cell>
          <cell r="G2955">
            <v>0</v>
          </cell>
        </row>
        <row r="2956">
          <cell r="A2956" t="str">
            <v>Total Asset/(Liability)</v>
          </cell>
          <cell r="B2956" t="str">
            <v>Bill</v>
          </cell>
          <cell r="C2956" t="str">
            <v>Computed</v>
          </cell>
          <cell r="D2956" t="str">
            <v>2Q04</v>
          </cell>
          <cell r="E2956" t="str">
            <v>RU Meghnaghat</v>
          </cell>
          <cell r="F2956" t="str">
            <v>Foreign</v>
          </cell>
          <cell r="G2956">
            <v>0</v>
          </cell>
        </row>
        <row r="2957">
          <cell r="A2957" t="str">
            <v>Total tax expense (benefit)</v>
          </cell>
          <cell r="B2957" t="str">
            <v>Bill</v>
          </cell>
          <cell r="C2957" t="str">
            <v>Computed</v>
          </cell>
          <cell r="D2957" t="str">
            <v>2Q04</v>
          </cell>
          <cell r="E2957" t="str">
            <v>RU Meghnaghat</v>
          </cell>
          <cell r="F2957" t="str">
            <v>Foreign</v>
          </cell>
          <cell r="G2957">
            <v>0</v>
          </cell>
        </row>
        <row r="2958">
          <cell r="A2958" t="str">
            <v>EOY Accrued Tax Rec/(Pay)</v>
          </cell>
          <cell r="B2958" t="str">
            <v>Bill</v>
          </cell>
          <cell r="C2958" t="str">
            <v>Computed</v>
          </cell>
          <cell r="D2958" t="str">
            <v>1Q04</v>
          </cell>
          <cell r="E2958" t="str">
            <v>RU Meghnaghat</v>
          </cell>
          <cell r="F2958" t="str">
            <v>Foreign</v>
          </cell>
        </row>
        <row r="2959">
          <cell r="A2959" t="str">
            <v>Total Deferred Tax Asset - Current</v>
          </cell>
          <cell r="B2959" t="str">
            <v>Bill</v>
          </cell>
          <cell r="C2959" t="str">
            <v>Computed</v>
          </cell>
          <cell r="D2959" t="str">
            <v>1Q04</v>
          </cell>
          <cell r="E2959" t="str">
            <v>RU Meghnaghat</v>
          </cell>
          <cell r="F2959" t="str">
            <v>Foreign</v>
          </cell>
        </row>
        <row r="2960">
          <cell r="A2960" t="str">
            <v>Total Deferred Tax Asset - NC</v>
          </cell>
          <cell r="B2960" t="str">
            <v>Bill</v>
          </cell>
          <cell r="C2960" t="str">
            <v>Computed</v>
          </cell>
          <cell r="D2960" t="str">
            <v>1Q04</v>
          </cell>
          <cell r="E2960" t="str">
            <v>RU Meghnaghat</v>
          </cell>
          <cell r="F2960" t="str">
            <v>Foreign</v>
          </cell>
        </row>
        <row r="2961">
          <cell r="A2961" t="str">
            <v>Total Deferred Tax Liab - NC</v>
          </cell>
          <cell r="B2961" t="str">
            <v>Bill</v>
          </cell>
          <cell r="C2961" t="str">
            <v>Computed</v>
          </cell>
          <cell r="D2961" t="str">
            <v>1Q04</v>
          </cell>
          <cell r="E2961" t="str">
            <v>RU Meghnaghat</v>
          </cell>
          <cell r="F2961" t="str">
            <v>Foreign</v>
          </cell>
        </row>
        <row r="2962">
          <cell r="A2962" t="str">
            <v>Total Net Deferred Tax Asset/(Liab)</v>
          </cell>
          <cell r="B2962" t="str">
            <v>Bill</v>
          </cell>
          <cell r="C2962" t="str">
            <v>Computed</v>
          </cell>
          <cell r="D2962" t="str">
            <v>1Q04</v>
          </cell>
          <cell r="E2962" t="str">
            <v>RU Meghnaghat</v>
          </cell>
          <cell r="F2962" t="str">
            <v>Foreign</v>
          </cell>
        </row>
        <row r="2963">
          <cell r="A2963" t="str">
            <v>Gross Valuation Allowance</v>
          </cell>
          <cell r="B2963" t="str">
            <v>Bill</v>
          </cell>
          <cell r="C2963" t="str">
            <v>Computed</v>
          </cell>
          <cell r="D2963" t="str">
            <v>1Q04</v>
          </cell>
          <cell r="E2963" t="str">
            <v>RU Meghnaghat</v>
          </cell>
          <cell r="F2963" t="str">
            <v>Foreign</v>
          </cell>
        </row>
        <row r="2964">
          <cell r="A2964" t="str">
            <v>Total Asset/(Liability)</v>
          </cell>
          <cell r="B2964" t="str">
            <v>Bill</v>
          </cell>
          <cell r="C2964" t="str">
            <v>Computed</v>
          </cell>
          <cell r="D2964" t="str">
            <v>1Q04</v>
          </cell>
          <cell r="E2964" t="str">
            <v>RU Meghnaghat</v>
          </cell>
          <cell r="F2964" t="str">
            <v>Foreign</v>
          </cell>
        </row>
        <row r="2965">
          <cell r="A2965" t="str">
            <v>Total tax expense (benefit)</v>
          </cell>
          <cell r="B2965" t="str">
            <v>Bill</v>
          </cell>
          <cell r="C2965" t="str">
            <v>Computed</v>
          </cell>
          <cell r="D2965" t="str">
            <v>1Q04</v>
          </cell>
          <cell r="E2965" t="str">
            <v>RU Meghnaghat</v>
          </cell>
          <cell r="F2965" t="str">
            <v>Foreign</v>
          </cell>
        </row>
        <row r="2966">
          <cell r="A2966" t="str">
            <v>EOY Accrued Tax Rec/(Pay)</v>
          </cell>
          <cell r="B2966" t="str">
            <v>Bill</v>
          </cell>
          <cell r="C2966" t="str">
            <v>Computed</v>
          </cell>
          <cell r="D2966" t="str">
            <v>4Q03</v>
          </cell>
          <cell r="E2966" t="str">
            <v>RU Meghnaghat</v>
          </cell>
          <cell r="F2966" t="str">
            <v>Foreign</v>
          </cell>
        </row>
        <row r="2967">
          <cell r="A2967" t="str">
            <v>Total Deferred Tax Asset - Current</v>
          </cell>
          <cell r="B2967" t="str">
            <v>Bill</v>
          </cell>
          <cell r="C2967" t="str">
            <v>Computed</v>
          </cell>
          <cell r="D2967" t="str">
            <v>4Q03</v>
          </cell>
          <cell r="E2967" t="str">
            <v>RU Meghnaghat</v>
          </cell>
          <cell r="F2967" t="str">
            <v>Foreign</v>
          </cell>
        </row>
        <row r="2968">
          <cell r="A2968" t="str">
            <v>Total Deferred Tax Asset - NC</v>
          </cell>
          <cell r="B2968" t="str">
            <v>Bill</v>
          </cell>
          <cell r="C2968" t="str">
            <v>Computed</v>
          </cell>
          <cell r="D2968" t="str">
            <v>4Q03</v>
          </cell>
          <cell r="E2968" t="str">
            <v>RU Meghnaghat</v>
          </cell>
          <cell r="F2968" t="str">
            <v>Foreign</v>
          </cell>
        </row>
        <row r="2969">
          <cell r="A2969" t="str">
            <v>Total Deferred Tax Liab - NC</v>
          </cell>
          <cell r="B2969" t="str">
            <v>Bill</v>
          </cell>
          <cell r="C2969" t="str">
            <v>Computed</v>
          </cell>
          <cell r="D2969" t="str">
            <v>4Q03</v>
          </cell>
          <cell r="E2969" t="str">
            <v>RU Meghnaghat</v>
          </cell>
          <cell r="F2969" t="str">
            <v>Foreign</v>
          </cell>
        </row>
        <row r="2970">
          <cell r="A2970" t="str">
            <v>Total Net Deferred Tax Asset/(Liab)</v>
          </cell>
          <cell r="B2970" t="str">
            <v>Bill</v>
          </cell>
          <cell r="C2970" t="str">
            <v>Computed</v>
          </cell>
          <cell r="D2970" t="str">
            <v>4Q03</v>
          </cell>
          <cell r="E2970" t="str">
            <v>RU Meghnaghat</v>
          </cell>
          <cell r="F2970" t="str">
            <v>Foreign</v>
          </cell>
        </row>
        <row r="2971">
          <cell r="A2971" t="str">
            <v>Gross Valuation Allowance</v>
          </cell>
          <cell r="B2971" t="str">
            <v>Bill</v>
          </cell>
          <cell r="C2971" t="str">
            <v>Computed</v>
          </cell>
          <cell r="D2971" t="str">
            <v>4Q03</v>
          </cell>
          <cell r="E2971" t="str">
            <v>RU Meghnaghat</v>
          </cell>
          <cell r="F2971" t="str">
            <v>Foreign</v>
          </cell>
        </row>
        <row r="2972">
          <cell r="A2972" t="str">
            <v>Total Asset/(Liability)</v>
          </cell>
          <cell r="B2972" t="str">
            <v>Bill</v>
          </cell>
          <cell r="C2972" t="str">
            <v>Computed</v>
          </cell>
          <cell r="D2972" t="str">
            <v>4Q03</v>
          </cell>
          <cell r="E2972" t="str">
            <v>RU Meghnaghat</v>
          </cell>
          <cell r="F2972" t="str">
            <v>Foreign</v>
          </cell>
        </row>
        <row r="2973">
          <cell r="A2973" t="str">
            <v>EOY Accrued Tax Rec/(Pay)</v>
          </cell>
          <cell r="B2973" t="str">
            <v>Bill</v>
          </cell>
          <cell r="C2973" t="str">
            <v>Computed</v>
          </cell>
          <cell r="D2973" t="str">
            <v>2Q04</v>
          </cell>
          <cell r="E2973" t="str">
            <v>RU Telasi</v>
          </cell>
          <cell r="F2973" t="str">
            <v>Foreign</v>
          </cell>
          <cell r="G2973">
            <v>0</v>
          </cell>
        </row>
        <row r="2974">
          <cell r="A2974" t="str">
            <v>Total Deferred Tax Asset - Current</v>
          </cell>
          <cell r="B2974" t="str">
            <v>Bill</v>
          </cell>
          <cell r="C2974" t="str">
            <v>Computed</v>
          </cell>
          <cell r="D2974" t="str">
            <v>2Q04</v>
          </cell>
          <cell r="E2974" t="str">
            <v>RU Telasi</v>
          </cell>
          <cell r="F2974" t="str">
            <v>Foreign</v>
          </cell>
          <cell r="G2974">
            <v>0</v>
          </cell>
        </row>
        <row r="2975">
          <cell r="A2975" t="str">
            <v>Total Deferred Tax Asset - NC</v>
          </cell>
          <cell r="B2975" t="str">
            <v>Bill</v>
          </cell>
          <cell r="C2975" t="str">
            <v>Computed</v>
          </cell>
          <cell r="D2975" t="str">
            <v>2Q04</v>
          </cell>
          <cell r="E2975" t="str">
            <v>RU Telasi</v>
          </cell>
          <cell r="F2975" t="str">
            <v>Foreign</v>
          </cell>
          <cell r="G2975">
            <v>0</v>
          </cell>
        </row>
        <row r="2976">
          <cell r="A2976" t="str">
            <v>Total Deferred Tax Liab - NC</v>
          </cell>
          <cell r="B2976" t="str">
            <v>Bill</v>
          </cell>
          <cell r="C2976" t="str">
            <v>Computed</v>
          </cell>
          <cell r="D2976" t="str">
            <v>2Q04</v>
          </cell>
          <cell r="E2976" t="str">
            <v>RU Telasi</v>
          </cell>
          <cell r="F2976" t="str">
            <v>Foreign</v>
          </cell>
          <cell r="G2976">
            <v>0</v>
          </cell>
        </row>
        <row r="2977">
          <cell r="A2977" t="str">
            <v>Total Net Deferred Tax Asset/(Liab)</v>
          </cell>
          <cell r="B2977" t="str">
            <v>Bill</v>
          </cell>
          <cell r="C2977" t="str">
            <v>Computed</v>
          </cell>
          <cell r="D2977" t="str">
            <v>2Q04</v>
          </cell>
          <cell r="E2977" t="str">
            <v>RU Telasi</v>
          </cell>
          <cell r="F2977" t="str">
            <v>Foreign</v>
          </cell>
          <cell r="G2977">
            <v>0</v>
          </cell>
        </row>
        <row r="2978">
          <cell r="A2978" t="str">
            <v>Gross Valuation Allowance</v>
          </cell>
          <cell r="B2978" t="str">
            <v>Bill</v>
          </cell>
          <cell r="C2978" t="str">
            <v>Computed</v>
          </cell>
          <cell r="D2978" t="str">
            <v>2Q04</v>
          </cell>
          <cell r="E2978" t="str">
            <v>RU Telasi</v>
          </cell>
          <cell r="F2978" t="str">
            <v>Foreign</v>
          </cell>
          <cell r="G2978">
            <v>0</v>
          </cell>
        </row>
        <row r="2979">
          <cell r="A2979" t="str">
            <v>Total Asset/(Liability)</v>
          </cell>
          <cell r="B2979" t="str">
            <v>Bill</v>
          </cell>
          <cell r="C2979" t="str">
            <v>Computed</v>
          </cell>
          <cell r="D2979" t="str">
            <v>2Q04</v>
          </cell>
          <cell r="E2979" t="str">
            <v>RU Telasi</v>
          </cell>
          <cell r="F2979" t="str">
            <v>Foreign</v>
          </cell>
          <cell r="G2979">
            <v>0</v>
          </cell>
        </row>
        <row r="2980">
          <cell r="A2980" t="str">
            <v>Total tax expense (benefit)</v>
          </cell>
          <cell r="B2980" t="str">
            <v>Bill</v>
          </cell>
          <cell r="C2980" t="str">
            <v>Computed</v>
          </cell>
          <cell r="D2980" t="str">
            <v>2Q04</v>
          </cell>
          <cell r="E2980" t="str">
            <v>RU Telasi</v>
          </cell>
          <cell r="F2980" t="str">
            <v>Foreign</v>
          </cell>
          <cell r="G2980">
            <v>0</v>
          </cell>
        </row>
        <row r="2981">
          <cell r="A2981" t="str">
            <v>EOY Accrued Tax Rec/(Pay)</v>
          </cell>
          <cell r="B2981" t="str">
            <v>Bill</v>
          </cell>
          <cell r="C2981" t="str">
            <v>Computed</v>
          </cell>
          <cell r="D2981" t="str">
            <v>1Q04</v>
          </cell>
          <cell r="E2981" t="str">
            <v>RU Telasi</v>
          </cell>
          <cell r="F2981" t="str">
            <v>Foreign</v>
          </cell>
        </row>
        <row r="2982">
          <cell r="A2982" t="str">
            <v>Total Deferred Tax Asset - Current</v>
          </cell>
          <cell r="B2982" t="str">
            <v>Bill</v>
          </cell>
          <cell r="C2982" t="str">
            <v>Computed</v>
          </cell>
          <cell r="D2982" t="str">
            <v>1Q04</v>
          </cell>
          <cell r="E2982" t="str">
            <v>RU Telasi</v>
          </cell>
          <cell r="F2982" t="str">
            <v>Foreign</v>
          </cell>
        </row>
        <row r="2983">
          <cell r="A2983" t="str">
            <v>Total Deferred Tax Asset - NC</v>
          </cell>
          <cell r="B2983" t="str">
            <v>Bill</v>
          </cell>
          <cell r="C2983" t="str">
            <v>Computed</v>
          </cell>
          <cell r="D2983" t="str">
            <v>1Q04</v>
          </cell>
          <cell r="E2983" t="str">
            <v>RU Telasi</v>
          </cell>
          <cell r="F2983" t="str">
            <v>Foreign</v>
          </cell>
        </row>
        <row r="2984">
          <cell r="A2984" t="str">
            <v>Total Deferred Tax Liab - NC</v>
          </cell>
          <cell r="B2984" t="str">
            <v>Bill</v>
          </cell>
          <cell r="C2984" t="str">
            <v>Computed</v>
          </cell>
          <cell r="D2984" t="str">
            <v>1Q04</v>
          </cell>
          <cell r="E2984" t="str">
            <v>RU Telasi</v>
          </cell>
          <cell r="F2984" t="str">
            <v>Foreign</v>
          </cell>
        </row>
        <row r="2985">
          <cell r="A2985" t="str">
            <v>Total Net Deferred Tax Asset/(Liab)</v>
          </cell>
          <cell r="B2985" t="str">
            <v>Bill</v>
          </cell>
          <cell r="C2985" t="str">
            <v>Computed</v>
          </cell>
          <cell r="D2985" t="str">
            <v>1Q04</v>
          </cell>
          <cell r="E2985" t="str">
            <v>RU Telasi</v>
          </cell>
          <cell r="F2985" t="str">
            <v>Foreign</v>
          </cell>
        </row>
        <row r="2986">
          <cell r="A2986" t="str">
            <v>Gross Valuation Allowance</v>
          </cell>
          <cell r="B2986" t="str">
            <v>Bill</v>
          </cell>
          <cell r="C2986" t="str">
            <v>Computed</v>
          </cell>
          <cell r="D2986" t="str">
            <v>1Q04</v>
          </cell>
          <cell r="E2986" t="str">
            <v>RU Telasi</v>
          </cell>
          <cell r="F2986" t="str">
            <v>Foreign</v>
          </cell>
        </row>
        <row r="2987">
          <cell r="A2987" t="str">
            <v>Total Asset/(Liability)</v>
          </cell>
          <cell r="B2987" t="str">
            <v>Bill</v>
          </cell>
          <cell r="C2987" t="str">
            <v>Computed</v>
          </cell>
          <cell r="D2987" t="str">
            <v>1Q04</v>
          </cell>
          <cell r="E2987" t="str">
            <v>RU Telasi</v>
          </cell>
          <cell r="F2987" t="str">
            <v>Foreign</v>
          </cell>
        </row>
        <row r="2988">
          <cell r="A2988" t="str">
            <v>Total tax expense (benefit)</v>
          </cell>
          <cell r="B2988" t="str">
            <v>Bill</v>
          </cell>
          <cell r="C2988" t="str">
            <v>Computed</v>
          </cell>
          <cell r="D2988" t="str">
            <v>1Q04</v>
          </cell>
          <cell r="E2988" t="str">
            <v>RU Telasi</v>
          </cell>
          <cell r="F2988" t="str">
            <v>Foreign</v>
          </cell>
        </row>
        <row r="2989">
          <cell r="A2989" t="str">
            <v>EOY Accrued Tax Rec/(Pay)</v>
          </cell>
          <cell r="B2989" t="str">
            <v>Bill</v>
          </cell>
          <cell r="C2989" t="str">
            <v>Computed</v>
          </cell>
          <cell r="D2989" t="str">
            <v>4Q03</v>
          </cell>
          <cell r="E2989" t="str">
            <v>RU Telasi</v>
          </cell>
          <cell r="F2989" t="str">
            <v>Foreign</v>
          </cell>
        </row>
        <row r="2990">
          <cell r="A2990" t="str">
            <v>Total Deferred Tax Asset - Current</v>
          </cell>
          <cell r="B2990" t="str">
            <v>Bill</v>
          </cell>
          <cell r="C2990" t="str">
            <v>Computed</v>
          </cell>
          <cell r="D2990" t="str">
            <v>4Q03</v>
          </cell>
          <cell r="E2990" t="str">
            <v>RU Telasi</v>
          </cell>
          <cell r="F2990" t="str">
            <v>Foreign</v>
          </cell>
        </row>
        <row r="2991">
          <cell r="A2991" t="str">
            <v>Total Deferred Tax Asset - NC</v>
          </cell>
          <cell r="B2991" t="str">
            <v>Bill</v>
          </cell>
          <cell r="C2991" t="str">
            <v>Computed</v>
          </cell>
          <cell r="D2991" t="str">
            <v>4Q03</v>
          </cell>
          <cell r="E2991" t="str">
            <v>RU Telasi</v>
          </cell>
          <cell r="F2991" t="str">
            <v>Foreign</v>
          </cell>
        </row>
        <row r="2992">
          <cell r="A2992" t="str">
            <v>Total Deferred Tax Liab - NC</v>
          </cell>
          <cell r="B2992" t="str">
            <v>Bill</v>
          </cell>
          <cell r="C2992" t="str">
            <v>Computed</v>
          </cell>
          <cell r="D2992" t="str">
            <v>4Q03</v>
          </cell>
          <cell r="E2992" t="str">
            <v>RU Telasi</v>
          </cell>
          <cell r="F2992" t="str">
            <v>Foreign</v>
          </cell>
        </row>
        <row r="2993">
          <cell r="A2993" t="str">
            <v>Total Net Deferred Tax Asset/(Liab)</v>
          </cell>
          <cell r="B2993" t="str">
            <v>Bill</v>
          </cell>
          <cell r="C2993" t="str">
            <v>Computed</v>
          </cell>
          <cell r="D2993" t="str">
            <v>4Q03</v>
          </cell>
          <cell r="E2993" t="str">
            <v>RU Telasi</v>
          </cell>
          <cell r="F2993" t="str">
            <v>Foreign</v>
          </cell>
        </row>
        <row r="2994">
          <cell r="A2994" t="str">
            <v>Gross Valuation Allowance</v>
          </cell>
          <cell r="B2994" t="str">
            <v>Bill</v>
          </cell>
          <cell r="C2994" t="str">
            <v>Computed</v>
          </cell>
          <cell r="D2994" t="str">
            <v>4Q03</v>
          </cell>
          <cell r="E2994" t="str">
            <v>RU Telasi</v>
          </cell>
          <cell r="F2994" t="str">
            <v>Foreign</v>
          </cell>
        </row>
        <row r="2995">
          <cell r="A2995" t="str">
            <v>Total Asset/(Liability)</v>
          </cell>
          <cell r="B2995" t="str">
            <v>Bill</v>
          </cell>
          <cell r="C2995" t="str">
            <v>Computed</v>
          </cell>
          <cell r="D2995" t="str">
            <v>4Q03</v>
          </cell>
          <cell r="E2995" t="str">
            <v>RU Telasi</v>
          </cell>
          <cell r="F2995" t="str">
            <v>Foreign</v>
          </cell>
        </row>
        <row r="2996">
          <cell r="A2996" t="str">
            <v>EOY Accrued Tax Rec/(Pay)</v>
          </cell>
          <cell r="B2996" t="str">
            <v>Bill</v>
          </cell>
          <cell r="C2996" t="str">
            <v>Computed</v>
          </cell>
          <cell r="D2996" t="str">
            <v>2Q04</v>
          </cell>
          <cell r="E2996" t="str">
            <v>RU Mktvari</v>
          </cell>
          <cell r="F2996" t="str">
            <v>Foreign</v>
          </cell>
          <cell r="G2996">
            <v>0</v>
          </cell>
        </row>
        <row r="2997">
          <cell r="A2997" t="str">
            <v>Total Deferred Tax Asset - Current</v>
          </cell>
          <cell r="B2997" t="str">
            <v>Bill</v>
          </cell>
          <cell r="C2997" t="str">
            <v>Computed</v>
          </cell>
          <cell r="D2997" t="str">
            <v>2Q04</v>
          </cell>
          <cell r="E2997" t="str">
            <v>RU Mktvari</v>
          </cell>
          <cell r="F2997" t="str">
            <v>Foreign</v>
          </cell>
          <cell r="G2997">
            <v>0</v>
          </cell>
        </row>
        <row r="2998">
          <cell r="A2998" t="str">
            <v>Total Deferred Tax Asset - NC</v>
          </cell>
          <cell r="B2998" t="str">
            <v>Bill</v>
          </cell>
          <cell r="C2998" t="str">
            <v>Computed</v>
          </cell>
          <cell r="D2998" t="str">
            <v>2Q04</v>
          </cell>
          <cell r="E2998" t="str">
            <v>RU Mktvari</v>
          </cell>
          <cell r="F2998" t="str">
            <v>Foreign</v>
          </cell>
          <cell r="G2998">
            <v>0</v>
          </cell>
        </row>
        <row r="2999">
          <cell r="A2999" t="str">
            <v>Total Deferred Tax Liab - NC</v>
          </cell>
          <cell r="B2999" t="str">
            <v>Bill</v>
          </cell>
          <cell r="C2999" t="str">
            <v>Computed</v>
          </cell>
          <cell r="D2999" t="str">
            <v>2Q04</v>
          </cell>
          <cell r="E2999" t="str">
            <v>RU Mktvari</v>
          </cell>
          <cell r="F2999" t="str">
            <v>Foreign</v>
          </cell>
          <cell r="G2999">
            <v>0</v>
          </cell>
        </row>
        <row r="3000">
          <cell r="A3000" t="str">
            <v>Total Net Deferred Tax Asset/(Liab)</v>
          </cell>
          <cell r="B3000" t="str">
            <v>Bill</v>
          </cell>
          <cell r="C3000" t="str">
            <v>Computed</v>
          </cell>
          <cell r="D3000" t="str">
            <v>2Q04</v>
          </cell>
          <cell r="E3000" t="str">
            <v>RU Mktvari</v>
          </cell>
          <cell r="F3000" t="str">
            <v>Foreign</v>
          </cell>
          <cell r="G3000">
            <v>0</v>
          </cell>
        </row>
        <row r="3001">
          <cell r="A3001" t="str">
            <v>Gross Valuation Allowance</v>
          </cell>
          <cell r="B3001" t="str">
            <v>Bill</v>
          </cell>
          <cell r="C3001" t="str">
            <v>Computed</v>
          </cell>
          <cell r="D3001" t="str">
            <v>2Q04</v>
          </cell>
          <cell r="E3001" t="str">
            <v>RU Mktvari</v>
          </cell>
          <cell r="F3001" t="str">
            <v>Foreign</v>
          </cell>
          <cell r="G3001">
            <v>0</v>
          </cell>
        </row>
        <row r="3002">
          <cell r="A3002" t="str">
            <v>Total Asset/(Liability)</v>
          </cell>
          <cell r="B3002" t="str">
            <v>Bill</v>
          </cell>
          <cell r="C3002" t="str">
            <v>Computed</v>
          </cell>
          <cell r="D3002" t="str">
            <v>2Q04</v>
          </cell>
          <cell r="E3002" t="str">
            <v>RU Mktvari</v>
          </cell>
          <cell r="F3002" t="str">
            <v>Foreign</v>
          </cell>
          <cell r="G3002">
            <v>0</v>
          </cell>
        </row>
        <row r="3003">
          <cell r="A3003" t="str">
            <v>Total tax expense (benefit)</v>
          </cell>
          <cell r="B3003" t="str">
            <v>Bill</v>
          </cell>
          <cell r="C3003" t="str">
            <v>Computed</v>
          </cell>
          <cell r="D3003" t="str">
            <v>2Q04</v>
          </cell>
          <cell r="E3003" t="str">
            <v>RU Mktvari</v>
          </cell>
          <cell r="F3003" t="str">
            <v>Foreign</v>
          </cell>
          <cell r="G3003">
            <v>0</v>
          </cell>
        </row>
        <row r="3004">
          <cell r="A3004" t="str">
            <v>EOY Accrued Tax Rec/(Pay)</v>
          </cell>
          <cell r="B3004" t="str">
            <v>Bill</v>
          </cell>
          <cell r="C3004" t="str">
            <v>Computed</v>
          </cell>
          <cell r="D3004" t="str">
            <v>1Q04</v>
          </cell>
          <cell r="E3004" t="str">
            <v>RU Mktvari</v>
          </cell>
          <cell r="F3004" t="str">
            <v>Foreign</v>
          </cell>
        </row>
        <row r="3005">
          <cell r="A3005" t="str">
            <v>Total Deferred Tax Asset - Current</v>
          </cell>
          <cell r="B3005" t="str">
            <v>Bill</v>
          </cell>
          <cell r="C3005" t="str">
            <v>Computed</v>
          </cell>
          <cell r="D3005" t="str">
            <v>1Q04</v>
          </cell>
          <cell r="E3005" t="str">
            <v>RU Mktvari</v>
          </cell>
          <cell r="F3005" t="str">
            <v>Foreign</v>
          </cell>
        </row>
        <row r="3006">
          <cell r="A3006" t="str">
            <v>Total Deferred Tax Asset - NC</v>
          </cell>
          <cell r="B3006" t="str">
            <v>Bill</v>
          </cell>
          <cell r="C3006" t="str">
            <v>Computed</v>
          </cell>
          <cell r="D3006" t="str">
            <v>1Q04</v>
          </cell>
          <cell r="E3006" t="str">
            <v>RU Mktvari</v>
          </cell>
          <cell r="F3006" t="str">
            <v>Foreign</v>
          </cell>
        </row>
        <row r="3007">
          <cell r="A3007" t="str">
            <v>Total Deferred Tax Liab - NC</v>
          </cell>
          <cell r="B3007" t="str">
            <v>Bill</v>
          </cell>
          <cell r="C3007" t="str">
            <v>Computed</v>
          </cell>
          <cell r="D3007" t="str">
            <v>1Q04</v>
          </cell>
          <cell r="E3007" t="str">
            <v>RU Mktvari</v>
          </cell>
          <cell r="F3007" t="str">
            <v>Foreign</v>
          </cell>
        </row>
        <row r="3008">
          <cell r="A3008" t="str">
            <v>Total Net Deferred Tax Asset/(Liab)</v>
          </cell>
          <cell r="B3008" t="str">
            <v>Bill</v>
          </cell>
          <cell r="C3008" t="str">
            <v>Computed</v>
          </cell>
          <cell r="D3008" t="str">
            <v>1Q04</v>
          </cell>
          <cell r="E3008" t="str">
            <v>RU Mktvari</v>
          </cell>
          <cell r="F3008" t="str">
            <v>Foreign</v>
          </cell>
        </row>
        <row r="3009">
          <cell r="A3009" t="str">
            <v>Gross Valuation Allowance</v>
          </cell>
          <cell r="B3009" t="str">
            <v>Bill</v>
          </cell>
          <cell r="C3009" t="str">
            <v>Computed</v>
          </cell>
          <cell r="D3009" t="str">
            <v>1Q04</v>
          </cell>
          <cell r="E3009" t="str">
            <v>RU Mktvari</v>
          </cell>
          <cell r="F3009" t="str">
            <v>Foreign</v>
          </cell>
        </row>
        <row r="3010">
          <cell r="A3010" t="str">
            <v>Total Asset/(Liability)</v>
          </cell>
          <cell r="B3010" t="str">
            <v>Bill</v>
          </cell>
          <cell r="C3010" t="str">
            <v>Computed</v>
          </cell>
          <cell r="D3010" t="str">
            <v>1Q04</v>
          </cell>
          <cell r="E3010" t="str">
            <v>RU Mktvari</v>
          </cell>
          <cell r="F3010" t="str">
            <v>Foreign</v>
          </cell>
        </row>
        <row r="3011">
          <cell r="A3011" t="str">
            <v>Total tax expense (benefit)</v>
          </cell>
          <cell r="B3011" t="str">
            <v>Bill</v>
          </cell>
          <cell r="C3011" t="str">
            <v>Computed</v>
          </cell>
          <cell r="D3011" t="str">
            <v>1Q04</v>
          </cell>
          <cell r="E3011" t="str">
            <v>RU Mktvari</v>
          </cell>
          <cell r="F3011" t="str">
            <v>Foreign</v>
          </cell>
        </row>
        <row r="3012">
          <cell r="A3012" t="str">
            <v>EOY Accrued Tax Rec/(Pay)</v>
          </cell>
          <cell r="B3012" t="str">
            <v>Bill</v>
          </cell>
          <cell r="C3012" t="str">
            <v>Computed</v>
          </cell>
          <cell r="D3012" t="str">
            <v>4Q03</v>
          </cell>
          <cell r="E3012" t="str">
            <v>RU Mktvari</v>
          </cell>
          <cell r="F3012" t="str">
            <v>Foreign</v>
          </cell>
        </row>
        <row r="3013">
          <cell r="A3013" t="str">
            <v>Total Deferred Tax Asset - Current</v>
          </cell>
          <cell r="B3013" t="str">
            <v>Bill</v>
          </cell>
          <cell r="C3013" t="str">
            <v>Computed</v>
          </cell>
          <cell r="D3013" t="str">
            <v>4Q03</v>
          </cell>
          <cell r="E3013" t="str">
            <v>RU Mktvari</v>
          </cell>
          <cell r="F3013" t="str">
            <v>Foreign</v>
          </cell>
        </row>
        <row r="3014">
          <cell r="A3014" t="str">
            <v>Total Deferred Tax Asset - NC</v>
          </cell>
          <cell r="B3014" t="str">
            <v>Bill</v>
          </cell>
          <cell r="C3014" t="str">
            <v>Computed</v>
          </cell>
          <cell r="D3014" t="str">
            <v>4Q03</v>
          </cell>
          <cell r="E3014" t="str">
            <v>RU Mktvari</v>
          </cell>
          <cell r="F3014" t="str">
            <v>Foreign</v>
          </cell>
        </row>
        <row r="3015">
          <cell r="A3015" t="str">
            <v>Total Deferred Tax Liab - NC</v>
          </cell>
          <cell r="B3015" t="str">
            <v>Bill</v>
          </cell>
          <cell r="C3015" t="str">
            <v>Computed</v>
          </cell>
          <cell r="D3015" t="str">
            <v>4Q03</v>
          </cell>
          <cell r="E3015" t="str">
            <v>RU Mktvari</v>
          </cell>
          <cell r="F3015" t="str">
            <v>Foreign</v>
          </cell>
        </row>
        <row r="3016">
          <cell r="A3016" t="str">
            <v>Total Net Deferred Tax Asset/(Liab)</v>
          </cell>
          <cell r="B3016" t="str">
            <v>Bill</v>
          </cell>
          <cell r="C3016" t="str">
            <v>Computed</v>
          </cell>
          <cell r="D3016" t="str">
            <v>4Q03</v>
          </cell>
          <cell r="E3016" t="str">
            <v>RU Mktvari</v>
          </cell>
          <cell r="F3016" t="str">
            <v>Foreign</v>
          </cell>
        </row>
        <row r="3017">
          <cell r="A3017" t="str">
            <v>Gross Valuation Allowance</v>
          </cell>
          <cell r="B3017" t="str">
            <v>Bill</v>
          </cell>
          <cell r="C3017" t="str">
            <v>Computed</v>
          </cell>
          <cell r="D3017" t="str">
            <v>4Q03</v>
          </cell>
          <cell r="E3017" t="str">
            <v>RU Mktvari</v>
          </cell>
          <cell r="F3017" t="str">
            <v>Foreign</v>
          </cell>
        </row>
        <row r="3018">
          <cell r="A3018" t="str">
            <v>Total Asset/(Liability)</v>
          </cell>
          <cell r="B3018" t="str">
            <v>Bill</v>
          </cell>
          <cell r="C3018" t="str">
            <v>Computed</v>
          </cell>
          <cell r="D3018" t="str">
            <v>4Q03</v>
          </cell>
          <cell r="E3018" t="str">
            <v>RU Mktvari</v>
          </cell>
          <cell r="F3018" t="str">
            <v>Foreign</v>
          </cell>
        </row>
        <row r="3019">
          <cell r="A3019" t="str">
            <v>EOY Accrued Tax Rec/(Pay)</v>
          </cell>
          <cell r="B3019" t="str">
            <v>Bill</v>
          </cell>
          <cell r="C3019" t="str">
            <v>Computed</v>
          </cell>
          <cell r="D3019" t="str">
            <v>2Q04</v>
          </cell>
          <cell r="E3019" t="str">
            <v>RU Georgia Holdings BV Kharmi</v>
          </cell>
          <cell r="F3019" t="str">
            <v>Foreign</v>
          </cell>
          <cell r="G3019">
            <v>0</v>
          </cell>
        </row>
        <row r="3020">
          <cell r="A3020" t="str">
            <v>Total Deferred Tax Asset - Current</v>
          </cell>
          <cell r="B3020" t="str">
            <v>Bill</v>
          </cell>
          <cell r="C3020" t="str">
            <v>Computed</v>
          </cell>
          <cell r="D3020" t="str">
            <v>2Q04</v>
          </cell>
          <cell r="E3020" t="str">
            <v>RU Georgia Holdings BV Kharmi</v>
          </cell>
          <cell r="F3020" t="str">
            <v>Foreign</v>
          </cell>
          <cell r="G3020">
            <v>0</v>
          </cell>
        </row>
        <row r="3021">
          <cell r="A3021" t="str">
            <v>Total Deferred Tax Asset - NC</v>
          </cell>
          <cell r="B3021" t="str">
            <v>Bill</v>
          </cell>
          <cell r="C3021" t="str">
            <v>Computed</v>
          </cell>
          <cell r="D3021" t="str">
            <v>2Q04</v>
          </cell>
          <cell r="E3021" t="str">
            <v>RU Georgia Holdings BV Kharmi</v>
          </cell>
          <cell r="F3021" t="str">
            <v>Foreign</v>
          </cell>
          <cell r="G3021">
            <v>0</v>
          </cell>
        </row>
        <row r="3022">
          <cell r="A3022" t="str">
            <v>Total Deferred Tax Liab - NC</v>
          </cell>
          <cell r="B3022" t="str">
            <v>Bill</v>
          </cell>
          <cell r="C3022" t="str">
            <v>Computed</v>
          </cell>
          <cell r="D3022" t="str">
            <v>2Q04</v>
          </cell>
          <cell r="E3022" t="str">
            <v>RU Georgia Holdings BV Kharmi</v>
          </cell>
          <cell r="F3022" t="str">
            <v>Foreign</v>
          </cell>
          <cell r="G3022">
            <v>0</v>
          </cell>
        </row>
        <row r="3023">
          <cell r="A3023" t="str">
            <v>Total Net Deferred Tax Asset/(Liab)</v>
          </cell>
          <cell r="B3023" t="str">
            <v>Bill</v>
          </cell>
          <cell r="C3023" t="str">
            <v>Computed</v>
          </cell>
          <cell r="D3023" t="str">
            <v>2Q04</v>
          </cell>
          <cell r="E3023" t="str">
            <v>RU Georgia Holdings BV Kharmi</v>
          </cell>
          <cell r="F3023" t="str">
            <v>Foreign</v>
          </cell>
          <cell r="G3023">
            <v>0</v>
          </cell>
        </row>
        <row r="3024">
          <cell r="A3024" t="str">
            <v>Gross Valuation Allowance</v>
          </cell>
          <cell r="B3024" t="str">
            <v>Bill</v>
          </cell>
          <cell r="C3024" t="str">
            <v>Computed</v>
          </cell>
          <cell r="D3024" t="str">
            <v>2Q04</v>
          </cell>
          <cell r="E3024" t="str">
            <v>RU Georgia Holdings BV Kharmi</v>
          </cell>
          <cell r="F3024" t="str">
            <v>Foreign</v>
          </cell>
          <cell r="G3024">
            <v>0</v>
          </cell>
        </row>
        <row r="3025">
          <cell r="A3025" t="str">
            <v>Total Asset/(Liability)</v>
          </cell>
          <cell r="B3025" t="str">
            <v>Bill</v>
          </cell>
          <cell r="C3025" t="str">
            <v>Computed</v>
          </cell>
          <cell r="D3025" t="str">
            <v>2Q04</v>
          </cell>
          <cell r="E3025" t="str">
            <v>RU Georgia Holdings BV Kharmi</v>
          </cell>
          <cell r="F3025" t="str">
            <v>Foreign</v>
          </cell>
          <cell r="G3025">
            <v>0</v>
          </cell>
        </row>
        <row r="3026">
          <cell r="A3026" t="str">
            <v>Total tax expense (benefit)</v>
          </cell>
          <cell r="B3026" t="str">
            <v>Bill</v>
          </cell>
          <cell r="C3026" t="str">
            <v>Computed</v>
          </cell>
          <cell r="D3026" t="str">
            <v>2Q04</v>
          </cell>
          <cell r="E3026" t="str">
            <v>RU Georgia Holdings BV Kharmi</v>
          </cell>
          <cell r="F3026" t="str">
            <v>Foreign</v>
          </cell>
          <cell r="G3026">
            <v>0</v>
          </cell>
        </row>
        <row r="3027">
          <cell r="A3027" t="str">
            <v>EOY Accrued Tax Rec/(Pay)</v>
          </cell>
          <cell r="B3027" t="str">
            <v>Bill</v>
          </cell>
          <cell r="C3027" t="str">
            <v>Computed</v>
          </cell>
          <cell r="D3027" t="str">
            <v>1Q04</v>
          </cell>
          <cell r="E3027" t="str">
            <v>RU Georgia Holdings BV Kharmi</v>
          </cell>
          <cell r="F3027" t="str">
            <v>Foreign</v>
          </cell>
        </row>
        <row r="3028">
          <cell r="A3028" t="str">
            <v>Total Deferred Tax Asset - Current</v>
          </cell>
          <cell r="B3028" t="str">
            <v>Bill</v>
          </cell>
          <cell r="C3028" t="str">
            <v>Computed</v>
          </cell>
          <cell r="D3028" t="str">
            <v>1Q04</v>
          </cell>
          <cell r="E3028" t="str">
            <v>RU Georgia Holdings BV Kharmi</v>
          </cell>
          <cell r="F3028" t="str">
            <v>Foreign</v>
          </cell>
        </row>
        <row r="3029">
          <cell r="A3029" t="str">
            <v>Total Deferred Tax Asset - NC</v>
          </cell>
          <cell r="B3029" t="str">
            <v>Bill</v>
          </cell>
          <cell r="C3029" t="str">
            <v>Computed</v>
          </cell>
          <cell r="D3029" t="str">
            <v>1Q04</v>
          </cell>
          <cell r="E3029" t="str">
            <v>RU Georgia Holdings BV Kharmi</v>
          </cell>
          <cell r="F3029" t="str">
            <v>Foreign</v>
          </cell>
        </row>
        <row r="3030">
          <cell r="A3030" t="str">
            <v>Total Deferred Tax Liab - NC</v>
          </cell>
          <cell r="B3030" t="str">
            <v>Bill</v>
          </cell>
          <cell r="C3030" t="str">
            <v>Computed</v>
          </cell>
          <cell r="D3030" t="str">
            <v>1Q04</v>
          </cell>
          <cell r="E3030" t="str">
            <v>RU Georgia Holdings BV Kharmi</v>
          </cell>
          <cell r="F3030" t="str">
            <v>Foreign</v>
          </cell>
        </row>
        <row r="3031">
          <cell r="A3031" t="str">
            <v>Total Net Deferred Tax Asset/(Liab)</v>
          </cell>
          <cell r="B3031" t="str">
            <v>Bill</v>
          </cell>
          <cell r="C3031" t="str">
            <v>Computed</v>
          </cell>
          <cell r="D3031" t="str">
            <v>1Q04</v>
          </cell>
          <cell r="E3031" t="str">
            <v>RU Georgia Holdings BV Kharmi</v>
          </cell>
          <cell r="F3031" t="str">
            <v>Foreign</v>
          </cell>
        </row>
        <row r="3032">
          <cell r="A3032" t="str">
            <v>Gross Valuation Allowance</v>
          </cell>
          <cell r="B3032" t="str">
            <v>Bill</v>
          </cell>
          <cell r="C3032" t="str">
            <v>Computed</v>
          </cell>
          <cell r="D3032" t="str">
            <v>1Q04</v>
          </cell>
          <cell r="E3032" t="str">
            <v>RU Georgia Holdings BV Kharmi</v>
          </cell>
          <cell r="F3032" t="str">
            <v>Foreign</v>
          </cell>
        </row>
        <row r="3033">
          <cell r="A3033" t="str">
            <v>Total Asset/(Liability)</v>
          </cell>
          <cell r="B3033" t="str">
            <v>Bill</v>
          </cell>
          <cell r="C3033" t="str">
            <v>Computed</v>
          </cell>
          <cell r="D3033" t="str">
            <v>1Q04</v>
          </cell>
          <cell r="E3033" t="str">
            <v>RU Georgia Holdings BV Kharmi</v>
          </cell>
          <cell r="F3033" t="str">
            <v>Foreign</v>
          </cell>
        </row>
        <row r="3034">
          <cell r="A3034" t="str">
            <v>Total tax expense (benefit)</v>
          </cell>
          <cell r="B3034" t="str">
            <v>Bill</v>
          </cell>
          <cell r="C3034" t="str">
            <v>Computed</v>
          </cell>
          <cell r="D3034" t="str">
            <v>1Q04</v>
          </cell>
          <cell r="E3034" t="str">
            <v>RU Georgia Holdings BV Kharmi</v>
          </cell>
          <cell r="F3034" t="str">
            <v>Foreign</v>
          </cell>
        </row>
        <row r="3035">
          <cell r="A3035" t="str">
            <v>EOY Accrued Tax Rec/(Pay)</v>
          </cell>
          <cell r="B3035" t="str">
            <v>Bill</v>
          </cell>
          <cell r="C3035" t="str">
            <v>Computed</v>
          </cell>
          <cell r="D3035" t="str">
            <v>4Q03</v>
          </cell>
          <cell r="E3035" t="str">
            <v>RU Georgia Holdings BV Kharmi</v>
          </cell>
          <cell r="F3035" t="str">
            <v>Foreign</v>
          </cell>
        </row>
        <row r="3036">
          <cell r="A3036" t="str">
            <v>Total Deferred Tax Asset - Current</v>
          </cell>
          <cell r="B3036" t="str">
            <v>Bill</v>
          </cell>
          <cell r="C3036" t="str">
            <v>Computed</v>
          </cell>
          <cell r="D3036" t="str">
            <v>4Q03</v>
          </cell>
          <cell r="E3036" t="str">
            <v>RU Georgia Holdings BV Kharmi</v>
          </cell>
          <cell r="F3036" t="str">
            <v>Foreign</v>
          </cell>
        </row>
        <row r="3037">
          <cell r="A3037" t="str">
            <v>Total Deferred Tax Asset - NC</v>
          </cell>
          <cell r="B3037" t="str">
            <v>Bill</v>
          </cell>
          <cell r="C3037" t="str">
            <v>Computed</v>
          </cell>
          <cell r="D3037" t="str">
            <v>4Q03</v>
          </cell>
          <cell r="E3037" t="str">
            <v>RU Georgia Holdings BV Kharmi</v>
          </cell>
          <cell r="F3037" t="str">
            <v>Foreign</v>
          </cell>
        </row>
        <row r="3038">
          <cell r="A3038" t="str">
            <v>Total Deferred Tax Liab - NC</v>
          </cell>
          <cell r="B3038" t="str">
            <v>Bill</v>
          </cell>
          <cell r="C3038" t="str">
            <v>Computed</v>
          </cell>
          <cell r="D3038" t="str">
            <v>4Q03</v>
          </cell>
          <cell r="E3038" t="str">
            <v>RU Georgia Holdings BV Kharmi</v>
          </cell>
          <cell r="F3038" t="str">
            <v>Foreign</v>
          </cell>
        </row>
        <row r="3039">
          <cell r="A3039" t="str">
            <v>Total Net Deferred Tax Asset/(Liab)</v>
          </cell>
          <cell r="B3039" t="str">
            <v>Bill</v>
          </cell>
          <cell r="C3039" t="str">
            <v>Computed</v>
          </cell>
          <cell r="D3039" t="str">
            <v>4Q03</v>
          </cell>
          <cell r="E3039" t="str">
            <v>RU Georgia Holdings BV Kharmi</v>
          </cell>
          <cell r="F3039" t="str">
            <v>Foreign</v>
          </cell>
        </row>
        <row r="3040">
          <cell r="A3040" t="str">
            <v>Gross Valuation Allowance</v>
          </cell>
          <cell r="B3040" t="str">
            <v>Bill</v>
          </cell>
          <cell r="C3040" t="str">
            <v>Computed</v>
          </cell>
          <cell r="D3040" t="str">
            <v>4Q03</v>
          </cell>
          <cell r="E3040" t="str">
            <v>RU Georgia Holdings BV Kharmi</v>
          </cell>
          <cell r="F3040" t="str">
            <v>Foreign</v>
          </cell>
        </row>
        <row r="3041">
          <cell r="A3041" t="str">
            <v>Total Asset/(Liability)</v>
          </cell>
          <cell r="B3041" t="str">
            <v>Bill</v>
          </cell>
          <cell r="C3041" t="str">
            <v>Computed</v>
          </cell>
          <cell r="D3041" t="str">
            <v>4Q03</v>
          </cell>
          <cell r="E3041" t="str">
            <v>RU Georgia Holdings BV Kharmi</v>
          </cell>
          <cell r="F3041" t="str">
            <v>Foreign</v>
          </cell>
        </row>
        <row r="3042">
          <cell r="A3042" t="str">
            <v>EOY Accrued Tax Rec/(Pay)</v>
          </cell>
          <cell r="B3042" t="str">
            <v>Bill</v>
          </cell>
          <cell r="C3042" t="str">
            <v>Computed</v>
          </cell>
          <cell r="D3042" t="str">
            <v>2Q04</v>
          </cell>
          <cell r="E3042" t="str">
            <v>RU Ecogen</v>
          </cell>
          <cell r="F3042" t="str">
            <v>Foreign</v>
          </cell>
          <cell r="G3042">
            <v>0</v>
          </cell>
        </row>
        <row r="3043">
          <cell r="A3043" t="str">
            <v>Total Deferred Tax Asset - Current</v>
          </cell>
          <cell r="B3043" t="str">
            <v>Bill</v>
          </cell>
          <cell r="C3043" t="str">
            <v>Computed</v>
          </cell>
          <cell r="D3043" t="str">
            <v>2Q04</v>
          </cell>
          <cell r="E3043" t="str">
            <v>RU Ecogen</v>
          </cell>
          <cell r="F3043" t="str">
            <v>Foreign</v>
          </cell>
          <cell r="G3043">
            <v>0</v>
          </cell>
        </row>
        <row r="3044">
          <cell r="A3044" t="str">
            <v>Total Deferred Tax Asset - NC</v>
          </cell>
          <cell r="B3044" t="str">
            <v>Bill</v>
          </cell>
          <cell r="C3044" t="str">
            <v>Computed</v>
          </cell>
          <cell r="D3044" t="str">
            <v>2Q04</v>
          </cell>
          <cell r="E3044" t="str">
            <v>RU Ecogen</v>
          </cell>
          <cell r="F3044" t="str">
            <v>Foreign</v>
          </cell>
          <cell r="G3044">
            <v>0</v>
          </cell>
        </row>
        <row r="3045">
          <cell r="A3045" t="str">
            <v>Total Deferred Tax Liab - NC</v>
          </cell>
          <cell r="B3045" t="str">
            <v>Bill</v>
          </cell>
          <cell r="C3045" t="str">
            <v>Computed</v>
          </cell>
          <cell r="D3045" t="str">
            <v>2Q04</v>
          </cell>
          <cell r="E3045" t="str">
            <v>RU Ecogen</v>
          </cell>
          <cell r="F3045" t="str">
            <v>Foreign</v>
          </cell>
          <cell r="G3045">
            <v>0</v>
          </cell>
        </row>
        <row r="3046">
          <cell r="A3046" t="str">
            <v>Total Net Deferred Tax Asset/(Liab)</v>
          </cell>
          <cell r="B3046" t="str">
            <v>Bill</v>
          </cell>
          <cell r="C3046" t="str">
            <v>Computed</v>
          </cell>
          <cell r="D3046" t="str">
            <v>2Q04</v>
          </cell>
          <cell r="E3046" t="str">
            <v>RU Ecogen</v>
          </cell>
          <cell r="F3046" t="str">
            <v>Foreign</v>
          </cell>
          <cell r="G3046">
            <v>0</v>
          </cell>
        </row>
        <row r="3047">
          <cell r="A3047" t="str">
            <v>Gross Valuation Allowance</v>
          </cell>
          <cell r="B3047" t="str">
            <v>Bill</v>
          </cell>
          <cell r="C3047" t="str">
            <v>Computed</v>
          </cell>
          <cell r="D3047" t="str">
            <v>2Q04</v>
          </cell>
          <cell r="E3047" t="str">
            <v>RU Ecogen</v>
          </cell>
          <cell r="F3047" t="str">
            <v>Foreign</v>
          </cell>
          <cell r="G3047">
            <v>0</v>
          </cell>
        </row>
        <row r="3048">
          <cell r="A3048" t="str">
            <v>Total Asset/(Liability)</v>
          </cell>
          <cell r="B3048" t="str">
            <v>Bill</v>
          </cell>
          <cell r="C3048" t="str">
            <v>Computed</v>
          </cell>
          <cell r="D3048" t="str">
            <v>2Q04</v>
          </cell>
          <cell r="E3048" t="str">
            <v>RU Ecogen</v>
          </cell>
          <cell r="F3048" t="str">
            <v>Foreign</v>
          </cell>
          <cell r="G3048">
            <v>0</v>
          </cell>
        </row>
        <row r="3049">
          <cell r="A3049" t="str">
            <v>Total tax expense (benefit)</v>
          </cell>
          <cell r="B3049" t="str">
            <v>Bill</v>
          </cell>
          <cell r="C3049" t="str">
            <v>Computed</v>
          </cell>
          <cell r="D3049" t="str">
            <v>2Q04</v>
          </cell>
          <cell r="E3049" t="str">
            <v>RU Ecogen</v>
          </cell>
          <cell r="F3049" t="str">
            <v>Foreign</v>
          </cell>
          <cell r="G3049">
            <v>0</v>
          </cell>
        </row>
        <row r="3050">
          <cell r="A3050" t="str">
            <v>EOY Accrued Tax Rec/(Pay)</v>
          </cell>
          <cell r="B3050" t="str">
            <v>Bill</v>
          </cell>
          <cell r="C3050" t="str">
            <v>Computed</v>
          </cell>
          <cell r="D3050" t="str">
            <v>1Q04</v>
          </cell>
          <cell r="E3050" t="str">
            <v>RU Ecogen</v>
          </cell>
          <cell r="F3050" t="str">
            <v>Foreign</v>
          </cell>
        </row>
        <row r="3051">
          <cell r="A3051" t="str">
            <v>Total Deferred Tax Asset - Current</v>
          </cell>
          <cell r="B3051" t="str">
            <v>Bill</v>
          </cell>
          <cell r="C3051" t="str">
            <v>Computed</v>
          </cell>
          <cell r="D3051" t="str">
            <v>1Q04</v>
          </cell>
          <cell r="E3051" t="str">
            <v>RU Ecogen</v>
          </cell>
          <cell r="F3051" t="str">
            <v>Foreign</v>
          </cell>
        </row>
        <row r="3052">
          <cell r="A3052" t="str">
            <v>Total Deferred Tax Asset - NC</v>
          </cell>
          <cell r="B3052" t="str">
            <v>Bill</v>
          </cell>
          <cell r="C3052" t="str">
            <v>Computed</v>
          </cell>
          <cell r="D3052" t="str">
            <v>1Q04</v>
          </cell>
          <cell r="E3052" t="str">
            <v>RU Ecogen</v>
          </cell>
          <cell r="F3052" t="str">
            <v>Foreign</v>
          </cell>
        </row>
        <row r="3053">
          <cell r="A3053" t="str">
            <v>Total Deferred Tax Liab - NC</v>
          </cell>
          <cell r="B3053" t="str">
            <v>Bill</v>
          </cell>
          <cell r="C3053" t="str">
            <v>Computed</v>
          </cell>
          <cell r="D3053" t="str">
            <v>1Q04</v>
          </cell>
          <cell r="E3053" t="str">
            <v>RU Ecogen</v>
          </cell>
          <cell r="F3053" t="str">
            <v>Foreign</v>
          </cell>
        </row>
        <row r="3054">
          <cell r="A3054" t="str">
            <v>Total Net Deferred Tax Asset/(Liab)</v>
          </cell>
          <cell r="B3054" t="str">
            <v>Bill</v>
          </cell>
          <cell r="C3054" t="str">
            <v>Computed</v>
          </cell>
          <cell r="D3054" t="str">
            <v>1Q04</v>
          </cell>
          <cell r="E3054" t="str">
            <v>RU Ecogen</v>
          </cell>
          <cell r="F3054" t="str">
            <v>Foreign</v>
          </cell>
        </row>
        <row r="3055">
          <cell r="A3055" t="str">
            <v>Gross Valuation Allowance</v>
          </cell>
          <cell r="B3055" t="str">
            <v>Bill</v>
          </cell>
          <cell r="C3055" t="str">
            <v>Computed</v>
          </cell>
          <cell r="D3055" t="str">
            <v>1Q04</v>
          </cell>
          <cell r="E3055" t="str">
            <v>RU Ecogen</v>
          </cell>
          <cell r="F3055" t="str">
            <v>Foreign</v>
          </cell>
        </row>
        <row r="3056">
          <cell r="A3056" t="str">
            <v>Total Asset/(Liability)</v>
          </cell>
          <cell r="B3056" t="str">
            <v>Bill</v>
          </cell>
          <cell r="C3056" t="str">
            <v>Computed</v>
          </cell>
          <cell r="D3056" t="str">
            <v>1Q04</v>
          </cell>
          <cell r="E3056" t="str">
            <v>RU Ecogen</v>
          </cell>
          <cell r="F3056" t="str">
            <v>Foreign</v>
          </cell>
        </row>
        <row r="3057">
          <cell r="A3057" t="str">
            <v>Total tax expense (benefit)</v>
          </cell>
          <cell r="B3057" t="str">
            <v>Bill</v>
          </cell>
          <cell r="C3057" t="str">
            <v>Computed</v>
          </cell>
          <cell r="D3057" t="str">
            <v>1Q04</v>
          </cell>
          <cell r="E3057" t="str">
            <v>RU Ecogen</v>
          </cell>
          <cell r="F3057" t="str">
            <v>Foreign</v>
          </cell>
        </row>
        <row r="3058">
          <cell r="A3058" t="str">
            <v>EOY Accrued Tax Rec/(Pay)</v>
          </cell>
          <cell r="B3058" t="str">
            <v>Bill</v>
          </cell>
          <cell r="C3058" t="str">
            <v>Computed</v>
          </cell>
          <cell r="D3058" t="str">
            <v>4Q03</v>
          </cell>
          <cell r="E3058" t="str">
            <v>RU Ecogen</v>
          </cell>
          <cell r="F3058" t="str">
            <v>Foreign</v>
          </cell>
        </row>
        <row r="3059">
          <cell r="A3059" t="str">
            <v>Total Deferred Tax Asset - Current</v>
          </cell>
          <cell r="B3059" t="str">
            <v>Bill</v>
          </cell>
          <cell r="C3059" t="str">
            <v>Computed</v>
          </cell>
          <cell r="D3059" t="str">
            <v>4Q03</v>
          </cell>
          <cell r="E3059" t="str">
            <v>RU Ecogen</v>
          </cell>
          <cell r="F3059" t="str">
            <v>Foreign</v>
          </cell>
        </row>
        <row r="3060">
          <cell r="A3060" t="str">
            <v>Total Deferred Tax Asset - NC</v>
          </cell>
          <cell r="B3060" t="str">
            <v>Bill</v>
          </cell>
          <cell r="C3060" t="str">
            <v>Computed</v>
          </cell>
          <cell r="D3060" t="str">
            <v>4Q03</v>
          </cell>
          <cell r="E3060" t="str">
            <v>RU Ecogen</v>
          </cell>
          <cell r="F3060" t="str">
            <v>Foreign</v>
          </cell>
        </row>
        <row r="3061">
          <cell r="A3061" t="str">
            <v>Total Deferred Tax Liab - NC</v>
          </cell>
          <cell r="B3061" t="str">
            <v>Bill</v>
          </cell>
          <cell r="C3061" t="str">
            <v>Computed</v>
          </cell>
          <cell r="D3061" t="str">
            <v>4Q03</v>
          </cell>
          <cell r="E3061" t="str">
            <v>RU Ecogen</v>
          </cell>
          <cell r="F3061" t="str">
            <v>Foreign</v>
          </cell>
        </row>
        <row r="3062">
          <cell r="A3062" t="str">
            <v>Total Net Deferred Tax Asset/(Liab)</v>
          </cell>
          <cell r="B3062" t="str">
            <v>Bill</v>
          </cell>
          <cell r="C3062" t="str">
            <v>Computed</v>
          </cell>
          <cell r="D3062" t="str">
            <v>4Q03</v>
          </cell>
          <cell r="E3062" t="str">
            <v>RU Ecogen</v>
          </cell>
          <cell r="F3062" t="str">
            <v>Foreign</v>
          </cell>
        </row>
        <row r="3063">
          <cell r="A3063" t="str">
            <v>Gross Valuation Allowance</v>
          </cell>
          <cell r="B3063" t="str">
            <v>Bill</v>
          </cell>
          <cell r="C3063" t="str">
            <v>Computed</v>
          </cell>
          <cell r="D3063" t="str">
            <v>4Q03</v>
          </cell>
          <cell r="E3063" t="str">
            <v>RU Ecogen</v>
          </cell>
          <cell r="F3063" t="str">
            <v>Foreign</v>
          </cell>
        </row>
        <row r="3064">
          <cell r="A3064" t="str">
            <v>Total Asset/(Liability)</v>
          </cell>
          <cell r="B3064" t="str">
            <v>Bill</v>
          </cell>
          <cell r="C3064" t="str">
            <v>Computed</v>
          </cell>
          <cell r="D3064" t="str">
            <v>4Q03</v>
          </cell>
          <cell r="E3064" t="str">
            <v>RU Ecogen</v>
          </cell>
          <cell r="F3064" t="str">
            <v>Foreign</v>
          </cell>
        </row>
        <row r="3065">
          <cell r="A3065" t="str">
            <v>EOY Accrued Tax Rec/(Pay)</v>
          </cell>
          <cell r="B3065" t="str">
            <v>Bill</v>
          </cell>
          <cell r="C3065" t="str">
            <v>Computed</v>
          </cell>
          <cell r="D3065" t="str">
            <v>2Q04</v>
          </cell>
          <cell r="E3065" t="str">
            <v>RU Mt Stuart</v>
          </cell>
          <cell r="F3065" t="str">
            <v>Foreign</v>
          </cell>
          <cell r="G3065">
            <v>0</v>
          </cell>
        </row>
        <row r="3066">
          <cell r="A3066" t="str">
            <v>Total Deferred Tax Asset - Current</v>
          </cell>
          <cell r="B3066" t="str">
            <v>Bill</v>
          </cell>
          <cell r="C3066" t="str">
            <v>Computed</v>
          </cell>
          <cell r="D3066" t="str">
            <v>2Q04</v>
          </cell>
          <cell r="E3066" t="str">
            <v>RU Mt Stuart</v>
          </cell>
          <cell r="F3066" t="str">
            <v>Foreign</v>
          </cell>
          <cell r="G3066">
            <v>0</v>
          </cell>
        </row>
        <row r="3067">
          <cell r="A3067" t="str">
            <v>Total Deferred Tax Asset - NC</v>
          </cell>
          <cell r="B3067" t="str">
            <v>Bill</v>
          </cell>
          <cell r="C3067" t="str">
            <v>Computed</v>
          </cell>
          <cell r="D3067" t="str">
            <v>2Q04</v>
          </cell>
          <cell r="E3067" t="str">
            <v>RU Mt Stuart</v>
          </cell>
          <cell r="F3067" t="str">
            <v>Foreign</v>
          </cell>
          <cell r="G3067">
            <v>0</v>
          </cell>
        </row>
        <row r="3068">
          <cell r="A3068" t="str">
            <v>Total Deferred Tax Liab - NC</v>
          </cell>
          <cell r="B3068" t="str">
            <v>Bill</v>
          </cell>
          <cell r="C3068" t="str">
            <v>Computed</v>
          </cell>
          <cell r="D3068" t="str">
            <v>2Q04</v>
          </cell>
          <cell r="E3068" t="str">
            <v>RU Mt Stuart</v>
          </cell>
          <cell r="F3068" t="str">
            <v>Foreign</v>
          </cell>
          <cell r="G3068">
            <v>0</v>
          </cell>
        </row>
        <row r="3069">
          <cell r="A3069" t="str">
            <v>Total Net Deferred Tax Asset/(Liab)</v>
          </cell>
          <cell r="B3069" t="str">
            <v>Bill</v>
          </cell>
          <cell r="C3069" t="str">
            <v>Computed</v>
          </cell>
          <cell r="D3069" t="str">
            <v>2Q04</v>
          </cell>
          <cell r="E3069" t="str">
            <v>RU Mt Stuart</v>
          </cell>
          <cell r="F3069" t="str">
            <v>Foreign</v>
          </cell>
          <cell r="G3069">
            <v>0</v>
          </cell>
        </row>
        <row r="3070">
          <cell r="A3070" t="str">
            <v>Gross Valuation Allowance</v>
          </cell>
          <cell r="B3070" t="str">
            <v>Bill</v>
          </cell>
          <cell r="C3070" t="str">
            <v>Computed</v>
          </cell>
          <cell r="D3070" t="str">
            <v>2Q04</v>
          </cell>
          <cell r="E3070" t="str">
            <v>RU Mt Stuart</v>
          </cell>
          <cell r="F3070" t="str">
            <v>Foreign</v>
          </cell>
          <cell r="G3070">
            <v>0</v>
          </cell>
        </row>
        <row r="3071">
          <cell r="A3071" t="str">
            <v>Total Asset/(Liability)</v>
          </cell>
          <cell r="B3071" t="str">
            <v>Bill</v>
          </cell>
          <cell r="C3071" t="str">
            <v>Computed</v>
          </cell>
          <cell r="D3071" t="str">
            <v>2Q04</v>
          </cell>
          <cell r="E3071" t="str">
            <v>RU Mt Stuart</v>
          </cell>
          <cell r="F3071" t="str">
            <v>Foreign</v>
          </cell>
          <cell r="G3071">
            <v>0</v>
          </cell>
        </row>
        <row r="3072">
          <cell r="A3072" t="str">
            <v>Total tax expense (benefit)</v>
          </cell>
          <cell r="B3072" t="str">
            <v>Bill</v>
          </cell>
          <cell r="C3072" t="str">
            <v>Computed</v>
          </cell>
          <cell r="D3072" t="str">
            <v>2Q04</v>
          </cell>
          <cell r="E3072" t="str">
            <v>RU Mt Stuart</v>
          </cell>
          <cell r="F3072" t="str">
            <v>Foreign</v>
          </cell>
          <cell r="G3072">
            <v>0</v>
          </cell>
        </row>
        <row r="3073">
          <cell r="A3073" t="str">
            <v>EOY Accrued Tax Rec/(Pay)</v>
          </cell>
          <cell r="B3073" t="str">
            <v>Bill</v>
          </cell>
          <cell r="C3073" t="str">
            <v>Computed</v>
          </cell>
          <cell r="D3073" t="str">
            <v>1Q04</v>
          </cell>
          <cell r="E3073" t="str">
            <v>RU Mt Stuart</v>
          </cell>
          <cell r="F3073" t="str">
            <v>Foreign</v>
          </cell>
        </row>
        <row r="3074">
          <cell r="A3074" t="str">
            <v>Total Deferred Tax Asset - Current</v>
          </cell>
          <cell r="B3074" t="str">
            <v>Bill</v>
          </cell>
          <cell r="C3074" t="str">
            <v>Computed</v>
          </cell>
          <cell r="D3074" t="str">
            <v>1Q04</v>
          </cell>
          <cell r="E3074" t="str">
            <v>RU Mt Stuart</v>
          </cell>
          <cell r="F3074" t="str">
            <v>Foreign</v>
          </cell>
        </row>
        <row r="3075">
          <cell r="A3075" t="str">
            <v>Total Deferred Tax Asset - NC</v>
          </cell>
          <cell r="B3075" t="str">
            <v>Bill</v>
          </cell>
          <cell r="C3075" t="str">
            <v>Computed</v>
          </cell>
          <cell r="D3075" t="str">
            <v>1Q04</v>
          </cell>
          <cell r="E3075" t="str">
            <v>RU Mt Stuart</v>
          </cell>
          <cell r="F3075" t="str">
            <v>Foreign</v>
          </cell>
        </row>
        <row r="3076">
          <cell r="A3076" t="str">
            <v>Total Deferred Tax Liab - NC</v>
          </cell>
          <cell r="B3076" t="str">
            <v>Bill</v>
          </cell>
          <cell r="C3076" t="str">
            <v>Computed</v>
          </cell>
          <cell r="D3076" t="str">
            <v>1Q04</v>
          </cell>
          <cell r="E3076" t="str">
            <v>RU Mt Stuart</v>
          </cell>
          <cell r="F3076" t="str">
            <v>Foreign</v>
          </cell>
        </row>
        <row r="3077">
          <cell r="A3077" t="str">
            <v>Total Net Deferred Tax Asset/(Liab)</v>
          </cell>
          <cell r="B3077" t="str">
            <v>Bill</v>
          </cell>
          <cell r="C3077" t="str">
            <v>Computed</v>
          </cell>
          <cell r="D3077" t="str">
            <v>1Q04</v>
          </cell>
          <cell r="E3077" t="str">
            <v>RU Mt Stuart</v>
          </cell>
          <cell r="F3077" t="str">
            <v>Foreign</v>
          </cell>
        </row>
        <row r="3078">
          <cell r="A3078" t="str">
            <v>Gross Valuation Allowance</v>
          </cell>
          <cell r="B3078" t="str">
            <v>Bill</v>
          </cell>
          <cell r="C3078" t="str">
            <v>Computed</v>
          </cell>
          <cell r="D3078" t="str">
            <v>1Q04</v>
          </cell>
          <cell r="E3078" t="str">
            <v>RU Mt Stuart</v>
          </cell>
          <cell r="F3078" t="str">
            <v>Foreign</v>
          </cell>
        </row>
        <row r="3079">
          <cell r="A3079" t="str">
            <v>Total Asset/(Liability)</v>
          </cell>
          <cell r="B3079" t="str">
            <v>Bill</v>
          </cell>
          <cell r="C3079" t="str">
            <v>Computed</v>
          </cell>
          <cell r="D3079" t="str">
            <v>1Q04</v>
          </cell>
          <cell r="E3079" t="str">
            <v>RU Mt Stuart</v>
          </cell>
          <cell r="F3079" t="str">
            <v>Foreign</v>
          </cell>
        </row>
        <row r="3080">
          <cell r="A3080" t="str">
            <v>Total tax expense (benefit)</v>
          </cell>
          <cell r="B3080" t="str">
            <v>Bill</v>
          </cell>
          <cell r="C3080" t="str">
            <v>Computed</v>
          </cell>
          <cell r="D3080" t="str">
            <v>1Q04</v>
          </cell>
          <cell r="E3080" t="str">
            <v>RU Mt Stuart</v>
          </cell>
          <cell r="F3080" t="str">
            <v>Foreign</v>
          </cell>
        </row>
        <row r="3081">
          <cell r="A3081" t="str">
            <v>EOY Accrued Tax Rec/(Pay)</v>
          </cell>
          <cell r="B3081" t="str">
            <v>Bill</v>
          </cell>
          <cell r="C3081" t="str">
            <v>Computed</v>
          </cell>
          <cell r="D3081" t="str">
            <v>4Q03</v>
          </cell>
          <cell r="E3081" t="str">
            <v>RU Mt Stuart</v>
          </cell>
          <cell r="F3081" t="str">
            <v>Foreign</v>
          </cell>
        </row>
        <row r="3082">
          <cell r="A3082" t="str">
            <v>Total Deferred Tax Asset - Current</v>
          </cell>
          <cell r="B3082" t="str">
            <v>Bill</v>
          </cell>
          <cell r="C3082" t="str">
            <v>Computed</v>
          </cell>
          <cell r="D3082" t="str">
            <v>4Q03</v>
          </cell>
          <cell r="E3082" t="str">
            <v>RU Mt Stuart</v>
          </cell>
          <cell r="F3082" t="str">
            <v>Foreign</v>
          </cell>
        </row>
        <row r="3083">
          <cell r="A3083" t="str">
            <v>Total Deferred Tax Asset - NC</v>
          </cell>
          <cell r="B3083" t="str">
            <v>Bill</v>
          </cell>
          <cell r="C3083" t="str">
            <v>Computed</v>
          </cell>
          <cell r="D3083" t="str">
            <v>4Q03</v>
          </cell>
          <cell r="E3083" t="str">
            <v>RU Mt Stuart</v>
          </cell>
          <cell r="F3083" t="str">
            <v>Foreign</v>
          </cell>
        </row>
        <row r="3084">
          <cell r="A3084" t="str">
            <v>Total Deferred Tax Liab - NC</v>
          </cell>
          <cell r="B3084" t="str">
            <v>Bill</v>
          </cell>
          <cell r="C3084" t="str">
            <v>Computed</v>
          </cell>
          <cell r="D3084" t="str">
            <v>4Q03</v>
          </cell>
          <cell r="E3084" t="str">
            <v>RU Mt Stuart</v>
          </cell>
          <cell r="F3084" t="str">
            <v>Foreign</v>
          </cell>
        </row>
        <row r="3085">
          <cell r="A3085" t="str">
            <v>Total Net Deferred Tax Asset/(Liab)</v>
          </cell>
          <cell r="B3085" t="str">
            <v>Bill</v>
          </cell>
          <cell r="C3085" t="str">
            <v>Computed</v>
          </cell>
          <cell r="D3085" t="str">
            <v>4Q03</v>
          </cell>
          <cell r="E3085" t="str">
            <v>RU Mt Stuart</v>
          </cell>
          <cell r="F3085" t="str">
            <v>Foreign</v>
          </cell>
        </row>
        <row r="3086">
          <cell r="A3086" t="str">
            <v>Gross Valuation Allowance</v>
          </cell>
          <cell r="B3086" t="str">
            <v>Bill</v>
          </cell>
          <cell r="C3086" t="str">
            <v>Computed</v>
          </cell>
          <cell r="D3086" t="str">
            <v>4Q03</v>
          </cell>
          <cell r="E3086" t="str">
            <v>RU Mt Stuart</v>
          </cell>
          <cell r="F3086" t="str">
            <v>Foreign</v>
          </cell>
        </row>
        <row r="3087">
          <cell r="A3087" t="str">
            <v>Total Asset/(Liability)</v>
          </cell>
          <cell r="B3087" t="str">
            <v>Bill</v>
          </cell>
          <cell r="C3087" t="str">
            <v>Computed</v>
          </cell>
          <cell r="D3087" t="str">
            <v>4Q03</v>
          </cell>
          <cell r="E3087" t="str">
            <v>RU Mt Stuart</v>
          </cell>
          <cell r="F3087" t="str">
            <v>Foreign</v>
          </cell>
        </row>
      </sheetData>
      <sheetData sheetId="1" refreshError="1"/>
      <sheetData sheetId="2" refreshError="1">
        <row r="5">
          <cell r="B5" t="str">
            <v>Taxes - Equity Earnings</v>
          </cell>
          <cell r="C5" t="str">
            <v>Total Revenue</v>
          </cell>
          <cell r="D5" t="str">
            <v>Operating Costs</v>
          </cell>
          <cell r="E5" t="str">
            <v>Production Costs</v>
          </cell>
          <cell r="F5" t="str">
            <v>Depreciation/Depletion</v>
          </cell>
          <cell r="G5" t="str">
            <v>Amortization</v>
          </cell>
          <cell r="H5" t="str">
            <v>SG&amp;A Costs</v>
          </cell>
          <cell r="I5" t="str">
            <v>Provision For Bad Debt</v>
          </cell>
          <cell r="J5" t="str">
            <v>Total Operating Costs</v>
          </cell>
          <cell r="K5" t="str">
            <v>Operating Income</v>
          </cell>
          <cell r="L5" t="str">
            <v>Gross Margin</v>
          </cell>
          <cell r="N5" t="str">
            <v>Other (Income)</v>
          </cell>
          <cell r="O5" t="str">
            <v>Other Expense</v>
          </cell>
          <cell r="P5" t="str">
            <v>Interest (Income)</v>
          </cell>
          <cell r="Q5" t="str">
            <v>Interest Expense</v>
          </cell>
          <cell r="R5" t="str">
            <v>Foreign Currency (Gain)/Loss</v>
          </cell>
          <cell r="S5" t="str">
            <v>Commodity Derivatives - (Gain)/Loss</v>
          </cell>
          <cell r="T5" t="str">
            <v>Equity In Earnings - Gain/(Loss)</v>
          </cell>
          <cell r="U5" t="str">
            <v>Income Before Taxes &amp; Minority Int</v>
          </cell>
          <cell r="V5" t="str">
            <v>Minority Interest Gross</v>
          </cell>
          <cell r="W5" t="str">
            <v>Total Income Before Taxes</v>
          </cell>
          <cell r="X5" t="str">
            <v>Taxes - Minority</v>
          </cell>
          <cell r="Y5" t="str">
            <v>Minority Interest Net</v>
          </cell>
          <cell r="Z5" t="str">
            <v>Income from Continuing Operations</v>
          </cell>
          <cell r="AA5" t="str">
            <v>Tax Expense</v>
          </cell>
          <cell r="AB5" t="str">
            <v>Total Discontinued Operations</v>
          </cell>
          <cell r="AC5" t="str">
            <v>Chng In Acct Principle</v>
          </cell>
          <cell r="AD5" t="str">
            <v>Extraordinary Items</v>
          </cell>
          <cell r="AE5" t="str">
            <v>Net Income</v>
          </cell>
          <cell r="AG5" t="str">
            <v>Income Before Taxes &amp; Minority Int</v>
          </cell>
          <cell r="AH5" t="str">
            <v>Minority Interest Gross</v>
          </cell>
          <cell r="AI5" t="str">
            <v>Total Discontinued Operations</v>
          </cell>
          <cell r="AJ5" t="str">
            <v>Extraordinary Items</v>
          </cell>
          <cell r="AK5" t="str">
            <v>Chng In Acct Principle</v>
          </cell>
          <cell r="AM5" t="str">
            <v>GAAP Eliminations Shown by Business</v>
          </cell>
          <cell r="AN5" t="str">
            <v>IC10 Consol - Coal Revenue</v>
          </cell>
          <cell r="AO5" t="str">
            <v>IC10 Consol - Fuel - Coal Cost</v>
          </cell>
          <cell r="AP5" t="str">
            <v>IC11 Consol - Gas Revenue</v>
          </cell>
          <cell r="AQ5" t="str">
            <v>IC11 Consol - Fuel - Gas Cost</v>
          </cell>
          <cell r="AR5" t="str">
            <v>IC12 Consol - Interest Income</v>
          </cell>
          <cell r="AS5" t="str">
            <v>IC12 Consol - Interest Expense</v>
          </cell>
          <cell r="AT5" t="str">
            <v>IC13 Consol - Ops Mgmt Fees (Rev)</v>
          </cell>
          <cell r="AU5" t="str">
            <v>IC13 Consol - Mgmt (Operator) Fees</v>
          </cell>
          <cell r="AV5" t="str">
            <v>IC14 Consol - Oil Revenue</v>
          </cell>
          <cell r="AW5" t="str">
            <v>IC14 Consol - Fuel - Oil Cost</v>
          </cell>
          <cell r="AX5" t="str">
            <v>IC15 Consol - Other Fuel Revenue</v>
          </cell>
          <cell r="AY5" t="str">
            <v>IC15 Consol - Other Fuel Cost</v>
          </cell>
          <cell r="AZ5" t="str">
            <v>IC16 Consol - Other Revenue</v>
          </cell>
          <cell r="BA5" t="str">
            <v>IC16 Consol - Other Costs Of Sales</v>
          </cell>
          <cell r="BB5" t="str">
            <v>IC17 Consol - Reim Ops Exp (Rev)</v>
          </cell>
          <cell r="BC5" t="str">
            <v>IC17 Consol - Reimb Op Costs</v>
          </cell>
          <cell r="BD5" t="str">
            <v>IC18 Consol - Elec Sales - Capacity</v>
          </cell>
          <cell r="BE5" t="str">
            <v>IC18 Consol - Elec Cost - Capacity</v>
          </cell>
          <cell r="BF5" t="str">
            <v>IC19 Consol - Elec Sales - Energy</v>
          </cell>
          <cell r="BG5" t="str">
            <v>IC19 Consol - Elec Cost - Energy</v>
          </cell>
          <cell r="BI5" t="str">
            <v>FX Effect (AES portion only)</v>
          </cell>
          <cell r="BJ5" t="str">
            <v>FX Effect (AES portion only) - Tax</v>
          </cell>
          <cell r="BK5" t="str">
            <v>Total FX Effect After Tax</v>
          </cell>
          <cell r="BM5" t="str">
            <v>FAS 133 (AES portion only)</v>
          </cell>
          <cell r="BN5" t="str">
            <v>FAS 133 (AES portion only) - Tax</v>
          </cell>
          <cell r="BO5" t="str">
            <v>Total FAS 133 After Tax</v>
          </cell>
          <cell r="BQ5" t="str">
            <v>Prepaid Taxes</v>
          </cell>
          <cell r="BR5" t="str">
            <v>Deferred Tax Asset - US Federal Current</v>
          </cell>
          <cell r="BS5" t="str">
            <v>Deferred Tax Asset - US State Current</v>
          </cell>
          <cell r="BT5" t="str">
            <v>Deferred Tax Asset Foreign Current</v>
          </cell>
          <cell r="BU5" t="str">
            <v>Income Tax Receivable - Foreign</v>
          </cell>
          <cell r="BV5" t="str">
            <v>Income Tax Receivable - Us</v>
          </cell>
          <cell r="BW5" t="str">
            <v>Income Tax Receivable - LT - Foreign</v>
          </cell>
          <cell r="BX5" t="str">
            <v>Deferred Tax Asset - US State</v>
          </cell>
          <cell r="BY5" t="str">
            <v>Deferred Tax Asset - US Federal</v>
          </cell>
          <cell r="BZ5" t="str">
            <v>Deferred Tax Asset Foreign</v>
          </cell>
          <cell r="CB5" t="str">
            <v>Income Taxes Payable - US State</v>
          </cell>
          <cell r="CC5" t="str">
            <v>Income Taxes Payable - US Federal</v>
          </cell>
          <cell r="CD5" t="str">
            <v>Income Taxes Payable Foreign</v>
          </cell>
          <cell r="CE5" t="str">
            <v>Deferred Tax Liability - US State</v>
          </cell>
          <cell r="CF5" t="str">
            <v>Deferred Tax Liability - US Federal</v>
          </cell>
          <cell r="CG5" t="str">
            <v>Deferred Tax Liability Foreign</v>
          </cell>
          <cell r="CI5" t="str">
            <v>Charitable Contributions - US</v>
          </cell>
          <cell r="CJ5" t="str">
            <v>Charitable Contributions - Non - US</v>
          </cell>
          <cell r="CL5" t="str">
            <v>Taxes - Extraordinary Items</v>
          </cell>
          <cell r="CM5" t="str">
            <v>Pretax Extra Items</v>
          </cell>
          <cell r="CN5" t="str">
            <v>Taxes - Change in Acct Principle</v>
          </cell>
          <cell r="CO5" t="str">
            <v>Pretax Chng Acct Princ</v>
          </cell>
          <cell r="CP5" t="str">
            <v>Taxes - Discontinued Operations</v>
          </cell>
          <cell r="CQ5" t="str">
            <v>Pretax Discops</v>
          </cell>
          <cell r="CS5" t="str">
            <v>Inc Tax Exp US Consol - US State</v>
          </cell>
          <cell r="CT5" t="str">
            <v>Inc Tax Exp US Consol - US Federal</v>
          </cell>
          <cell r="CU5" t="str">
            <v>Inc Tax Exp US Unconsol - US State</v>
          </cell>
          <cell r="CV5" t="str">
            <v>Inc Tax Exp US Unconsol - US Federal</v>
          </cell>
          <cell r="CW5" t="str">
            <v>Inc Tax Exp Foreign Consol</v>
          </cell>
          <cell r="CX5" t="str">
            <v>Inc Tax Exp Foreign Unconsol</v>
          </cell>
        </row>
        <row r="6">
          <cell r="A6" t="str">
            <v>Hidroelectrica Alicura SA (Argtn)</v>
          </cell>
        </row>
        <row r="7">
          <cell r="A7" t="str">
            <v>SEI y Asociados de Argentina SA</v>
          </cell>
        </row>
        <row r="8">
          <cell r="A8" t="str">
            <v>Asociados de Electridad SA</v>
          </cell>
        </row>
        <row r="9">
          <cell r="A9" t="str">
            <v>Alicura Holdings SRL (Argentina)</v>
          </cell>
        </row>
        <row r="10">
          <cell r="A10" t="str">
            <v>Angel Falls</v>
          </cell>
        </row>
        <row r="11">
          <cell r="A11" t="str">
            <v>AES Chaparron I LTD (Cayman)</v>
          </cell>
          <cell r="B11">
            <v>0</v>
          </cell>
          <cell r="C11">
            <v>14756264</v>
          </cell>
          <cell r="E11">
            <v>8619226</v>
          </cell>
          <cell r="F11">
            <v>84540</v>
          </cell>
          <cell r="G11">
            <v>1934107</v>
          </cell>
          <cell r="H11">
            <v>0</v>
          </cell>
          <cell r="I11">
            <v>-7962</v>
          </cell>
          <cell r="J11">
            <v>10629911</v>
          </cell>
          <cell r="K11">
            <v>4126353</v>
          </cell>
          <cell r="L11">
            <v>4126353</v>
          </cell>
          <cell r="N11">
            <v>0</v>
          </cell>
          <cell r="O11">
            <v>36927</v>
          </cell>
          <cell r="P11">
            <v>-100095</v>
          </cell>
          <cell r="Q11">
            <v>-5537</v>
          </cell>
          <cell r="R11">
            <v>128350</v>
          </cell>
          <cell r="S11">
            <v>0</v>
          </cell>
          <cell r="T11">
            <v>0</v>
          </cell>
          <cell r="U11">
            <v>4066708</v>
          </cell>
          <cell r="V11">
            <v>-33514</v>
          </cell>
          <cell r="W11">
            <v>4100222</v>
          </cell>
          <cell r="X11">
            <v>-1447</v>
          </cell>
          <cell r="Y11">
            <v>-34961</v>
          </cell>
          <cell r="Z11">
            <v>4101669</v>
          </cell>
          <cell r="AA11">
            <v>1541912</v>
          </cell>
          <cell r="AB11">
            <v>0</v>
          </cell>
          <cell r="AC11">
            <v>0</v>
          </cell>
          <cell r="AD11">
            <v>0</v>
          </cell>
          <cell r="AE11">
            <v>2559757</v>
          </cell>
          <cell r="AG11">
            <v>4066708</v>
          </cell>
          <cell r="AH11">
            <v>-33514</v>
          </cell>
          <cell r="AI11">
            <v>0</v>
          </cell>
          <cell r="AJ11">
            <v>0</v>
          </cell>
          <cell r="AK11">
            <v>0</v>
          </cell>
          <cell r="BA11">
            <v>85730</v>
          </cell>
          <cell r="BI11">
            <v>48691</v>
          </cell>
          <cell r="BJ11">
            <v>-17043</v>
          </cell>
          <cell r="BK11">
            <v>31648</v>
          </cell>
          <cell r="BM11">
            <v>-23839</v>
          </cell>
          <cell r="BN11">
            <v>8344</v>
          </cell>
          <cell r="BO11">
            <v>-15495</v>
          </cell>
          <cell r="BQ11">
            <v>99148</v>
          </cell>
          <cell r="BR11">
            <v>0</v>
          </cell>
          <cell r="BS11">
            <v>0</v>
          </cell>
          <cell r="BT11">
            <v>0</v>
          </cell>
          <cell r="BU11">
            <v>41952</v>
          </cell>
          <cell r="BV11">
            <v>0</v>
          </cell>
          <cell r="BW11">
            <v>7341881</v>
          </cell>
          <cell r="BX11">
            <v>0</v>
          </cell>
          <cell r="BY11">
            <v>0</v>
          </cell>
          <cell r="BZ11">
            <v>16851426</v>
          </cell>
          <cell r="CB11">
            <v>0</v>
          </cell>
          <cell r="CC11">
            <v>0</v>
          </cell>
          <cell r="CD11">
            <v>111989</v>
          </cell>
          <cell r="CE11">
            <v>0</v>
          </cell>
          <cell r="CF11">
            <v>0</v>
          </cell>
          <cell r="CG11">
            <v>0</v>
          </cell>
          <cell r="CI11">
            <v>0</v>
          </cell>
          <cell r="CL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1541912</v>
          </cell>
          <cell r="CX11">
            <v>0</v>
          </cell>
        </row>
        <row r="12">
          <cell r="A12" t="str">
            <v>SEI de Argentina SA (Argentina)</v>
          </cell>
        </row>
        <row r="13">
          <cell r="A13" t="str">
            <v>AES Chaparron II LTD (Cayman)</v>
          </cell>
        </row>
        <row r="14">
          <cell r="A14" t="str">
            <v>Alicura Eliminations</v>
          </cell>
        </row>
        <row r="15">
          <cell r="A15" t="str">
            <v>RU Altai</v>
          </cell>
          <cell r="C15">
            <v>30242759.010000002</v>
          </cell>
          <cell r="E15">
            <v>17642140.489999998</v>
          </cell>
          <cell r="F15">
            <v>1072593.06</v>
          </cell>
          <cell r="G15">
            <v>20769.05</v>
          </cell>
          <cell r="I15">
            <v>-63291.93</v>
          </cell>
          <cell r="J15">
            <v>18672210.66</v>
          </cell>
          <cell r="K15">
            <v>11570548.35</v>
          </cell>
          <cell r="L15">
            <v>11570548.35</v>
          </cell>
          <cell r="N15">
            <v>-27150.91</v>
          </cell>
          <cell r="O15">
            <v>393566.66</v>
          </cell>
          <cell r="P15">
            <v>0</v>
          </cell>
          <cell r="Q15">
            <v>3280603.53</v>
          </cell>
          <cell r="R15">
            <v>-1471838.11</v>
          </cell>
          <cell r="U15">
            <v>9395367.1899999995</v>
          </cell>
          <cell r="V15">
            <v>0</v>
          </cell>
          <cell r="W15">
            <v>9395367.1899999995</v>
          </cell>
          <cell r="X15">
            <v>0</v>
          </cell>
          <cell r="Y15">
            <v>0</v>
          </cell>
          <cell r="Z15">
            <v>9395367.1899999995</v>
          </cell>
          <cell r="AA15">
            <v>3293553</v>
          </cell>
          <cell r="AE15">
            <v>6101814.1900000004</v>
          </cell>
          <cell r="AG15">
            <v>9395367.1899999995</v>
          </cell>
          <cell r="AH15">
            <v>0</v>
          </cell>
          <cell r="AO15">
            <v>1758837</v>
          </cell>
          <cell r="AS15">
            <v>3050161</v>
          </cell>
          <cell r="AZ15">
            <v>1887</v>
          </cell>
          <cell r="BF15">
            <v>1785982</v>
          </cell>
          <cell r="BI15">
            <v>-1306733</v>
          </cell>
          <cell r="BJ15">
            <v>392020</v>
          </cell>
          <cell r="BK15">
            <v>-914713</v>
          </cell>
          <cell r="BU15">
            <v>190044.91</v>
          </cell>
          <cell r="BZ15">
            <v>4428345.01</v>
          </cell>
          <cell r="CW15">
            <v>3293553</v>
          </cell>
        </row>
        <row r="16">
          <cell r="A16" t="str">
            <v>Energy LTD</v>
          </cell>
          <cell r="B16">
            <v>0</v>
          </cell>
          <cell r="C16">
            <v>484843</v>
          </cell>
          <cell r="E16">
            <v>48791</v>
          </cell>
          <cell r="F16">
            <v>0</v>
          </cell>
          <cell r="G16">
            <v>0</v>
          </cell>
          <cell r="H16">
            <v>585902</v>
          </cell>
          <cell r="I16">
            <v>0</v>
          </cell>
          <cell r="J16">
            <v>634693</v>
          </cell>
          <cell r="K16">
            <v>-149850</v>
          </cell>
          <cell r="L16">
            <v>436052</v>
          </cell>
          <cell r="N16">
            <v>0</v>
          </cell>
          <cell r="O16">
            <v>0</v>
          </cell>
          <cell r="P16">
            <v>-139887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-9963</v>
          </cell>
          <cell r="V16">
            <v>0</v>
          </cell>
          <cell r="W16">
            <v>-9963</v>
          </cell>
          <cell r="X16">
            <v>0</v>
          </cell>
          <cell r="Y16">
            <v>0</v>
          </cell>
          <cell r="Z16">
            <v>-9963</v>
          </cell>
          <cell r="AA16">
            <v>31583</v>
          </cell>
          <cell r="AB16">
            <v>0</v>
          </cell>
          <cell r="AC16">
            <v>0</v>
          </cell>
          <cell r="AD16">
            <v>0</v>
          </cell>
          <cell r="AE16">
            <v>-41546</v>
          </cell>
          <cell r="AG16">
            <v>-9963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R16">
            <v>139887</v>
          </cell>
          <cell r="AZ16">
            <v>484843</v>
          </cell>
          <cell r="BA16">
            <v>48791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324130</v>
          </cell>
          <cell r="BX16">
            <v>0</v>
          </cell>
          <cell r="BY16">
            <v>0</v>
          </cell>
          <cell r="BZ16">
            <v>220652</v>
          </cell>
          <cell r="CB16">
            <v>0</v>
          </cell>
          <cell r="CC16">
            <v>0</v>
          </cell>
          <cell r="CD16">
            <v>5976</v>
          </cell>
          <cell r="CE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Q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31583</v>
          </cell>
          <cell r="CX16">
            <v>0</v>
          </cell>
        </row>
        <row r="17">
          <cell r="A17" t="str">
            <v>Andres BV</v>
          </cell>
          <cell r="B17">
            <v>0</v>
          </cell>
          <cell r="C17">
            <v>0</v>
          </cell>
          <cell r="E17">
            <v>0</v>
          </cell>
          <cell r="F17">
            <v>756372</v>
          </cell>
          <cell r="G17">
            <v>0</v>
          </cell>
          <cell r="H17">
            <v>0</v>
          </cell>
          <cell r="I17">
            <v>0</v>
          </cell>
          <cell r="J17">
            <v>756372</v>
          </cell>
          <cell r="K17">
            <v>-756372</v>
          </cell>
          <cell r="L17">
            <v>-756372</v>
          </cell>
          <cell r="N17">
            <v>0</v>
          </cell>
          <cell r="O17">
            <v>0</v>
          </cell>
          <cell r="P17">
            <v>0</v>
          </cell>
          <cell r="Q17">
            <v>14612568</v>
          </cell>
          <cell r="R17">
            <v>0</v>
          </cell>
          <cell r="S17">
            <v>0</v>
          </cell>
          <cell r="T17">
            <v>0</v>
          </cell>
          <cell r="U17">
            <v>-15368940</v>
          </cell>
          <cell r="V17">
            <v>0</v>
          </cell>
          <cell r="W17">
            <v>-15368940</v>
          </cell>
          <cell r="X17">
            <v>0</v>
          </cell>
          <cell r="Y17">
            <v>0</v>
          </cell>
          <cell r="Z17">
            <v>-15368940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-15368940</v>
          </cell>
          <cell r="AG17">
            <v>-15368940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S17">
            <v>14612568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</row>
        <row r="18">
          <cell r="A18" t="str">
            <v>Atlantic Basin Services LTD</v>
          </cell>
          <cell r="B18">
            <v>0</v>
          </cell>
          <cell r="C18">
            <v>17982636</v>
          </cell>
          <cell r="E18">
            <v>17922656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17922656</v>
          </cell>
          <cell r="K18">
            <v>59980</v>
          </cell>
          <cell r="L18">
            <v>59980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59980</v>
          </cell>
          <cell r="V18">
            <v>0</v>
          </cell>
          <cell r="W18">
            <v>59980</v>
          </cell>
          <cell r="X18">
            <v>0</v>
          </cell>
          <cell r="Y18">
            <v>0</v>
          </cell>
          <cell r="Z18">
            <v>59980</v>
          </cell>
          <cell r="AA18">
            <v>15000</v>
          </cell>
          <cell r="AB18">
            <v>0</v>
          </cell>
          <cell r="AC18">
            <v>0</v>
          </cell>
          <cell r="AD18">
            <v>0</v>
          </cell>
          <cell r="AE18">
            <v>44980</v>
          </cell>
          <cell r="AG18">
            <v>59980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P18">
            <v>13962636</v>
          </cell>
          <cell r="AZ18">
            <v>4020000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Q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15000</v>
          </cell>
          <cell r="CX18">
            <v>0</v>
          </cell>
        </row>
        <row r="19">
          <cell r="A19" t="str">
            <v>Andres (Dominican Republic)</v>
          </cell>
          <cell r="B19">
            <v>0</v>
          </cell>
          <cell r="C19">
            <v>49315376</v>
          </cell>
          <cell r="E19">
            <v>36070684</v>
          </cell>
          <cell r="F19">
            <v>4396594</v>
          </cell>
          <cell r="G19">
            <v>0</v>
          </cell>
          <cell r="H19">
            <v>0</v>
          </cell>
          <cell r="I19">
            <v>0</v>
          </cell>
          <cell r="J19">
            <v>40467278</v>
          </cell>
          <cell r="K19">
            <v>8848098</v>
          </cell>
          <cell r="L19">
            <v>8848098</v>
          </cell>
          <cell r="N19">
            <v>-130324</v>
          </cell>
          <cell r="O19">
            <v>4429</v>
          </cell>
          <cell r="P19">
            <v>-1146308</v>
          </cell>
          <cell r="Q19">
            <v>9250772</v>
          </cell>
          <cell r="R19">
            <v>767514</v>
          </cell>
          <cell r="S19">
            <v>0</v>
          </cell>
          <cell r="T19">
            <v>0</v>
          </cell>
          <cell r="U19">
            <v>102015</v>
          </cell>
          <cell r="V19">
            <v>0</v>
          </cell>
          <cell r="W19">
            <v>102015</v>
          </cell>
          <cell r="X19">
            <v>0</v>
          </cell>
          <cell r="Y19">
            <v>0</v>
          </cell>
          <cell r="Z19">
            <v>102015</v>
          </cell>
          <cell r="AA19">
            <v>-131303</v>
          </cell>
          <cell r="AB19">
            <v>0</v>
          </cell>
          <cell r="AC19">
            <v>0</v>
          </cell>
          <cell r="AD19">
            <v>0</v>
          </cell>
          <cell r="AE19">
            <v>233318</v>
          </cell>
          <cell r="AG19">
            <v>102015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P19">
            <v>12699459</v>
          </cell>
          <cell r="AQ19">
            <v>13962636</v>
          </cell>
          <cell r="AU19">
            <v>315732</v>
          </cell>
          <cell r="AZ19">
            <v>849971</v>
          </cell>
          <cell r="BA19">
            <v>4025683</v>
          </cell>
          <cell r="BD19">
            <v>2311375</v>
          </cell>
          <cell r="BF19">
            <v>16126894</v>
          </cell>
          <cell r="BG19">
            <v>17</v>
          </cell>
          <cell r="BI19">
            <v>456042</v>
          </cell>
          <cell r="BJ19">
            <v>-114011</v>
          </cell>
          <cell r="BK19">
            <v>342031</v>
          </cell>
          <cell r="BQ19">
            <v>632135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342721</v>
          </cell>
          <cell r="CE19">
            <v>0</v>
          </cell>
          <cell r="CF19">
            <v>0</v>
          </cell>
          <cell r="CG19">
            <v>519805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-131303</v>
          </cell>
          <cell r="CX19">
            <v>0</v>
          </cell>
        </row>
        <row r="20">
          <cell r="A20" t="str">
            <v>ANDRES CONADJ</v>
          </cell>
          <cell r="B20">
            <v>0</v>
          </cell>
          <cell r="C20">
            <v>0</v>
          </cell>
          <cell r="E20">
            <v>269900</v>
          </cell>
          <cell r="F20">
            <v>-161575</v>
          </cell>
          <cell r="G20">
            <v>0</v>
          </cell>
          <cell r="H20">
            <v>0</v>
          </cell>
          <cell r="I20">
            <v>0</v>
          </cell>
          <cell r="J20">
            <v>108325</v>
          </cell>
          <cell r="K20">
            <v>-108325</v>
          </cell>
          <cell r="L20">
            <v>-108325</v>
          </cell>
          <cell r="N20">
            <v>0</v>
          </cell>
          <cell r="O20">
            <v>0</v>
          </cell>
          <cell r="P20">
            <v>0</v>
          </cell>
          <cell r="Q20">
            <v>-14612568</v>
          </cell>
          <cell r="R20">
            <v>0</v>
          </cell>
          <cell r="S20">
            <v>0</v>
          </cell>
          <cell r="T20">
            <v>0</v>
          </cell>
          <cell r="U20">
            <v>14504243</v>
          </cell>
          <cell r="V20">
            <v>0</v>
          </cell>
          <cell r="W20">
            <v>14504243</v>
          </cell>
          <cell r="X20">
            <v>0</v>
          </cell>
          <cell r="Y20">
            <v>0</v>
          </cell>
          <cell r="Z20">
            <v>14504243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14504243</v>
          </cell>
          <cell r="AG20">
            <v>14504243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S20">
            <v>-14612568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</row>
        <row r="21">
          <cell r="A21" t="str">
            <v>AES Hispanola II</v>
          </cell>
          <cell r="P21">
            <v>-14612568</v>
          </cell>
          <cell r="Q21">
            <v>14612568</v>
          </cell>
          <cell r="U21">
            <v>0</v>
          </cell>
          <cell r="W21">
            <v>0</v>
          </cell>
          <cell r="Z21">
            <v>0</v>
          </cell>
          <cell r="AE21">
            <v>0</v>
          </cell>
          <cell r="AG21">
            <v>0</v>
          </cell>
          <cell r="AR21">
            <v>14612568</v>
          </cell>
          <cell r="AS21">
            <v>14612568</v>
          </cell>
        </row>
        <row r="22">
          <cell r="A22" t="str">
            <v>Andres Eliminations</v>
          </cell>
          <cell r="C22">
            <v>-17982636</v>
          </cell>
          <cell r="E22">
            <v>-17982636</v>
          </cell>
          <cell r="J22">
            <v>-17982636</v>
          </cell>
          <cell r="K22">
            <v>0</v>
          </cell>
          <cell r="L22">
            <v>0</v>
          </cell>
          <cell r="P22">
            <v>14612568</v>
          </cell>
          <cell r="Q22">
            <v>-14612568</v>
          </cell>
          <cell r="U22">
            <v>0</v>
          </cell>
          <cell r="W22">
            <v>0</v>
          </cell>
          <cell r="Z22">
            <v>0</v>
          </cell>
          <cell r="AE22">
            <v>0</v>
          </cell>
          <cell r="AG22">
            <v>0</v>
          </cell>
          <cell r="AP22">
            <v>-13962636</v>
          </cell>
          <cell r="AQ22">
            <v>-13962636</v>
          </cell>
          <cell r="AR22">
            <v>-14612568</v>
          </cell>
          <cell r="AS22">
            <v>-14612568</v>
          </cell>
          <cell r="AZ22">
            <v>-4020000</v>
          </cell>
          <cell r="BA22">
            <v>-4020000</v>
          </cell>
        </row>
        <row r="23">
          <cell r="A23" t="str">
            <v>Argentina Investments LTD (Cayman)</v>
          </cell>
        </row>
        <row r="24">
          <cell r="A24" t="str">
            <v>RU Arlington</v>
          </cell>
          <cell r="C24">
            <v>21194750</v>
          </cell>
          <cell r="E24">
            <v>57923</v>
          </cell>
          <cell r="F24">
            <v>0</v>
          </cell>
          <cell r="H24">
            <v>75029045</v>
          </cell>
          <cell r="J24">
            <v>75086968</v>
          </cell>
          <cell r="K24">
            <v>-53892218</v>
          </cell>
          <cell r="L24">
            <v>21136827</v>
          </cell>
          <cell r="N24">
            <v>14499797</v>
          </cell>
          <cell r="O24">
            <v>18448433</v>
          </cell>
          <cell r="P24">
            <v>-26442409</v>
          </cell>
          <cell r="Q24">
            <v>248831552</v>
          </cell>
          <cell r="R24">
            <v>3962403</v>
          </cell>
          <cell r="U24">
            <v>-313191994</v>
          </cell>
          <cell r="V24">
            <v>0</v>
          </cell>
          <cell r="W24">
            <v>-337435132</v>
          </cell>
          <cell r="X24">
            <v>0</v>
          </cell>
          <cell r="Y24">
            <v>0</v>
          </cell>
          <cell r="Z24">
            <v>-313191994</v>
          </cell>
          <cell r="AA24">
            <v>-40686250.899999999</v>
          </cell>
          <cell r="AB24">
            <v>24243138</v>
          </cell>
          <cell r="AE24">
            <v>-296748881.10000002</v>
          </cell>
          <cell r="AG24">
            <v>-313191994</v>
          </cell>
          <cell r="AH24">
            <v>0</v>
          </cell>
          <cell r="AI24">
            <v>24243138</v>
          </cell>
          <cell r="AR24">
            <v>24412334</v>
          </cell>
          <cell r="AS24">
            <v>3266537</v>
          </cell>
          <cell r="AT24">
            <v>21194750</v>
          </cell>
          <cell r="BA24">
            <v>0</v>
          </cell>
          <cell r="BI24">
            <v>5524388</v>
          </cell>
          <cell r="BJ24">
            <v>-1933536</v>
          </cell>
          <cell r="BK24">
            <v>3590852</v>
          </cell>
          <cell r="BM24">
            <v>577921</v>
          </cell>
          <cell r="BN24">
            <v>-202259</v>
          </cell>
          <cell r="BO24">
            <v>375662</v>
          </cell>
          <cell r="BR24">
            <v>2044555</v>
          </cell>
          <cell r="BS24">
            <v>98200000</v>
          </cell>
          <cell r="CB24">
            <v>26955600</v>
          </cell>
          <cell r="CC24">
            <v>103062430</v>
          </cell>
          <cell r="CF24">
            <v>272967497.10000002</v>
          </cell>
          <cell r="CP24">
            <v>2445000</v>
          </cell>
          <cell r="CQ24">
            <v>21798138</v>
          </cell>
          <cell r="CT24">
            <v>-40686250.899999999</v>
          </cell>
        </row>
        <row r="25">
          <cell r="A25" t="str">
            <v>Transpower Pvt LTD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457817</v>
          </cell>
          <cell r="I25">
            <v>0</v>
          </cell>
          <cell r="J25">
            <v>457817</v>
          </cell>
          <cell r="K25">
            <v>-457817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-457817</v>
          </cell>
          <cell r="W25">
            <v>-457817</v>
          </cell>
          <cell r="Z25">
            <v>-457817</v>
          </cell>
          <cell r="AE25">
            <v>-457817</v>
          </cell>
          <cell r="AG25">
            <v>-457817</v>
          </cell>
          <cell r="CI25">
            <v>0</v>
          </cell>
        </row>
        <row r="26">
          <cell r="A26" t="str">
            <v>India Pvt LTD Bd</v>
          </cell>
        </row>
        <row r="27">
          <cell r="A27" t="str">
            <v>Orient Development</v>
          </cell>
        </row>
        <row r="28">
          <cell r="A28" t="str">
            <v>AES Power One Pty LTD</v>
          </cell>
        </row>
        <row r="29">
          <cell r="A29" t="str">
            <v>Korea Inc</v>
          </cell>
        </row>
        <row r="30">
          <cell r="A30" t="str">
            <v>Taiwan Inc</v>
          </cell>
        </row>
        <row r="31">
          <cell r="A31" t="str">
            <v>Transpower Australia Pty LTD</v>
          </cell>
        </row>
        <row r="32">
          <cell r="A32" t="str">
            <v>Transpower SG&amp;A Eliminations</v>
          </cell>
        </row>
        <row r="33">
          <cell r="A33" t="str">
            <v>Atlantic SGA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301799.39</v>
          </cell>
          <cell r="I33">
            <v>0</v>
          </cell>
          <cell r="J33">
            <v>301799.39</v>
          </cell>
          <cell r="K33">
            <v>-301799.39</v>
          </cell>
          <cell r="L33">
            <v>0</v>
          </cell>
          <cell r="N33">
            <v>0</v>
          </cell>
          <cell r="O33">
            <v>0</v>
          </cell>
          <cell r="P33">
            <v>-0.39</v>
          </cell>
          <cell r="Q33">
            <v>0</v>
          </cell>
          <cell r="R33">
            <v>0</v>
          </cell>
          <cell r="S33">
            <v>0</v>
          </cell>
          <cell r="U33">
            <v>-301799</v>
          </cell>
          <cell r="W33">
            <v>-301799</v>
          </cell>
          <cell r="Z33">
            <v>-301799</v>
          </cell>
          <cell r="AE33">
            <v>-301799</v>
          </cell>
          <cell r="AG33">
            <v>-301799</v>
          </cell>
          <cell r="CI33">
            <v>0</v>
          </cell>
        </row>
        <row r="34">
          <cell r="A34" t="str">
            <v>AES Atlantis Inc Marcona</v>
          </cell>
          <cell r="C34">
            <v>633846</v>
          </cell>
          <cell r="E34">
            <v>3911128</v>
          </cell>
          <cell r="F34">
            <v>42322</v>
          </cell>
          <cell r="J34">
            <v>3953450</v>
          </cell>
          <cell r="K34">
            <v>-3319604</v>
          </cell>
          <cell r="L34">
            <v>-3319604</v>
          </cell>
          <cell r="O34">
            <v>2036</v>
          </cell>
          <cell r="U34">
            <v>-3321640</v>
          </cell>
          <cell r="W34">
            <v>-3321640</v>
          </cell>
          <cell r="Z34">
            <v>-3321640</v>
          </cell>
          <cell r="AE34">
            <v>-3321640</v>
          </cell>
          <cell r="AG34">
            <v>-3321640</v>
          </cell>
        </row>
        <row r="35">
          <cell r="A35" t="str">
            <v>RU Barry</v>
          </cell>
          <cell r="B35">
            <v>0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-79767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79767</v>
          </cell>
          <cell r="AC35">
            <v>0</v>
          </cell>
          <cell r="AD35">
            <v>0</v>
          </cell>
          <cell r="AE35">
            <v>-79767</v>
          </cell>
          <cell r="AG35">
            <v>0</v>
          </cell>
          <cell r="AH35">
            <v>0</v>
          </cell>
          <cell r="AI35">
            <v>79767</v>
          </cell>
          <cell r="AJ35">
            <v>0</v>
          </cell>
          <cell r="AK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I35">
            <v>0</v>
          </cell>
          <cell r="CM35">
            <v>0</v>
          </cell>
          <cell r="CO35">
            <v>0</v>
          </cell>
          <cell r="CQ35">
            <v>79767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>RU Barka Services</v>
          </cell>
          <cell r="C36">
            <v>2468076</v>
          </cell>
          <cell r="E36">
            <v>0</v>
          </cell>
          <cell r="J36">
            <v>0</v>
          </cell>
          <cell r="K36">
            <v>2468076</v>
          </cell>
          <cell r="L36">
            <v>2468076</v>
          </cell>
          <cell r="U36">
            <v>2468076</v>
          </cell>
          <cell r="V36">
            <v>0</v>
          </cell>
          <cell r="W36">
            <v>2468076</v>
          </cell>
          <cell r="X36">
            <v>0</v>
          </cell>
          <cell r="Y36">
            <v>0</v>
          </cell>
          <cell r="Z36">
            <v>2468076</v>
          </cell>
          <cell r="AA36">
            <v>74041.64</v>
          </cell>
          <cell r="AE36">
            <v>2394034.36</v>
          </cell>
          <cell r="AG36">
            <v>2468076</v>
          </cell>
          <cell r="AH36">
            <v>0</v>
          </cell>
          <cell r="AT36">
            <v>2468076</v>
          </cell>
          <cell r="CD36">
            <v>140096.64000000001</v>
          </cell>
          <cell r="CW36">
            <v>74041.64</v>
          </cell>
        </row>
        <row r="37">
          <cell r="A37" t="str">
            <v>RU Beaver Valley</v>
          </cell>
          <cell r="B37">
            <v>0</v>
          </cell>
          <cell r="C37">
            <v>25371945.68</v>
          </cell>
          <cell r="E37">
            <v>19097760.379999999</v>
          </cell>
          <cell r="F37">
            <v>2694500</v>
          </cell>
          <cell r="G37">
            <v>0</v>
          </cell>
          <cell r="H37">
            <v>0</v>
          </cell>
          <cell r="I37">
            <v>0</v>
          </cell>
          <cell r="J37">
            <v>21792260.379999999</v>
          </cell>
          <cell r="K37">
            <v>3579685.3</v>
          </cell>
          <cell r="L37">
            <v>3579685.3</v>
          </cell>
          <cell r="N37">
            <v>0</v>
          </cell>
          <cell r="O37">
            <v>118519</v>
          </cell>
          <cell r="P37">
            <v>-40173.5</v>
          </cell>
          <cell r="Q37">
            <v>530290.88</v>
          </cell>
          <cell r="R37">
            <v>0</v>
          </cell>
          <cell r="S37">
            <v>0</v>
          </cell>
          <cell r="T37">
            <v>0</v>
          </cell>
          <cell r="U37">
            <v>2971048.92</v>
          </cell>
          <cell r="V37">
            <v>0</v>
          </cell>
          <cell r="W37">
            <v>2971048.92</v>
          </cell>
          <cell r="X37">
            <v>0</v>
          </cell>
          <cell r="Y37">
            <v>0</v>
          </cell>
          <cell r="Z37">
            <v>2971048.92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2971048.92</v>
          </cell>
          <cell r="AG37">
            <v>2971048.92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S37">
            <v>406458</v>
          </cell>
          <cell r="AU37">
            <v>1284860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I37">
            <v>71070.52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</row>
        <row r="38">
          <cell r="A38" t="str">
            <v>AES Bohemia</v>
          </cell>
          <cell r="B38">
            <v>0</v>
          </cell>
          <cell r="C38">
            <v>9927796.4499999993</v>
          </cell>
          <cell r="E38">
            <v>7193434.1500000004</v>
          </cell>
          <cell r="F38">
            <v>543598.84</v>
          </cell>
          <cell r="G38">
            <v>0</v>
          </cell>
          <cell r="H38">
            <v>0</v>
          </cell>
          <cell r="I38">
            <v>0</v>
          </cell>
          <cell r="J38">
            <v>7737032.9900000002</v>
          </cell>
          <cell r="K38">
            <v>2190763.46</v>
          </cell>
          <cell r="L38">
            <v>2190763.46</v>
          </cell>
          <cell r="N38">
            <v>-1332.32</v>
          </cell>
          <cell r="O38">
            <v>0</v>
          </cell>
          <cell r="P38">
            <v>76222.89</v>
          </cell>
          <cell r="Q38">
            <v>2490679.29</v>
          </cell>
          <cell r="R38">
            <v>-219.34</v>
          </cell>
          <cell r="S38">
            <v>0</v>
          </cell>
          <cell r="T38">
            <v>0</v>
          </cell>
          <cell r="U38">
            <v>-374587.06</v>
          </cell>
          <cell r="V38">
            <v>0</v>
          </cell>
          <cell r="W38">
            <v>-374587.06</v>
          </cell>
          <cell r="Y38">
            <v>0</v>
          </cell>
          <cell r="Z38">
            <v>-374587.06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-374587.06</v>
          </cell>
          <cell r="AG38">
            <v>-374587.06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S38">
            <v>2489048</v>
          </cell>
          <cell r="BI38">
            <v>-15967</v>
          </cell>
          <cell r="BJ38">
            <v>4950</v>
          </cell>
          <cell r="BK38">
            <v>-11017</v>
          </cell>
          <cell r="CG38">
            <v>2708762.87</v>
          </cell>
          <cell r="CI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>EMD Ventures BV</v>
          </cell>
        </row>
        <row r="40">
          <cell r="A40" t="str">
            <v>AES Euro Ventures, S.R.O.</v>
          </cell>
          <cell r="C40">
            <v>0</v>
          </cell>
          <cell r="E40">
            <v>0</v>
          </cell>
          <cell r="F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U40">
            <v>0</v>
          </cell>
          <cell r="W40">
            <v>0</v>
          </cell>
          <cell r="Z40">
            <v>0</v>
          </cell>
          <cell r="AE40">
            <v>0</v>
          </cell>
          <cell r="AG40">
            <v>0</v>
          </cell>
        </row>
        <row r="41">
          <cell r="A41" t="str">
            <v>Thermo Ecotek Corporation</v>
          </cell>
          <cell r="P41">
            <v>-2336706</v>
          </cell>
          <cell r="U41">
            <v>2336706</v>
          </cell>
          <cell r="W41">
            <v>2336706</v>
          </cell>
          <cell r="Z41">
            <v>2336706</v>
          </cell>
          <cell r="AE41">
            <v>2336706</v>
          </cell>
          <cell r="AG41">
            <v>2336706</v>
          </cell>
          <cell r="AR41">
            <v>2336706</v>
          </cell>
        </row>
        <row r="42">
          <cell r="A42" t="str">
            <v>BS Bohemia Elimination</v>
          </cell>
          <cell r="P42">
            <v>2336706</v>
          </cell>
          <cell r="Q42">
            <v>-2336706</v>
          </cell>
          <cell r="U42">
            <v>0</v>
          </cell>
          <cell r="W42">
            <v>0</v>
          </cell>
          <cell r="Z42">
            <v>0</v>
          </cell>
          <cell r="AE42">
            <v>0</v>
          </cell>
          <cell r="AG42">
            <v>0</v>
          </cell>
          <cell r="AR42">
            <v>-2336706</v>
          </cell>
          <cell r="AS42">
            <v>-2336706</v>
          </cell>
        </row>
        <row r="43">
          <cell r="A43" t="str">
            <v>RU Brazil IU SGA</v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H43">
            <v>180992</v>
          </cell>
          <cell r="I43">
            <v>0</v>
          </cell>
          <cell r="J43">
            <v>180992</v>
          </cell>
          <cell r="K43">
            <v>-180992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-180992</v>
          </cell>
          <cell r="V43">
            <v>0</v>
          </cell>
          <cell r="W43">
            <v>-180992</v>
          </cell>
          <cell r="X43">
            <v>0</v>
          </cell>
          <cell r="Y43">
            <v>0</v>
          </cell>
          <cell r="Z43">
            <v>-180992</v>
          </cell>
          <cell r="AE43">
            <v>-180992</v>
          </cell>
          <cell r="AG43">
            <v>-180992</v>
          </cell>
          <cell r="AH43">
            <v>0</v>
          </cell>
          <cell r="CI43">
            <v>0</v>
          </cell>
        </row>
        <row r="44">
          <cell r="A44" t="str">
            <v>BS Infovias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E44">
            <v>0</v>
          </cell>
          <cell r="AH44">
            <v>0</v>
          </cell>
        </row>
        <row r="45">
          <cell r="A45" t="str">
            <v>BS Eletropaulo</v>
          </cell>
          <cell r="C45">
            <v>1054818238</v>
          </cell>
          <cell r="E45">
            <v>842782854</v>
          </cell>
          <cell r="F45">
            <v>47025044</v>
          </cell>
          <cell r="G45">
            <v>2385307</v>
          </cell>
          <cell r="I45">
            <v>10513403</v>
          </cell>
          <cell r="J45">
            <v>902706608</v>
          </cell>
          <cell r="K45">
            <v>152111630</v>
          </cell>
          <cell r="L45">
            <v>152111630</v>
          </cell>
          <cell r="N45">
            <v>-488959</v>
          </cell>
          <cell r="O45">
            <v>3084471</v>
          </cell>
          <cell r="P45">
            <v>-96569338</v>
          </cell>
          <cell r="Q45">
            <v>144597724</v>
          </cell>
          <cell r="R45">
            <v>27797376</v>
          </cell>
          <cell r="U45">
            <v>73690356</v>
          </cell>
          <cell r="V45">
            <v>0</v>
          </cell>
          <cell r="W45">
            <v>73690356</v>
          </cell>
          <cell r="X45">
            <v>0</v>
          </cell>
          <cell r="Y45">
            <v>0</v>
          </cell>
          <cell r="Z45">
            <v>73690356</v>
          </cell>
          <cell r="AA45">
            <v>20181830</v>
          </cell>
          <cell r="AE45">
            <v>53508526</v>
          </cell>
          <cell r="AG45">
            <v>73690356</v>
          </cell>
          <cell r="AH45">
            <v>0</v>
          </cell>
          <cell r="BG45">
            <v>127083673</v>
          </cell>
          <cell r="BI45">
            <v>18039492</v>
          </cell>
          <cell r="BJ45">
            <v>-6133427</v>
          </cell>
          <cell r="BK45">
            <v>11906065</v>
          </cell>
          <cell r="BQ45">
            <v>6446039</v>
          </cell>
          <cell r="BT45">
            <v>45412660</v>
          </cell>
          <cell r="BU45">
            <v>16883330</v>
          </cell>
          <cell r="BZ45">
            <v>443089072</v>
          </cell>
          <cell r="CD45">
            <v>6742776</v>
          </cell>
          <cell r="CG45">
            <v>95738519</v>
          </cell>
          <cell r="CI45">
            <v>0</v>
          </cell>
          <cell r="CW45">
            <v>20181830</v>
          </cell>
        </row>
        <row r="46">
          <cell r="A46" t="str">
            <v>BS Eletropaulo Minority Interest</v>
          </cell>
          <cell r="V46">
            <v>48714610.200000003</v>
          </cell>
          <cell r="W46">
            <v>-48714610.200000003</v>
          </cell>
          <cell r="X46">
            <v>-13945337.85</v>
          </cell>
          <cell r="Y46">
            <v>34769272.340000004</v>
          </cell>
          <cell r="Z46">
            <v>-34769272.340000004</v>
          </cell>
          <cell r="AE46">
            <v>-34769272.340000004</v>
          </cell>
          <cell r="AH46">
            <v>48714610.200000003</v>
          </cell>
        </row>
        <row r="47">
          <cell r="A47" t="str">
            <v>BS Uruguaiana</v>
          </cell>
          <cell r="C47">
            <v>66911588</v>
          </cell>
          <cell r="E47">
            <v>46374404</v>
          </cell>
          <cell r="F47">
            <v>4384512</v>
          </cell>
          <cell r="I47">
            <v>902200</v>
          </cell>
          <cell r="J47">
            <v>51661116</v>
          </cell>
          <cell r="K47">
            <v>15250472</v>
          </cell>
          <cell r="L47">
            <v>15250472</v>
          </cell>
          <cell r="P47">
            <v>-992894</v>
          </cell>
          <cell r="Q47">
            <v>2216001</v>
          </cell>
          <cell r="R47">
            <v>1369762</v>
          </cell>
          <cell r="U47">
            <v>12657603</v>
          </cell>
          <cell r="V47">
            <v>0</v>
          </cell>
          <cell r="W47">
            <v>12657603</v>
          </cell>
          <cell r="X47">
            <v>0</v>
          </cell>
          <cell r="Y47">
            <v>0</v>
          </cell>
          <cell r="Z47">
            <v>12657603</v>
          </cell>
          <cell r="AA47">
            <v>4303584</v>
          </cell>
          <cell r="AE47">
            <v>8354019</v>
          </cell>
          <cell r="AG47">
            <v>12657603</v>
          </cell>
          <cell r="AH47">
            <v>0</v>
          </cell>
          <cell r="AR47">
            <v>0</v>
          </cell>
          <cell r="AS47">
            <v>0</v>
          </cell>
          <cell r="BF47">
            <v>29667506</v>
          </cell>
          <cell r="BG47">
            <v>176669</v>
          </cell>
          <cell r="BI47">
            <v>815673</v>
          </cell>
          <cell r="BJ47">
            <v>-277328</v>
          </cell>
          <cell r="BK47">
            <v>538345</v>
          </cell>
          <cell r="CD47">
            <v>10111045</v>
          </cell>
          <cell r="CI47">
            <v>0</v>
          </cell>
          <cell r="CJ47">
            <v>1034</v>
          </cell>
          <cell r="CW47">
            <v>0</v>
          </cell>
          <cell r="CX47">
            <v>4303584</v>
          </cell>
        </row>
        <row r="48">
          <cell r="A48" t="str">
            <v>BS Uruguaiana Minority Interest</v>
          </cell>
          <cell r="V48">
            <v>5637440.5199999996</v>
          </cell>
          <cell r="W48">
            <v>-5637440.5199999996</v>
          </cell>
          <cell r="X48">
            <v>-1916729.06</v>
          </cell>
          <cell r="Y48">
            <v>3720711.46</v>
          </cell>
          <cell r="Z48">
            <v>-3720711.46</v>
          </cell>
          <cell r="AE48">
            <v>-3720711.46</v>
          </cell>
          <cell r="AH48">
            <v>5637440.5199999996</v>
          </cell>
        </row>
        <row r="49">
          <cell r="A49" t="str">
            <v>BS Tiete</v>
          </cell>
          <cell r="C49">
            <v>166074001</v>
          </cell>
          <cell r="E49">
            <v>33294057</v>
          </cell>
          <cell r="F49">
            <v>9779000</v>
          </cell>
          <cell r="J49">
            <v>43073057</v>
          </cell>
          <cell r="K49">
            <v>123000944</v>
          </cell>
          <cell r="L49">
            <v>123000944</v>
          </cell>
          <cell r="P49">
            <v>-8306586</v>
          </cell>
          <cell r="Q49">
            <v>70310130</v>
          </cell>
          <cell r="R49">
            <v>-2961154</v>
          </cell>
          <cell r="U49">
            <v>63958554</v>
          </cell>
          <cell r="V49">
            <v>43999056</v>
          </cell>
          <cell r="W49">
            <v>19959498</v>
          </cell>
          <cell r="X49">
            <v>-15016623</v>
          </cell>
          <cell r="Y49">
            <v>28982433</v>
          </cell>
          <cell r="Z49">
            <v>34976121</v>
          </cell>
          <cell r="AA49">
            <v>31425491</v>
          </cell>
          <cell r="AE49">
            <v>3550630</v>
          </cell>
          <cell r="AG49">
            <v>63958554</v>
          </cell>
          <cell r="AH49">
            <v>43999056</v>
          </cell>
          <cell r="BF49">
            <v>127260342</v>
          </cell>
          <cell r="BI49">
            <v>-1483138</v>
          </cell>
          <cell r="BJ49">
            <v>504267</v>
          </cell>
          <cell r="BK49">
            <v>-978871</v>
          </cell>
          <cell r="BU49">
            <v>20675242</v>
          </cell>
          <cell r="BZ49">
            <v>6862070</v>
          </cell>
          <cell r="CD49">
            <v>16615039</v>
          </cell>
          <cell r="CG49">
            <v>73847979</v>
          </cell>
          <cell r="CW49">
            <v>31425491</v>
          </cell>
        </row>
        <row r="50">
          <cell r="A50" t="str">
            <v>BS Tiete Minority Interest</v>
          </cell>
          <cell r="V50">
            <v>9668550.9100000001</v>
          </cell>
          <cell r="W50">
            <v>-9668550.9100000001</v>
          </cell>
          <cell r="X50">
            <v>-7346160.21</v>
          </cell>
          <cell r="Y50">
            <v>2322390.69</v>
          </cell>
          <cell r="Z50">
            <v>-2322390.69</v>
          </cell>
          <cell r="AE50">
            <v>-2322390.69</v>
          </cell>
          <cell r="AH50">
            <v>9668550.9100000001</v>
          </cell>
        </row>
        <row r="51">
          <cell r="A51" t="str">
            <v>BS Termosul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E51">
            <v>0</v>
          </cell>
          <cell r="AH51">
            <v>0</v>
          </cell>
        </row>
        <row r="52">
          <cell r="A52" t="str">
            <v>BS Brasiliana Energia</v>
          </cell>
          <cell r="E52">
            <v>8261810.7999999998</v>
          </cell>
          <cell r="J52">
            <v>8261810.7999999998</v>
          </cell>
          <cell r="K52">
            <v>-8261810.7999999998</v>
          </cell>
          <cell r="L52">
            <v>-8261810.7999999998</v>
          </cell>
          <cell r="Q52">
            <v>19113423.829999998</v>
          </cell>
          <cell r="U52">
            <v>-27375234.629999999</v>
          </cell>
          <cell r="V52">
            <v>0</v>
          </cell>
          <cell r="W52">
            <v>-27375234.629999999</v>
          </cell>
          <cell r="X52">
            <v>0</v>
          </cell>
          <cell r="Y52">
            <v>0</v>
          </cell>
          <cell r="Z52">
            <v>-27375234.629999999</v>
          </cell>
          <cell r="AE52">
            <v>-27375234.629999999</v>
          </cell>
          <cell r="AG52">
            <v>-27375234.629999999</v>
          </cell>
          <cell r="AH52">
            <v>0</v>
          </cell>
        </row>
        <row r="53">
          <cell r="A53" t="str">
            <v>BS Brasiliana Energia Minority Interest</v>
          </cell>
          <cell r="V53">
            <v>-14740516.789999999</v>
          </cell>
          <cell r="W53">
            <v>14740516.789999999</v>
          </cell>
          <cell r="X53">
            <v>0</v>
          </cell>
          <cell r="Y53">
            <v>-14740516.789999999</v>
          </cell>
          <cell r="Z53">
            <v>14740516.789999999</v>
          </cell>
          <cell r="AE53">
            <v>14740516.789999999</v>
          </cell>
          <cell r="AH53">
            <v>-14740516.789999999</v>
          </cell>
        </row>
        <row r="54">
          <cell r="A54" t="str">
            <v>BS Brazil Elimination</v>
          </cell>
          <cell r="C54">
            <v>-127260342</v>
          </cell>
          <cell r="E54">
            <v>-127260342</v>
          </cell>
          <cell r="J54">
            <v>-127260342</v>
          </cell>
          <cell r="K54">
            <v>0</v>
          </cell>
          <cell r="L54">
            <v>0</v>
          </cell>
          <cell r="U54">
            <v>0</v>
          </cell>
          <cell r="W54">
            <v>0</v>
          </cell>
          <cell r="Z54">
            <v>0</v>
          </cell>
          <cell r="AE54">
            <v>0</v>
          </cell>
          <cell r="AG54">
            <v>0</v>
          </cell>
          <cell r="BF54">
            <v>-127260342</v>
          </cell>
          <cell r="BG54">
            <v>-127260342</v>
          </cell>
        </row>
        <row r="55">
          <cell r="A55" t="str">
            <v>Caracoles SRL</v>
          </cell>
          <cell r="C55">
            <v>1176451</v>
          </cell>
          <cell r="E55">
            <v>938589</v>
          </cell>
          <cell r="F55">
            <v>3995</v>
          </cell>
          <cell r="J55">
            <v>942584</v>
          </cell>
          <cell r="K55">
            <v>233867</v>
          </cell>
          <cell r="L55">
            <v>233867</v>
          </cell>
          <cell r="N55">
            <v>-2150</v>
          </cell>
          <cell r="O55">
            <v>101</v>
          </cell>
          <cell r="P55">
            <v>-8256</v>
          </cell>
          <cell r="Q55">
            <v>139887</v>
          </cell>
          <cell r="R55">
            <v>882</v>
          </cell>
          <cell r="U55">
            <v>103403</v>
          </cell>
          <cell r="W55">
            <v>103403</v>
          </cell>
          <cell r="Z55">
            <v>103403</v>
          </cell>
          <cell r="AA55">
            <v>29798</v>
          </cell>
          <cell r="AE55">
            <v>73605</v>
          </cell>
          <cell r="AG55">
            <v>103403</v>
          </cell>
          <cell r="AS55">
            <v>139887</v>
          </cell>
          <cell r="BA55">
            <v>15906</v>
          </cell>
          <cell r="BI55">
            <v>646</v>
          </cell>
          <cell r="BJ55">
            <v>-225</v>
          </cell>
          <cell r="BK55">
            <v>421</v>
          </cell>
          <cell r="BU55">
            <v>24532</v>
          </cell>
          <cell r="BW55">
            <v>145079</v>
          </cell>
          <cell r="BZ55">
            <v>374007</v>
          </cell>
          <cell r="CD55">
            <v>375474</v>
          </cell>
          <cell r="CW55">
            <v>29798</v>
          </cell>
        </row>
        <row r="56">
          <cell r="A56" t="str">
            <v>Cartagena Holdings BV</v>
          </cell>
          <cell r="H56">
            <v>44987</v>
          </cell>
          <cell r="J56">
            <v>44987</v>
          </cell>
          <cell r="K56">
            <v>-44987</v>
          </cell>
          <cell r="L56">
            <v>0</v>
          </cell>
          <cell r="O56">
            <v>-6038</v>
          </cell>
          <cell r="P56">
            <v>-659275</v>
          </cell>
          <cell r="Q56">
            <v>1222808</v>
          </cell>
          <cell r="R56">
            <v>-5801</v>
          </cell>
          <cell r="U56">
            <v>-596681</v>
          </cell>
          <cell r="W56">
            <v>-596681</v>
          </cell>
          <cell r="Z56">
            <v>-596681</v>
          </cell>
          <cell r="AE56">
            <v>-596681</v>
          </cell>
          <cell r="AG56">
            <v>-596681</v>
          </cell>
          <cell r="AR56">
            <v>659275</v>
          </cell>
          <cell r="AS56">
            <v>1222537</v>
          </cell>
        </row>
        <row r="57">
          <cell r="A57" t="str">
            <v>Prachinburi Holdings BV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-407694</v>
          </cell>
          <cell r="P57">
            <v>-3081273</v>
          </cell>
          <cell r="Q57">
            <v>4500985</v>
          </cell>
          <cell r="U57">
            <v>-1012018</v>
          </cell>
          <cell r="W57">
            <v>-1012018</v>
          </cell>
          <cell r="Z57">
            <v>-1012018</v>
          </cell>
          <cell r="AE57">
            <v>-1012018</v>
          </cell>
          <cell r="AG57">
            <v>-1012018</v>
          </cell>
          <cell r="AR57">
            <v>3081273</v>
          </cell>
          <cell r="AS57">
            <v>4500797</v>
          </cell>
        </row>
        <row r="58">
          <cell r="A58" t="str">
            <v>Energia Cartagena SRL</v>
          </cell>
          <cell r="E58">
            <v>1334581</v>
          </cell>
          <cell r="F58">
            <v>11309</v>
          </cell>
          <cell r="H58">
            <v>-379861</v>
          </cell>
          <cell r="J58">
            <v>966029</v>
          </cell>
          <cell r="K58">
            <v>-966029</v>
          </cell>
          <cell r="L58">
            <v>-1345890</v>
          </cell>
          <cell r="N58">
            <v>-13</v>
          </cell>
          <cell r="O58">
            <v>-3676</v>
          </cell>
          <cell r="P58">
            <v>-1011239</v>
          </cell>
          <cell r="Q58">
            <v>3528762</v>
          </cell>
          <cell r="R58">
            <v>7980</v>
          </cell>
          <cell r="U58">
            <v>-3487843</v>
          </cell>
          <cell r="W58">
            <v>-3487843</v>
          </cell>
          <cell r="Z58">
            <v>-3487843</v>
          </cell>
          <cell r="AE58">
            <v>-3487843</v>
          </cell>
          <cell r="AG58">
            <v>-3487843</v>
          </cell>
          <cell r="AS58">
            <v>3081273</v>
          </cell>
          <cell r="AU58">
            <v>904524</v>
          </cell>
          <cell r="BC58">
            <v>430057</v>
          </cell>
        </row>
        <row r="59">
          <cell r="A59" t="str">
            <v>AES Cartagena Operations SL</v>
          </cell>
          <cell r="C59">
            <v>1334581</v>
          </cell>
          <cell r="E59">
            <v>-135313</v>
          </cell>
          <cell r="H59">
            <v>585175</v>
          </cell>
          <cell r="J59">
            <v>449862</v>
          </cell>
          <cell r="K59">
            <v>884719</v>
          </cell>
          <cell r="L59">
            <v>1469894</v>
          </cell>
          <cell r="N59">
            <v>-4899</v>
          </cell>
          <cell r="P59">
            <v>-20</v>
          </cell>
          <cell r="R59">
            <v>-223</v>
          </cell>
          <cell r="U59">
            <v>889861</v>
          </cell>
          <cell r="W59">
            <v>889861</v>
          </cell>
          <cell r="Z59">
            <v>889861</v>
          </cell>
          <cell r="AA59">
            <v>237468</v>
          </cell>
          <cell r="AE59">
            <v>652393</v>
          </cell>
          <cell r="AG59">
            <v>889861</v>
          </cell>
          <cell r="AT59">
            <v>904524</v>
          </cell>
          <cell r="BB59">
            <v>430057</v>
          </cell>
          <cell r="CD59">
            <v>233906</v>
          </cell>
          <cell r="CX59">
            <v>237468</v>
          </cell>
        </row>
        <row r="60">
          <cell r="A60" t="str">
            <v>Cartagena Holdings BV Eliminations</v>
          </cell>
          <cell r="C60">
            <v>-1334581</v>
          </cell>
          <cell r="E60">
            <v>-1334581</v>
          </cell>
          <cell r="J60">
            <v>-1334581</v>
          </cell>
          <cell r="K60">
            <v>0</v>
          </cell>
          <cell r="L60">
            <v>0</v>
          </cell>
          <cell r="P60">
            <v>3740548</v>
          </cell>
          <cell r="Q60">
            <v>-3740548</v>
          </cell>
          <cell r="U60">
            <v>0</v>
          </cell>
          <cell r="W60">
            <v>0</v>
          </cell>
          <cell r="Z60">
            <v>0</v>
          </cell>
          <cell r="AE60">
            <v>0</v>
          </cell>
          <cell r="AG60">
            <v>0</v>
          </cell>
          <cell r="AR60">
            <v>-3740548</v>
          </cell>
          <cell r="AS60">
            <v>-3740548</v>
          </cell>
          <cell r="AT60">
            <v>-904524</v>
          </cell>
          <cell r="AU60">
            <v>-904524</v>
          </cell>
          <cell r="BB60">
            <v>-430057</v>
          </cell>
          <cell r="BC60">
            <v>-430057</v>
          </cell>
        </row>
        <row r="61">
          <cell r="A61" t="str">
            <v>RU Cemig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E61">
            <v>0</v>
          </cell>
          <cell r="AH61">
            <v>0</v>
          </cell>
        </row>
        <row r="62">
          <cell r="A62" t="str">
            <v>BS Central Valley</v>
          </cell>
          <cell r="C62">
            <v>332748.76</v>
          </cell>
          <cell r="E62">
            <v>329431.7</v>
          </cell>
          <cell r="J62">
            <v>329431.7</v>
          </cell>
          <cell r="K62">
            <v>3317.06</v>
          </cell>
          <cell r="L62">
            <v>3317.06</v>
          </cell>
          <cell r="N62">
            <v>-43.42</v>
          </cell>
          <cell r="U62">
            <v>3360.48</v>
          </cell>
          <cell r="V62">
            <v>0</v>
          </cell>
          <cell r="W62">
            <v>3360.48</v>
          </cell>
          <cell r="X62">
            <v>0</v>
          </cell>
          <cell r="Y62">
            <v>0</v>
          </cell>
          <cell r="Z62">
            <v>3360.48</v>
          </cell>
          <cell r="AE62">
            <v>3360.48</v>
          </cell>
          <cell r="AG62">
            <v>3360.48</v>
          </cell>
          <cell r="AH62">
            <v>0</v>
          </cell>
          <cell r="AZ62">
            <v>166276.37</v>
          </cell>
          <cell r="BA62">
            <v>8025</v>
          </cell>
        </row>
        <row r="63">
          <cell r="A63" t="str">
            <v>BS Delano</v>
          </cell>
          <cell r="C63">
            <v>11677470.27</v>
          </cell>
          <cell r="E63">
            <v>9752664.5299999993</v>
          </cell>
          <cell r="F63">
            <v>222370.01</v>
          </cell>
          <cell r="J63">
            <v>9975034.5399999991</v>
          </cell>
          <cell r="K63">
            <v>1702435.73</v>
          </cell>
          <cell r="L63">
            <v>1702435.73</v>
          </cell>
          <cell r="N63">
            <v>-4783.84</v>
          </cell>
          <cell r="O63">
            <v>0</v>
          </cell>
          <cell r="P63">
            <v>-167462.70000000001</v>
          </cell>
          <cell r="Q63">
            <v>33760.239999999998</v>
          </cell>
          <cell r="U63">
            <v>1840922.03</v>
          </cell>
          <cell r="V63">
            <v>0</v>
          </cell>
          <cell r="W63">
            <v>1840922.03</v>
          </cell>
          <cell r="X63">
            <v>0</v>
          </cell>
          <cell r="Y63">
            <v>0</v>
          </cell>
          <cell r="Z63">
            <v>1840922.03</v>
          </cell>
          <cell r="AE63">
            <v>1840922.03</v>
          </cell>
          <cell r="AG63">
            <v>1840922.03</v>
          </cell>
          <cell r="AH63">
            <v>0</v>
          </cell>
          <cell r="AZ63">
            <v>102765</v>
          </cell>
          <cell r="BA63">
            <v>113615.22</v>
          </cell>
          <cell r="BQ63">
            <v>0</v>
          </cell>
        </row>
        <row r="64">
          <cell r="A64" t="str">
            <v>BS Mendota</v>
          </cell>
          <cell r="C64">
            <v>6760587</v>
          </cell>
          <cell r="E64">
            <v>6778318.1500000004</v>
          </cell>
          <cell r="F64">
            <v>370559</v>
          </cell>
          <cell r="G64">
            <v>74076</v>
          </cell>
          <cell r="J64">
            <v>7222953.1500000004</v>
          </cell>
          <cell r="K64">
            <v>-462366.15</v>
          </cell>
          <cell r="L64">
            <v>-462366.15</v>
          </cell>
          <cell r="N64">
            <v>-4134</v>
          </cell>
          <cell r="O64">
            <v>0</v>
          </cell>
          <cell r="P64">
            <v>-3178</v>
          </cell>
          <cell r="Q64">
            <v>29263</v>
          </cell>
          <cell r="U64">
            <v>-484317.15</v>
          </cell>
          <cell r="V64">
            <v>0</v>
          </cell>
          <cell r="W64">
            <v>-484317.15</v>
          </cell>
          <cell r="X64">
            <v>0</v>
          </cell>
          <cell r="Y64">
            <v>0</v>
          </cell>
          <cell r="Z64">
            <v>-484317.15</v>
          </cell>
          <cell r="AE64">
            <v>-484317.15</v>
          </cell>
          <cell r="AG64">
            <v>-484317.15</v>
          </cell>
          <cell r="AH64">
            <v>0</v>
          </cell>
          <cell r="BA64">
            <v>147401.15</v>
          </cell>
          <cell r="CI64">
            <v>1095</v>
          </cell>
        </row>
        <row r="65">
          <cell r="A65" t="str">
            <v>BS Central Valley Elimination</v>
          </cell>
          <cell r="C65">
            <v>-269041.37</v>
          </cell>
          <cell r="E65">
            <v>-269041.37</v>
          </cell>
          <cell r="J65">
            <v>-269041.37</v>
          </cell>
          <cell r="K65">
            <v>0</v>
          </cell>
          <cell r="L65">
            <v>0</v>
          </cell>
          <cell r="U65">
            <v>0</v>
          </cell>
          <cell r="W65">
            <v>0</v>
          </cell>
          <cell r="Z65">
            <v>0</v>
          </cell>
          <cell r="AE65">
            <v>0</v>
          </cell>
          <cell r="AG65">
            <v>0</v>
          </cell>
          <cell r="AZ65">
            <v>-269041.37</v>
          </cell>
          <cell r="BA65">
            <v>-269041.37</v>
          </cell>
        </row>
        <row r="66">
          <cell r="A66" t="str">
            <v>RU Cesco</v>
          </cell>
          <cell r="B66">
            <v>0</v>
          </cell>
          <cell r="E66">
            <v>96978</v>
          </cell>
          <cell r="F66">
            <v>746</v>
          </cell>
          <cell r="J66">
            <v>97724</v>
          </cell>
          <cell r="K66">
            <v>-97724</v>
          </cell>
          <cell r="L66">
            <v>-97724</v>
          </cell>
          <cell r="O66">
            <v>0</v>
          </cell>
          <cell r="P66">
            <v>-2587</v>
          </cell>
          <cell r="R66">
            <v>23</v>
          </cell>
          <cell r="T66">
            <v>0</v>
          </cell>
          <cell r="U66">
            <v>-95160</v>
          </cell>
          <cell r="V66">
            <v>0</v>
          </cell>
          <cell r="W66">
            <v>-95160</v>
          </cell>
          <cell r="X66">
            <v>0</v>
          </cell>
          <cell r="Y66">
            <v>0</v>
          </cell>
          <cell r="Z66">
            <v>-95160</v>
          </cell>
          <cell r="AA66">
            <v>0</v>
          </cell>
          <cell r="AE66">
            <v>-95160</v>
          </cell>
          <cell r="AG66">
            <v>-95160</v>
          </cell>
          <cell r="AH66">
            <v>0</v>
          </cell>
          <cell r="BI66">
            <v>23</v>
          </cell>
          <cell r="BJ66">
            <v>-10</v>
          </cell>
          <cell r="BK66">
            <v>13</v>
          </cell>
        </row>
        <row r="67">
          <cell r="A67" t="str">
            <v>Chongqing Nanchuan Aixi Pwr Co LTD</v>
          </cell>
          <cell r="C67">
            <v>4408000</v>
          </cell>
          <cell r="E67">
            <v>2140000</v>
          </cell>
          <cell r="F67">
            <v>815000</v>
          </cell>
          <cell r="G67">
            <v>0</v>
          </cell>
          <cell r="J67">
            <v>2955000</v>
          </cell>
          <cell r="K67">
            <v>1453000</v>
          </cell>
          <cell r="L67">
            <v>1453000</v>
          </cell>
          <cell r="O67">
            <v>0</v>
          </cell>
          <cell r="P67">
            <v>-5000</v>
          </cell>
          <cell r="Q67">
            <v>1020000</v>
          </cell>
          <cell r="R67">
            <v>1000</v>
          </cell>
          <cell r="U67">
            <v>437000</v>
          </cell>
          <cell r="W67">
            <v>437000</v>
          </cell>
          <cell r="Z67">
            <v>437000</v>
          </cell>
          <cell r="AA67">
            <v>12000</v>
          </cell>
          <cell r="AE67">
            <v>425000</v>
          </cell>
          <cell r="AG67">
            <v>437000</v>
          </cell>
          <cell r="AS67">
            <v>512000</v>
          </cell>
          <cell r="AU67">
            <v>157000</v>
          </cell>
          <cell r="CG67">
            <v>462000</v>
          </cell>
          <cell r="CW67">
            <v>12000</v>
          </cell>
        </row>
        <row r="68">
          <cell r="A68" t="str">
            <v>Aixi Flash Consolidation Adj</v>
          </cell>
        </row>
        <row r="69">
          <cell r="A69" t="str">
            <v>Aixi Eliminations</v>
          </cell>
        </row>
        <row r="70">
          <cell r="A70" t="str">
            <v>Chengdu AES Kaihua Gas Turb Pwr Co</v>
          </cell>
          <cell r="T70">
            <v>387000</v>
          </cell>
          <cell r="U70">
            <v>387000</v>
          </cell>
          <cell r="W70">
            <v>387000</v>
          </cell>
          <cell r="Z70">
            <v>387000</v>
          </cell>
          <cell r="AA70">
            <v>69000</v>
          </cell>
          <cell r="AE70">
            <v>318000</v>
          </cell>
          <cell r="AG70">
            <v>387000</v>
          </cell>
          <cell r="CX70">
            <v>69000</v>
          </cell>
        </row>
        <row r="71">
          <cell r="A71" t="str">
            <v>EQ Chengdu AES Kaihua Gas Pwr Co</v>
          </cell>
          <cell r="B71">
            <v>24150</v>
          </cell>
          <cell r="T71">
            <v>135450</v>
          </cell>
          <cell r="U71">
            <v>135450</v>
          </cell>
          <cell r="W71">
            <v>135450</v>
          </cell>
          <cell r="Z71">
            <v>135450</v>
          </cell>
          <cell r="AA71">
            <v>24150</v>
          </cell>
          <cell r="AE71">
            <v>111300</v>
          </cell>
          <cell r="AG71">
            <v>135450</v>
          </cell>
        </row>
        <row r="72">
          <cell r="A72" t="str">
            <v>Chengdu Consolidation Adjustment</v>
          </cell>
        </row>
        <row r="73">
          <cell r="A73" t="str">
            <v>Chengdu Eliminations</v>
          </cell>
        </row>
        <row r="74">
          <cell r="A74" t="str">
            <v>Chigen Top Level Adjusting Entity</v>
          </cell>
          <cell r="B74">
            <v>0</v>
          </cell>
          <cell r="C74">
            <v>0</v>
          </cell>
          <cell r="E74">
            <v>0</v>
          </cell>
          <cell r="F74">
            <v>-232000</v>
          </cell>
          <cell r="G74">
            <v>0</v>
          </cell>
          <cell r="H74">
            <v>0</v>
          </cell>
          <cell r="I74">
            <v>0</v>
          </cell>
          <cell r="J74">
            <v>-232000</v>
          </cell>
          <cell r="K74">
            <v>232000</v>
          </cell>
          <cell r="L74">
            <v>232000</v>
          </cell>
          <cell r="N74">
            <v>100000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132000</v>
          </cell>
          <cell r="V74">
            <v>24000</v>
          </cell>
          <cell r="W74">
            <v>108000</v>
          </cell>
          <cell r="X74">
            <v>0</v>
          </cell>
          <cell r="Y74">
            <v>24000</v>
          </cell>
          <cell r="Z74">
            <v>108000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108000</v>
          </cell>
          <cell r="AG74">
            <v>132000</v>
          </cell>
          <cell r="AH74">
            <v>24000</v>
          </cell>
          <cell r="AI74">
            <v>0</v>
          </cell>
          <cell r="AJ74">
            <v>0</v>
          </cell>
          <cell r="AK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</row>
        <row r="75">
          <cell r="A75" t="str">
            <v>Helong Power</v>
          </cell>
        </row>
        <row r="76">
          <cell r="A76" t="str">
            <v>SinoAmerican Energy (BVI)</v>
          </cell>
        </row>
        <row r="77">
          <cell r="A77" t="str">
            <v>Gitic</v>
          </cell>
        </row>
        <row r="78">
          <cell r="A78" t="str">
            <v>Chigen</v>
          </cell>
          <cell r="C78">
            <v>72000</v>
          </cell>
          <cell r="E78">
            <v>2951000</v>
          </cell>
          <cell r="F78">
            <v>739000</v>
          </cell>
          <cell r="J78">
            <v>3690000</v>
          </cell>
          <cell r="K78">
            <v>-3618000</v>
          </cell>
          <cell r="L78">
            <v>-3618000</v>
          </cell>
          <cell r="N78">
            <v>-757000</v>
          </cell>
          <cell r="P78">
            <v>-41000</v>
          </cell>
          <cell r="Q78">
            <v>7489000</v>
          </cell>
          <cell r="R78">
            <v>14000</v>
          </cell>
          <cell r="T78">
            <v>-1623000</v>
          </cell>
          <cell r="U78">
            <v>-11946000</v>
          </cell>
          <cell r="W78">
            <v>-11946000</v>
          </cell>
          <cell r="Z78">
            <v>-11946000</v>
          </cell>
          <cell r="AA78">
            <v>11000</v>
          </cell>
          <cell r="AE78">
            <v>-11957000</v>
          </cell>
          <cell r="AG78">
            <v>-11946000</v>
          </cell>
          <cell r="AU78">
            <v>500000</v>
          </cell>
          <cell r="BB78">
            <v>55000</v>
          </cell>
          <cell r="BI78">
            <v>13000</v>
          </cell>
          <cell r="BJ78">
            <v>-1950</v>
          </cell>
          <cell r="BK78">
            <v>11050</v>
          </cell>
          <cell r="CW78">
            <v>11000</v>
          </cell>
        </row>
        <row r="79">
          <cell r="A79" t="str">
            <v>Guangxi</v>
          </cell>
        </row>
        <row r="80">
          <cell r="A80" t="str">
            <v>Anhui Power Consolidation Adj</v>
          </cell>
        </row>
        <row r="81">
          <cell r="A81" t="str">
            <v>Tian Fu Power Co (L) LTD</v>
          </cell>
          <cell r="P81">
            <v>-512000</v>
          </cell>
          <cell r="R81">
            <v>1000</v>
          </cell>
          <cell r="U81">
            <v>511000</v>
          </cell>
          <cell r="W81">
            <v>511000</v>
          </cell>
          <cell r="Z81">
            <v>511000</v>
          </cell>
          <cell r="AE81">
            <v>511000</v>
          </cell>
          <cell r="AG81">
            <v>511000</v>
          </cell>
          <cell r="AR81">
            <v>512000</v>
          </cell>
        </row>
        <row r="82">
          <cell r="A82" t="str">
            <v>China Co</v>
          </cell>
        </row>
        <row r="83">
          <cell r="A83" t="str">
            <v>China Holding Co</v>
          </cell>
          <cell r="P83">
            <v>-109000</v>
          </cell>
          <cell r="U83">
            <v>109000</v>
          </cell>
          <cell r="W83">
            <v>109000</v>
          </cell>
          <cell r="Z83">
            <v>109000</v>
          </cell>
          <cell r="AE83">
            <v>109000</v>
          </cell>
          <cell r="AG83">
            <v>109000</v>
          </cell>
        </row>
        <row r="84">
          <cell r="A84" t="str">
            <v>Hebei</v>
          </cell>
        </row>
        <row r="85">
          <cell r="A85" t="str">
            <v>Jiangsu</v>
          </cell>
        </row>
        <row r="86">
          <cell r="A86" t="str">
            <v>China Corp</v>
          </cell>
        </row>
        <row r="87">
          <cell r="A87" t="str">
            <v>Yangchun</v>
          </cell>
        </row>
        <row r="88">
          <cell r="A88" t="str">
            <v>Anhui Power Co (L) LTD</v>
          </cell>
        </row>
        <row r="89">
          <cell r="A89" t="str">
            <v>Chengdu Power Co (L) LTD (Labuan)</v>
          </cell>
          <cell r="P89">
            <v>-465000</v>
          </cell>
          <cell r="T89">
            <v>4000</v>
          </cell>
          <cell r="U89">
            <v>469000</v>
          </cell>
          <cell r="W89">
            <v>469000</v>
          </cell>
          <cell r="Z89">
            <v>469000</v>
          </cell>
          <cell r="AE89">
            <v>469000</v>
          </cell>
          <cell r="AG89">
            <v>469000</v>
          </cell>
        </row>
        <row r="90">
          <cell r="A90" t="str">
            <v>Dahe</v>
          </cell>
        </row>
        <row r="91">
          <cell r="A91" t="str">
            <v>China Power Holding</v>
          </cell>
        </row>
        <row r="92">
          <cell r="A92" t="str">
            <v>Jiaozuo Power Partners LP</v>
          </cell>
        </row>
        <row r="93">
          <cell r="A93" t="str">
            <v>AES Anhui Power Co LTD (BVI)</v>
          </cell>
        </row>
        <row r="94">
          <cell r="A94" t="str">
            <v>Tian Fu Power Co LTD</v>
          </cell>
          <cell r="C94">
            <v>157000</v>
          </cell>
          <cell r="K94">
            <v>157000</v>
          </cell>
          <cell r="L94">
            <v>157000</v>
          </cell>
          <cell r="R94">
            <v>-1000</v>
          </cell>
          <cell r="U94">
            <v>158000</v>
          </cell>
          <cell r="W94">
            <v>158000</v>
          </cell>
          <cell r="Z94">
            <v>158000</v>
          </cell>
          <cell r="AE94">
            <v>158000</v>
          </cell>
          <cell r="AG94">
            <v>158000</v>
          </cell>
          <cell r="AT94">
            <v>157000</v>
          </cell>
        </row>
        <row r="95">
          <cell r="A95" t="str">
            <v>Chigen Co</v>
          </cell>
        </row>
        <row r="96">
          <cell r="A96" t="str">
            <v>Chigen Holding (L)</v>
          </cell>
        </row>
        <row r="97">
          <cell r="A97" t="str">
            <v>Chigen Overhead Eliminations</v>
          </cell>
        </row>
        <row r="98">
          <cell r="A98" t="str">
            <v>Hunan XiangciAES Hydro Power Co</v>
          </cell>
          <cell r="C98">
            <v>2016000</v>
          </cell>
          <cell r="E98">
            <v>420000</v>
          </cell>
          <cell r="F98">
            <v>349000</v>
          </cell>
          <cell r="G98">
            <v>27000</v>
          </cell>
          <cell r="I98">
            <v>-109000</v>
          </cell>
          <cell r="J98">
            <v>687000</v>
          </cell>
          <cell r="K98">
            <v>1329000</v>
          </cell>
          <cell r="L98">
            <v>1329000</v>
          </cell>
          <cell r="N98">
            <v>0</v>
          </cell>
          <cell r="O98">
            <v>2000</v>
          </cell>
          <cell r="P98">
            <v>-5000</v>
          </cell>
          <cell r="Q98">
            <v>0</v>
          </cell>
          <cell r="R98">
            <v>0</v>
          </cell>
          <cell r="U98">
            <v>1332000</v>
          </cell>
          <cell r="W98">
            <v>1332000</v>
          </cell>
          <cell r="Z98">
            <v>1332000</v>
          </cell>
          <cell r="AA98">
            <v>183000</v>
          </cell>
          <cell r="AE98">
            <v>1149000</v>
          </cell>
          <cell r="AG98">
            <v>1332000</v>
          </cell>
          <cell r="BC98">
            <v>10000</v>
          </cell>
          <cell r="CD98">
            <v>162000</v>
          </cell>
          <cell r="CG98">
            <v>445000</v>
          </cell>
          <cell r="CW98">
            <v>183000</v>
          </cell>
        </row>
        <row r="99">
          <cell r="A99" t="str">
            <v>Xiangci Consolidation Adj</v>
          </cell>
        </row>
        <row r="100">
          <cell r="A100" t="str">
            <v>Cili Eliminations</v>
          </cell>
        </row>
        <row r="101">
          <cell r="A101" t="str">
            <v>Hefei Zhongli Energy Co LTD</v>
          </cell>
          <cell r="C101">
            <v>2244000</v>
          </cell>
          <cell r="E101">
            <v>17000</v>
          </cell>
          <cell r="F101">
            <v>1060000</v>
          </cell>
          <cell r="I101">
            <v>315000</v>
          </cell>
          <cell r="J101">
            <v>1392000</v>
          </cell>
          <cell r="K101">
            <v>852000</v>
          </cell>
          <cell r="L101">
            <v>852000</v>
          </cell>
          <cell r="Q101">
            <v>32000</v>
          </cell>
          <cell r="U101">
            <v>820000</v>
          </cell>
          <cell r="W101">
            <v>820000</v>
          </cell>
          <cell r="Z101">
            <v>820000</v>
          </cell>
          <cell r="AA101">
            <v>106000</v>
          </cell>
          <cell r="AE101">
            <v>714000</v>
          </cell>
          <cell r="AG101">
            <v>820000</v>
          </cell>
          <cell r="CD101">
            <v>77000</v>
          </cell>
          <cell r="CG101">
            <v>441000</v>
          </cell>
          <cell r="CW101">
            <v>106000</v>
          </cell>
        </row>
        <row r="102">
          <cell r="A102" t="str">
            <v>Hefei Flash Consolidation Adj</v>
          </cell>
        </row>
        <row r="103">
          <cell r="A103" t="str">
            <v>Anhui Liyuan AES Power Co LTD</v>
          </cell>
          <cell r="C103">
            <v>2244000</v>
          </cell>
          <cell r="E103">
            <v>139000</v>
          </cell>
          <cell r="F103">
            <v>1067000</v>
          </cell>
          <cell r="I103">
            <v>315000</v>
          </cell>
          <cell r="J103">
            <v>1521000</v>
          </cell>
          <cell r="K103">
            <v>723000</v>
          </cell>
          <cell r="L103">
            <v>723000</v>
          </cell>
          <cell r="O103">
            <v>2000</v>
          </cell>
          <cell r="P103">
            <v>-39000</v>
          </cell>
          <cell r="Q103">
            <v>116000</v>
          </cell>
          <cell r="R103">
            <v>0</v>
          </cell>
          <cell r="U103">
            <v>644000</v>
          </cell>
          <cell r="W103">
            <v>644000</v>
          </cell>
          <cell r="Z103">
            <v>644000</v>
          </cell>
          <cell r="AA103">
            <v>84000</v>
          </cell>
          <cell r="AE103">
            <v>560000</v>
          </cell>
          <cell r="AG103">
            <v>644000</v>
          </cell>
          <cell r="BC103">
            <v>15000</v>
          </cell>
          <cell r="CD103">
            <v>63000</v>
          </cell>
          <cell r="CG103">
            <v>447000</v>
          </cell>
          <cell r="CW103">
            <v>84000</v>
          </cell>
        </row>
        <row r="104">
          <cell r="A104" t="str">
            <v>Hefei Eliminations</v>
          </cell>
        </row>
        <row r="105">
          <cell r="A105" t="str">
            <v>Jiaozuo AES Wan Fang Power Co LTD</v>
          </cell>
          <cell r="C105">
            <v>32531000</v>
          </cell>
          <cell r="E105">
            <v>17896000</v>
          </cell>
          <cell r="F105">
            <v>3346000</v>
          </cell>
          <cell r="I105">
            <v>0</v>
          </cell>
          <cell r="J105">
            <v>21242000</v>
          </cell>
          <cell r="K105">
            <v>11289000</v>
          </cell>
          <cell r="L105">
            <v>11289000</v>
          </cell>
          <cell r="P105">
            <v>0</v>
          </cell>
          <cell r="Q105">
            <v>693000</v>
          </cell>
          <cell r="R105">
            <v>0</v>
          </cell>
          <cell r="U105">
            <v>10596000</v>
          </cell>
          <cell r="V105">
            <v>-979000</v>
          </cell>
          <cell r="W105">
            <v>11575000</v>
          </cell>
          <cell r="X105">
            <v>108000</v>
          </cell>
          <cell r="Y105">
            <v>-871000</v>
          </cell>
          <cell r="Z105">
            <v>11467000</v>
          </cell>
          <cell r="AA105">
            <v>2112000</v>
          </cell>
          <cell r="AE105">
            <v>9355000</v>
          </cell>
          <cell r="AG105">
            <v>10596000</v>
          </cell>
          <cell r="AH105">
            <v>-979000</v>
          </cell>
          <cell r="BC105">
            <v>30000</v>
          </cell>
          <cell r="CD105">
            <v>375000</v>
          </cell>
          <cell r="CG105">
            <v>3487000</v>
          </cell>
          <cell r="CW105">
            <v>2112000</v>
          </cell>
        </row>
        <row r="106">
          <cell r="A106" t="str">
            <v>Wuhu Shaoda Electric Pwr Dev Co</v>
          </cell>
          <cell r="T106">
            <v>7745000</v>
          </cell>
          <cell r="U106">
            <v>7745000</v>
          </cell>
          <cell r="W106">
            <v>7745000</v>
          </cell>
          <cell r="Z106">
            <v>7745000</v>
          </cell>
          <cell r="AA106">
            <v>1156000</v>
          </cell>
          <cell r="AE106">
            <v>6589000</v>
          </cell>
          <cell r="AG106">
            <v>7745000</v>
          </cell>
          <cell r="CX106">
            <v>1156000</v>
          </cell>
        </row>
        <row r="107">
          <cell r="A107" t="str">
            <v>EQ Wuhu Shaoda Electric Pwr Dev Co</v>
          </cell>
          <cell r="B107">
            <v>289000</v>
          </cell>
          <cell r="T107">
            <v>1936250</v>
          </cell>
          <cell r="U107">
            <v>1936250</v>
          </cell>
          <cell r="W107">
            <v>1936250</v>
          </cell>
          <cell r="Z107">
            <v>1936250</v>
          </cell>
          <cell r="AA107">
            <v>289000</v>
          </cell>
          <cell r="AE107">
            <v>1647250</v>
          </cell>
          <cell r="AG107">
            <v>1936250</v>
          </cell>
        </row>
        <row r="108">
          <cell r="A108" t="str">
            <v>Wuhu Consolidation Adjustment</v>
          </cell>
        </row>
        <row r="109">
          <cell r="A109" t="str">
            <v>Wuhu Eliminations</v>
          </cell>
        </row>
        <row r="110">
          <cell r="A110" t="str">
            <v>Yangcheng Consolidation Adj</v>
          </cell>
        </row>
        <row r="111">
          <cell r="A111" t="str">
            <v>Yangcheng Intl Power Co (PRC)</v>
          </cell>
          <cell r="T111">
            <v>65177000</v>
          </cell>
          <cell r="U111">
            <v>65177000</v>
          </cell>
          <cell r="W111">
            <v>65177000</v>
          </cell>
          <cell r="Z111">
            <v>65177000</v>
          </cell>
          <cell r="AA111">
            <v>4662000</v>
          </cell>
          <cell r="AE111">
            <v>60515000</v>
          </cell>
          <cell r="AG111">
            <v>65177000</v>
          </cell>
          <cell r="CX111">
            <v>4662000</v>
          </cell>
        </row>
        <row r="112">
          <cell r="A112" t="str">
            <v>EQ Yangcheng Intl Power Co (PRC)</v>
          </cell>
          <cell r="B112">
            <v>1165500</v>
          </cell>
          <cell r="T112">
            <v>16294250</v>
          </cell>
          <cell r="U112">
            <v>16294250</v>
          </cell>
          <cell r="W112">
            <v>16294250</v>
          </cell>
          <cell r="Z112">
            <v>16294250</v>
          </cell>
          <cell r="AA112">
            <v>1165500</v>
          </cell>
          <cell r="AE112">
            <v>15128750</v>
          </cell>
          <cell r="AG112">
            <v>16294250</v>
          </cell>
        </row>
        <row r="113">
          <cell r="A113" t="str">
            <v>Yangcheng Eliminations</v>
          </cell>
        </row>
        <row r="114">
          <cell r="A114" t="str">
            <v>Yangchun Fuyang Dsl Eng Pwr Co</v>
          </cell>
        </row>
        <row r="115">
          <cell r="A115" t="str">
            <v>EQ Yangchun Fuyang Dsl Eng Pwr Co</v>
          </cell>
          <cell r="B115">
            <v>0</v>
          </cell>
          <cell r="T115">
            <v>0</v>
          </cell>
          <cell r="U115">
            <v>0</v>
          </cell>
          <cell r="W115">
            <v>0</v>
          </cell>
          <cell r="Z115">
            <v>0</v>
          </cell>
          <cell r="AA115">
            <v>0</v>
          </cell>
          <cell r="AE115">
            <v>0</v>
          </cell>
          <cell r="AG115">
            <v>0</v>
          </cell>
        </row>
        <row r="116">
          <cell r="A116" t="str">
            <v>BS Chigen Elimination</v>
          </cell>
          <cell r="C116">
            <v>-212000</v>
          </cell>
          <cell r="E116">
            <v>-212000</v>
          </cell>
          <cell r="J116">
            <v>-212000</v>
          </cell>
          <cell r="K116">
            <v>0</v>
          </cell>
          <cell r="L116">
            <v>0</v>
          </cell>
          <cell r="P116">
            <v>512000</v>
          </cell>
          <cell r="Q116">
            <v>-512000</v>
          </cell>
          <cell r="U116">
            <v>0</v>
          </cell>
          <cell r="W116">
            <v>0</v>
          </cell>
          <cell r="Z116">
            <v>0</v>
          </cell>
          <cell r="AE116">
            <v>0</v>
          </cell>
          <cell r="AG116">
            <v>0</v>
          </cell>
          <cell r="AR116">
            <v>-512000</v>
          </cell>
          <cell r="AS116">
            <v>-512000</v>
          </cell>
          <cell r="AT116">
            <v>-157000</v>
          </cell>
          <cell r="AU116">
            <v>-157000</v>
          </cell>
          <cell r="BB116">
            <v>-55000</v>
          </cell>
          <cell r="BC116">
            <v>-55000</v>
          </cell>
        </row>
        <row r="117">
          <cell r="A117" t="str">
            <v>RU Cilcorp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E117">
            <v>0</v>
          </cell>
          <cell r="AH117">
            <v>0</v>
          </cell>
        </row>
        <row r="118">
          <cell r="A118" t="str">
            <v>RU Colombia I</v>
          </cell>
          <cell r="B118">
            <v>0</v>
          </cell>
          <cell r="C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1034961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-1034961</v>
          </cell>
          <cell r="AC118">
            <v>0</v>
          </cell>
          <cell r="AD118">
            <v>0</v>
          </cell>
          <cell r="AE118">
            <v>1034961</v>
          </cell>
          <cell r="AG118">
            <v>0</v>
          </cell>
          <cell r="AH118">
            <v>0</v>
          </cell>
          <cell r="AI118">
            <v>-1034961</v>
          </cell>
          <cell r="AJ118">
            <v>0</v>
          </cell>
          <cell r="AK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I118">
            <v>0</v>
          </cell>
          <cell r="CM118">
            <v>0</v>
          </cell>
          <cell r="CO118">
            <v>0</v>
          </cell>
          <cell r="CQ118">
            <v>-1034961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A119" t="str">
            <v>RU Columbia Power LLC</v>
          </cell>
          <cell r="E119">
            <v>1311.13</v>
          </cell>
          <cell r="J119">
            <v>1311.13</v>
          </cell>
          <cell r="K119">
            <v>-1311.13</v>
          </cell>
          <cell r="L119">
            <v>-1311.13</v>
          </cell>
          <cell r="U119">
            <v>-1311.13</v>
          </cell>
          <cell r="V119">
            <v>0</v>
          </cell>
          <cell r="W119">
            <v>-1311.13</v>
          </cell>
          <cell r="X119">
            <v>0</v>
          </cell>
          <cell r="Y119">
            <v>0</v>
          </cell>
          <cell r="Z119">
            <v>-1311.13</v>
          </cell>
          <cell r="AE119">
            <v>-1311.13</v>
          </cell>
          <cell r="AG119">
            <v>-1311.13</v>
          </cell>
          <cell r="AH119">
            <v>0</v>
          </cell>
        </row>
        <row r="120">
          <cell r="A120" t="str">
            <v>RU Communications Bolivia Ltda</v>
          </cell>
          <cell r="B120">
            <v>0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38823758.939999998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-38823758.939999998</v>
          </cell>
          <cell r="AC120">
            <v>0</v>
          </cell>
          <cell r="AD120">
            <v>0</v>
          </cell>
          <cell r="AE120">
            <v>38823758.939999998</v>
          </cell>
          <cell r="AG120">
            <v>0</v>
          </cell>
          <cell r="AH120">
            <v>0</v>
          </cell>
          <cell r="AI120">
            <v>-38823758.939999998</v>
          </cell>
          <cell r="AJ120">
            <v>0</v>
          </cell>
          <cell r="AK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I120">
            <v>0</v>
          </cell>
          <cell r="CM120">
            <v>0</v>
          </cell>
          <cell r="CO120">
            <v>0</v>
          </cell>
          <cell r="CP120">
            <v>-1183691</v>
          </cell>
          <cell r="CQ120">
            <v>-37640067.939999998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</row>
        <row r="121">
          <cell r="A121" t="str">
            <v>CTSN</v>
          </cell>
        </row>
        <row r="122">
          <cell r="A122" t="str">
            <v>Inversora de San Nicholas SA</v>
          </cell>
        </row>
        <row r="123">
          <cell r="A123" t="str">
            <v>AES San Nicolas (US)</v>
          </cell>
        </row>
        <row r="124">
          <cell r="A124" t="str">
            <v>AES Argentina (US)</v>
          </cell>
          <cell r="B124">
            <v>0</v>
          </cell>
          <cell r="C124">
            <v>37130174</v>
          </cell>
          <cell r="E124">
            <v>20581549</v>
          </cell>
          <cell r="F124">
            <v>772087</v>
          </cell>
          <cell r="G124">
            <v>30861</v>
          </cell>
          <cell r="H124">
            <v>0</v>
          </cell>
          <cell r="I124">
            <v>16495</v>
          </cell>
          <cell r="J124">
            <v>21400992</v>
          </cell>
          <cell r="K124">
            <v>15729182</v>
          </cell>
          <cell r="L124">
            <v>15729182</v>
          </cell>
          <cell r="N124">
            <v>-46589</v>
          </cell>
          <cell r="O124">
            <v>82643</v>
          </cell>
          <cell r="P124">
            <v>-33743</v>
          </cell>
          <cell r="Q124">
            <v>255309</v>
          </cell>
          <cell r="R124">
            <v>96134</v>
          </cell>
          <cell r="S124">
            <v>0</v>
          </cell>
          <cell r="T124">
            <v>0</v>
          </cell>
          <cell r="U124">
            <v>15375428</v>
          </cell>
          <cell r="V124">
            <v>1855047</v>
          </cell>
          <cell r="W124">
            <v>13520381</v>
          </cell>
          <cell r="X124">
            <v>-662340</v>
          </cell>
          <cell r="Y124">
            <v>1192707</v>
          </cell>
          <cell r="Z124">
            <v>14182721</v>
          </cell>
          <cell r="AA124">
            <v>5517731</v>
          </cell>
          <cell r="AB124">
            <v>0</v>
          </cell>
          <cell r="AC124">
            <v>0</v>
          </cell>
          <cell r="AD124">
            <v>0</v>
          </cell>
          <cell r="AE124">
            <v>8664990</v>
          </cell>
          <cell r="AG124">
            <v>15375428</v>
          </cell>
          <cell r="AH124">
            <v>1855047</v>
          </cell>
          <cell r="AI124">
            <v>0</v>
          </cell>
          <cell r="AJ124">
            <v>0</v>
          </cell>
          <cell r="AK124">
            <v>0</v>
          </cell>
          <cell r="AU124">
            <v>-9796</v>
          </cell>
          <cell r="BA124">
            <v>117131</v>
          </cell>
          <cell r="BI124">
            <v>30795</v>
          </cell>
          <cell r="BJ124">
            <v>-10778</v>
          </cell>
          <cell r="BK124">
            <v>20017</v>
          </cell>
          <cell r="BQ124">
            <v>2957187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5114215</v>
          </cell>
          <cell r="CE124">
            <v>0</v>
          </cell>
          <cell r="CF124">
            <v>0</v>
          </cell>
          <cell r="CG124">
            <v>2867541</v>
          </cell>
          <cell r="CI124">
            <v>0</v>
          </cell>
          <cell r="CM124">
            <v>0</v>
          </cell>
          <cell r="CO124">
            <v>0</v>
          </cell>
          <cell r="CQ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5517731</v>
          </cell>
          <cell r="CX124">
            <v>0</v>
          </cell>
        </row>
        <row r="125">
          <cell r="A125" t="str">
            <v>CTSN Eliminations</v>
          </cell>
        </row>
        <row r="126">
          <cell r="A126" t="str">
            <v>RU Deepwater</v>
          </cell>
          <cell r="C126">
            <v>15994193.59</v>
          </cell>
          <cell r="E126">
            <v>10804015.220000001</v>
          </cell>
          <cell r="F126">
            <v>2207641.5</v>
          </cell>
          <cell r="H126">
            <v>0</v>
          </cell>
          <cell r="I126">
            <v>0</v>
          </cell>
          <cell r="J126">
            <v>13011656.720000001</v>
          </cell>
          <cell r="K126">
            <v>2982536.87</v>
          </cell>
          <cell r="L126">
            <v>2982536.87</v>
          </cell>
          <cell r="N126">
            <v>-10195</v>
          </cell>
          <cell r="O126">
            <v>0</v>
          </cell>
          <cell r="P126">
            <v>-10454.75</v>
          </cell>
          <cell r="Q126">
            <v>0</v>
          </cell>
          <cell r="R126">
            <v>0</v>
          </cell>
          <cell r="S126">
            <v>828642.84</v>
          </cell>
          <cell r="U126">
            <v>2174543.7799999998</v>
          </cell>
          <cell r="V126">
            <v>0</v>
          </cell>
          <cell r="W126">
            <v>2174543.7799999998</v>
          </cell>
          <cell r="X126">
            <v>0</v>
          </cell>
          <cell r="Y126">
            <v>0</v>
          </cell>
          <cell r="Z126">
            <v>2174543.7799999998</v>
          </cell>
          <cell r="AB126">
            <v>0</v>
          </cell>
          <cell r="AC126">
            <v>0</v>
          </cell>
          <cell r="AD126">
            <v>0</v>
          </cell>
          <cell r="AE126">
            <v>2174543.7799999998</v>
          </cell>
          <cell r="AG126">
            <v>2174543.7799999998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R126">
            <v>0</v>
          </cell>
          <cell r="AS126">
            <v>0</v>
          </cell>
          <cell r="BM126">
            <v>690000</v>
          </cell>
          <cell r="BN126">
            <v>-241500</v>
          </cell>
          <cell r="BO126">
            <v>448500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CI126">
            <v>23467.52</v>
          </cell>
          <cell r="CM126">
            <v>0</v>
          </cell>
          <cell r="CO126">
            <v>0</v>
          </cell>
          <cell r="CQ126">
            <v>0</v>
          </cell>
        </row>
        <row r="127">
          <cell r="A127" t="str">
            <v>RU Drax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E127">
            <v>0</v>
          </cell>
          <cell r="AH127">
            <v>0</v>
          </cell>
        </row>
        <row r="128">
          <cell r="A128" t="str">
            <v>AES Nigeria Holdings LTD</v>
          </cell>
          <cell r="E128">
            <v>0</v>
          </cell>
          <cell r="F128">
            <v>84285</v>
          </cell>
          <cell r="J128">
            <v>84285</v>
          </cell>
          <cell r="K128">
            <v>-84285</v>
          </cell>
          <cell r="L128">
            <v>-84285</v>
          </cell>
          <cell r="Q128">
            <v>807332</v>
          </cell>
          <cell r="R128">
            <v>34368</v>
          </cell>
          <cell r="U128">
            <v>-925985</v>
          </cell>
          <cell r="W128">
            <v>-925985</v>
          </cell>
          <cell r="Z128">
            <v>-925985</v>
          </cell>
          <cell r="AE128">
            <v>-925985</v>
          </cell>
          <cell r="AG128">
            <v>-925985</v>
          </cell>
          <cell r="AS128">
            <v>807332</v>
          </cell>
        </row>
        <row r="129">
          <cell r="A129" t="str">
            <v>Nigeria Barge LTD</v>
          </cell>
          <cell r="C129">
            <v>32734555</v>
          </cell>
          <cell r="E129">
            <v>7383978</v>
          </cell>
          <cell r="F129">
            <v>7157028</v>
          </cell>
          <cell r="J129">
            <v>14541006</v>
          </cell>
          <cell r="K129">
            <v>18193549</v>
          </cell>
          <cell r="L129">
            <v>18193549</v>
          </cell>
          <cell r="N129">
            <v>-16111</v>
          </cell>
          <cell r="R129">
            <v>-554</v>
          </cell>
          <cell r="U129">
            <v>18210214</v>
          </cell>
          <cell r="W129">
            <v>18210214</v>
          </cell>
          <cell r="Z129">
            <v>18210214</v>
          </cell>
          <cell r="AE129">
            <v>18210214</v>
          </cell>
          <cell r="AG129">
            <v>18210214</v>
          </cell>
          <cell r="BI129">
            <v>20833</v>
          </cell>
          <cell r="BJ129">
            <v>0</v>
          </cell>
          <cell r="BK129">
            <v>20833</v>
          </cell>
        </row>
        <row r="130">
          <cell r="A130" t="str">
            <v>Ebute Eliminations</v>
          </cell>
        </row>
        <row r="131">
          <cell r="A131" t="str">
            <v>RU Ecogen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E131">
            <v>0</v>
          </cell>
          <cell r="AH131">
            <v>0</v>
          </cell>
        </row>
        <row r="132">
          <cell r="A132" t="str">
            <v>RU EDC</v>
          </cell>
          <cell r="B132">
            <v>0</v>
          </cell>
          <cell r="C132">
            <v>296743539</v>
          </cell>
          <cell r="E132">
            <v>137881068</v>
          </cell>
          <cell r="F132">
            <v>48526795</v>
          </cell>
          <cell r="G132">
            <v>0</v>
          </cell>
          <cell r="H132">
            <v>0</v>
          </cell>
          <cell r="I132">
            <v>4027000</v>
          </cell>
          <cell r="J132">
            <v>190434863</v>
          </cell>
          <cell r="K132">
            <v>106308676</v>
          </cell>
          <cell r="L132">
            <v>106308676</v>
          </cell>
          <cell r="N132">
            <v>-2481948</v>
          </cell>
          <cell r="O132">
            <v>2992197</v>
          </cell>
          <cell r="P132">
            <v>-15435142</v>
          </cell>
          <cell r="Q132">
            <v>50583539</v>
          </cell>
          <cell r="R132">
            <v>4143135</v>
          </cell>
          <cell r="S132">
            <v>0</v>
          </cell>
          <cell r="T132">
            <v>669450</v>
          </cell>
          <cell r="U132">
            <v>67176345</v>
          </cell>
          <cell r="V132">
            <v>8239832.9100000001</v>
          </cell>
          <cell r="W132">
            <v>56278945.090000004</v>
          </cell>
          <cell r="X132">
            <v>-2405119.9</v>
          </cell>
          <cell r="Y132">
            <v>5834713.0099999998</v>
          </cell>
          <cell r="Z132">
            <v>61341631.990000002</v>
          </cell>
          <cell r="AA132">
            <v>17014000</v>
          </cell>
          <cell r="AB132">
            <v>2657567</v>
          </cell>
          <cell r="AC132">
            <v>0</v>
          </cell>
          <cell r="AD132">
            <v>0</v>
          </cell>
          <cell r="AE132">
            <v>41670064.990000002</v>
          </cell>
          <cell r="AG132">
            <v>67176345</v>
          </cell>
          <cell r="AH132">
            <v>8239832.9100000001</v>
          </cell>
          <cell r="AI132">
            <v>2657567</v>
          </cell>
          <cell r="AJ132">
            <v>0</v>
          </cell>
          <cell r="AK132">
            <v>0</v>
          </cell>
          <cell r="AR132">
            <v>4014502</v>
          </cell>
          <cell r="BI132">
            <v>-8027711</v>
          </cell>
          <cell r="BK132">
            <v>-8027711</v>
          </cell>
          <cell r="BM132">
            <v>9932585.2100000009</v>
          </cell>
          <cell r="BN132">
            <v>-3377080</v>
          </cell>
          <cell r="BO132">
            <v>6555505.21</v>
          </cell>
          <cell r="BQ132">
            <v>0</v>
          </cell>
          <cell r="BR132">
            <v>0</v>
          </cell>
          <cell r="BS132">
            <v>0</v>
          </cell>
          <cell r="BT132">
            <v>9497444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6611000</v>
          </cell>
          <cell r="CE132">
            <v>0</v>
          </cell>
          <cell r="CF132">
            <v>0</v>
          </cell>
          <cell r="CG132">
            <v>78542938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Q132">
            <v>2657567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17014000</v>
          </cell>
        </row>
        <row r="133">
          <cell r="A133" t="str">
            <v>Empr Distr de Elec del Este</v>
          </cell>
          <cell r="B133">
            <v>0</v>
          </cell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-34153609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34153609</v>
          </cell>
          <cell r="AC133">
            <v>0</v>
          </cell>
          <cell r="AD133">
            <v>0</v>
          </cell>
          <cell r="AE133">
            <v>-34153609</v>
          </cell>
          <cell r="AG133">
            <v>0</v>
          </cell>
          <cell r="AH133">
            <v>0</v>
          </cell>
          <cell r="AI133">
            <v>34153609</v>
          </cell>
          <cell r="AJ133">
            <v>0</v>
          </cell>
          <cell r="AK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I133">
            <v>0</v>
          </cell>
          <cell r="CM133">
            <v>0</v>
          </cell>
          <cell r="CO133">
            <v>0</v>
          </cell>
          <cell r="CQ133">
            <v>34153609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</row>
        <row r="134">
          <cell r="A134" t="str">
            <v>Distribucion Dominican LTD</v>
          </cell>
          <cell r="B134">
            <v>0</v>
          </cell>
          <cell r="C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1870266</v>
          </cell>
          <cell r="R134">
            <v>0</v>
          </cell>
          <cell r="S134">
            <v>0</v>
          </cell>
          <cell r="T134">
            <v>0</v>
          </cell>
          <cell r="U134">
            <v>-1870266</v>
          </cell>
          <cell r="V134">
            <v>0</v>
          </cell>
          <cell r="W134">
            <v>-1870266</v>
          </cell>
          <cell r="X134">
            <v>0</v>
          </cell>
          <cell r="Y134">
            <v>0</v>
          </cell>
          <cell r="Z134">
            <v>-1870266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-1870266</v>
          </cell>
          <cell r="AG134">
            <v>-1870266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S134">
            <v>1870266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I134">
            <v>0</v>
          </cell>
          <cell r="CM134">
            <v>0</v>
          </cell>
          <cell r="CO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</row>
        <row r="135">
          <cell r="A135" t="str">
            <v>AES Distribution East LLC (US)</v>
          </cell>
        </row>
        <row r="136">
          <cell r="A136" t="str">
            <v>Distribution East LTD</v>
          </cell>
        </row>
        <row r="137">
          <cell r="A137" t="str">
            <v>Ede Este Topside Adjustment</v>
          </cell>
          <cell r="B137">
            <v>0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17076804</v>
          </cell>
          <cell r="W137">
            <v>-17076804</v>
          </cell>
          <cell r="X137">
            <v>0</v>
          </cell>
          <cell r="Y137">
            <v>17076804</v>
          </cell>
          <cell r="Z137">
            <v>-17076804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-17076804</v>
          </cell>
          <cell r="AG137">
            <v>0</v>
          </cell>
          <cell r="AH137">
            <v>17076804</v>
          </cell>
          <cell r="AI137">
            <v>0</v>
          </cell>
          <cell r="AJ137">
            <v>0</v>
          </cell>
          <cell r="AK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I137">
            <v>0</v>
          </cell>
          <cell r="CM137">
            <v>0</v>
          </cell>
          <cell r="CO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</row>
        <row r="138">
          <cell r="A138" t="str">
            <v>Ede Este Eliminations</v>
          </cell>
        </row>
        <row r="139">
          <cell r="A139" t="str">
            <v>EDELAP Top Level Adjusting Entity</v>
          </cell>
          <cell r="C139">
            <v>23220119</v>
          </cell>
          <cell r="E139">
            <v>18328504</v>
          </cell>
          <cell r="F139">
            <v>2066406</v>
          </cell>
          <cell r="G139">
            <v>74236</v>
          </cell>
          <cell r="H139">
            <v>0</v>
          </cell>
          <cell r="I139">
            <v>325624</v>
          </cell>
          <cell r="J139">
            <v>20794770</v>
          </cell>
          <cell r="K139">
            <v>2425349</v>
          </cell>
          <cell r="L139">
            <v>2425349</v>
          </cell>
          <cell r="N139">
            <v>0</v>
          </cell>
          <cell r="O139">
            <v>36742</v>
          </cell>
          <cell r="P139">
            <v>0</v>
          </cell>
          <cell r="Q139">
            <v>4453651</v>
          </cell>
          <cell r="R139">
            <v>674000</v>
          </cell>
          <cell r="S139">
            <v>0</v>
          </cell>
          <cell r="T139">
            <v>0</v>
          </cell>
          <cell r="U139">
            <v>-2739044</v>
          </cell>
          <cell r="V139">
            <v>172733</v>
          </cell>
          <cell r="W139">
            <v>-2911777</v>
          </cell>
          <cell r="X139">
            <v>-61917</v>
          </cell>
          <cell r="Y139">
            <v>110816</v>
          </cell>
          <cell r="Z139">
            <v>-2849860</v>
          </cell>
          <cell r="AA139">
            <v>279241</v>
          </cell>
          <cell r="AE139">
            <v>-3129101</v>
          </cell>
          <cell r="AG139">
            <v>-2739044</v>
          </cell>
          <cell r="AH139">
            <v>172733</v>
          </cell>
          <cell r="BA139">
            <v>107835</v>
          </cell>
          <cell r="BI139">
            <v>494619</v>
          </cell>
          <cell r="BJ139">
            <v>-173116</v>
          </cell>
          <cell r="BK139">
            <v>321503</v>
          </cell>
          <cell r="BW139">
            <v>5863156</v>
          </cell>
          <cell r="CD139">
            <v>1399684</v>
          </cell>
          <cell r="CG139">
            <v>10017881</v>
          </cell>
          <cell r="CI139">
            <v>5852</v>
          </cell>
          <cell r="CJ139">
            <v>0</v>
          </cell>
          <cell r="CW139">
            <v>279241</v>
          </cell>
        </row>
        <row r="140">
          <cell r="A140" t="str">
            <v>EDEN EDES Top Level Adj</v>
          </cell>
          <cell r="C140">
            <v>42993426</v>
          </cell>
          <cell r="E140">
            <v>31991391</v>
          </cell>
          <cell r="F140">
            <v>2691187</v>
          </cell>
          <cell r="G140">
            <v>49562</v>
          </cell>
          <cell r="I140">
            <v>296983</v>
          </cell>
          <cell r="J140">
            <v>35029123</v>
          </cell>
          <cell r="K140">
            <v>7964303</v>
          </cell>
          <cell r="L140">
            <v>7964303</v>
          </cell>
          <cell r="P140">
            <v>-844554</v>
          </cell>
          <cell r="Q140">
            <v>9732813</v>
          </cell>
          <cell r="R140">
            <v>951200</v>
          </cell>
          <cell r="U140">
            <v>-1875156</v>
          </cell>
          <cell r="V140">
            <v>243103</v>
          </cell>
          <cell r="W140">
            <v>-2118259</v>
          </cell>
          <cell r="X140">
            <v>-85086</v>
          </cell>
          <cell r="Y140">
            <v>158017</v>
          </cell>
          <cell r="Z140">
            <v>-2033173</v>
          </cell>
          <cell r="AA140">
            <v>1166222</v>
          </cell>
          <cell r="AE140">
            <v>-3199395</v>
          </cell>
          <cell r="AG140">
            <v>-1875156</v>
          </cell>
          <cell r="AH140">
            <v>243103</v>
          </cell>
          <cell r="AR140">
            <v>15450</v>
          </cell>
          <cell r="BA140">
            <v>113825</v>
          </cell>
          <cell r="BC140">
            <v>60445</v>
          </cell>
          <cell r="BI140">
            <v>855773</v>
          </cell>
          <cell r="BJ140">
            <v>-299521</v>
          </cell>
          <cell r="BK140">
            <v>556252</v>
          </cell>
          <cell r="BW140">
            <v>5989205</v>
          </cell>
          <cell r="BZ140">
            <v>41645638</v>
          </cell>
          <cell r="CW140">
            <v>1166222</v>
          </cell>
        </row>
        <row r="141">
          <cell r="A141" t="str">
            <v>RU Ekibastuz</v>
          </cell>
          <cell r="C141">
            <v>30436194</v>
          </cell>
          <cell r="E141">
            <v>22187017</v>
          </cell>
          <cell r="F141">
            <v>1111089</v>
          </cell>
          <cell r="G141">
            <v>364797</v>
          </cell>
          <cell r="I141">
            <v>-158849</v>
          </cell>
          <cell r="J141">
            <v>23504054</v>
          </cell>
          <cell r="K141">
            <v>6932140</v>
          </cell>
          <cell r="L141">
            <v>6932140</v>
          </cell>
          <cell r="N141">
            <v>-73354</v>
          </cell>
          <cell r="O141">
            <v>60184</v>
          </cell>
          <cell r="P141">
            <v>-6097</v>
          </cell>
          <cell r="Q141">
            <v>2017786</v>
          </cell>
          <cell r="R141">
            <v>66505</v>
          </cell>
          <cell r="S141">
            <v>0</v>
          </cell>
          <cell r="U141">
            <v>4867116</v>
          </cell>
          <cell r="V141">
            <v>0</v>
          </cell>
          <cell r="W141">
            <v>4867116</v>
          </cell>
          <cell r="X141">
            <v>0</v>
          </cell>
          <cell r="Y141">
            <v>0</v>
          </cell>
          <cell r="Z141">
            <v>4867116</v>
          </cell>
          <cell r="AA141">
            <v>1021160</v>
          </cell>
          <cell r="AE141">
            <v>3845956</v>
          </cell>
          <cell r="AG141">
            <v>4867116</v>
          </cell>
          <cell r="AH141">
            <v>0</v>
          </cell>
          <cell r="AO141">
            <v>4340873</v>
          </cell>
          <cell r="AS141">
            <v>1593000</v>
          </cell>
          <cell r="BA141">
            <v>1887</v>
          </cell>
          <cell r="BF141">
            <v>86955</v>
          </cell>
          <cell r="BG141">
            <v>1785982</v>
          </cell>
          <cell r="BI141">
            <v>56621</v>
          </cell>
          <cell r="BJ141">
            <v>-16986</v>
          </cell>
          <cell r="BK141">
            <v>39635</v>
          </cell>
          <cell r="CD141">
            <v>3921911</v>
          </cell>
          <cell r="CG141">
            <v>1017626</v>
          </cell>
          <cell r="CW141">
            <v>1021160</v>
          </cell>
        </row>
        <row r="142">
          <cell r="A142" t="str">
            <v>El Faro Generating LTD</v>
          </cell>
          <cell r="H142">
            <v>-73007</v>
          </cell>
          <cell r="J142">
            <v>-73007</v>
          </cell>
          <cell r="K142">
            <v>73007</v>
          </cell>
          <cell r="L142">
            <v>0</v>
          </cell>
          <cell r="N142">
            <v>0</v>
          </cell>
          <cell r="U142">
            <v>73007</v>
          </cell>
          <cell r="W142">
            <v>73007</v>
          </cell>
          <cell r="Z142">
            <v>73007</v>
          </cell>
          <cell r="AE142">
            <v>73007</v>
          </cell>
          <cell r="AG142">
            <v>73007</v>
          </cell>
        </row>
        <row r="143">
          <cell r="A143" t="str">
            <v>EEO Distribution</v>
          </cell>
          <cell r="E143">
            <v>173453.15</v>
          </cell>
          <cell r="J143">
            <v>173453.15</v>
          </cell>
          <cell r="K143">
            <v>-173453.15</v>
          </cell>
          <cell r="L143">
            <v>-173453.15</v>
          </cell>
          <cell r="P143">
            <v>-622798</v>
          </cell>
          <cell r="U143">
            <v>449344.85</v>
          </cell>
          <cell r="W143">
            <v>449344.85</v>
          </cell>
          <cell r="Z143">
            <v>449344.85</v>
          </cell>
          <cell r="AE143">
            <v>449344.85</v>
          </cell>
          <cell r="AG143">
            <v>449344.85</v>
          </cell>
          <cell r="AR143">
            <v>622798</v>
          </cell>
        </row>
        <row r="144">
          <cell r="A144" t="str">
            <v>El Salvador Distribution Ventures</v>
          </cell>
          <cell r="Q144">
            <v>4947043</v>
          </cell>
          <cell r="U144">
            <v>-4947043</v>
          </cell>
          <cell r="W144">
            <v>-4947043</v>
          </cell>
          <cell r="Z144">
            <v>-4947043</v>
          </cell>
          <cell r="AE144">
            <v>-4947043</v>
          </cell>
          <cell r="AG144">
            <v>-4947043</v>
          </cell>
          <cell r="AS144">
            <v>4947043</v>
          </cell>
        </row>
        <row r="145">
          <cell r="A145" t="str">
            <v>El Salvador Energy Holdings</v>
          </cell>
          <cell r="C145">
            <v>2312936</v>
          </cell>
          <cell r="E145">
            <v>0</v>
          </cell>
          <cell r="F145">
            <v>385194.73</v>
          </cell>
          <cell r="J145">
            <v>385194.73</v>
          </cell>
          <cell r="K145">
            <v>1927741.27</v>
          </cell>
          <cell r="L145">
            <v>1927741.27</v>
          </cell>
          <cell r="Q145">
            <v>184632.05</v>
          </cell>
          <cell r="U145">
            <v>1743109.22</v>
          </cell>
          <cell r="W145">
            <v>1743109.22</v>
          </cell>
          <cell r="Z145">
            <v>1743109.22</v>
          </cell>
          <cell r="AA145">
            <v>0</v>
          </cell>
          <cell r="AE145">
            <v>1743109.22</v>
          </cell>
          <cell r="AG145">
            <v>1743109.22</v>
          </cell>
          <cell r="AT145">
            <v>2312936</v>
          </cell>
          <cell r="CG145">
            <v>21057517.25</v>
          </cell>
          <cell r="CW145">
            <v>0</v>
          </cell>
        </row>
        <row r="146">
          <cell r="A146" t="str">
            <v>Caess</v>
          </cell>
          <cell r="C146">
            <v>101248440.94</v>
          </cell>
          <cell r="E146">
            <v>80957893.909999996</v>
          </cell>
          <cell r="F146">
            <v>2753139.18</v>
          </cell>
          <cell r="I146">
            <v>429794.61</v>
          </cell>
          <cell r="J146">
            <v>84140827.700000003</v>
          </cell>
          <cell r="K146">
            <v>17107613.239999998</v>
          </cell>
          <cell r="L146">
            <v>17107613.239999998</v>
          </cell>
          <cell r="N146">
            <v>-223152.59</v>
          </cell>
          <cell r="O146">
            <v>104620.53</v>
          </cell>
          <cell r="P146">
            <v>-3546474.01</v>
          </cell>
          <cell r="Q146">
            <v>5895235.4500000002</v>
          </cell>
          <cell r="U146">
            <v>14877383.859999999</v>
          </cell>
          <cell r="V146">
            <v>13587.29</v>
          </cell>
          <cell r="W146">
            <v>14863796.57</v>
          </cell>
          <cell r="Y146">
            <v>13587.29</v>
          </cell>
          <cell r="Z146">
            <v>14863796.57</v>
          </cell>
          <cell r="AA146">
            <v>2931491.84</v>
          </cell>
          <cell r="AE146">
            <v>11932304.73</v>
          </cell>
          <cell r="AG146">
            <v>14877383.859999999</v>
          </cell>
          <cell r="AH146">
            <v>13587.29</v>
          </cell>
          <cell r="AR146">
            <v>3273128</v>
          </cell>
          <cell r="AU146">
            <v>1808073</v>
          </cell>
          <cell r="AZ146">
            <v>168854</v>
          </cell>
          <cell r="BA146">
            <v>5410334</v>
          </cell>
          <cell r="BB146">
            <v>262944</v>
          </cell>
          <cell r="BC146">
            <v>663370</v>
          </cell>
          <cell r="BZ146">
            <v>4706104</v>
          </cell>
          <cell r="CD146">
            <v>1781077.65</v>
          </cell>
          <cell r="CW146">
            <v>2931491.84</v>
          </cell>
        </row>
        <row r="147">
          <cell r="A147" t="str">
            <v>CAESS Adjustment Company</v>
          </cell>
        </row>
        <row r="148">
          <cell r="A148" t="str">
            <v>Hipotecaria San Miguel</v>
          </cell>
          <cell r="E148">
            <v>101370.68</v>
          </cell>
          <cell r="J148">
            <v>101370.68</v>
          </cell>
          <cell r="K148">
            <v>-101370.68</v>
          </cell>
          <cell r="L148">
            <v>-101370.68</v>
          </cell>
          <cell r="P148">
            <v>-3701447</v>
          </cell>
          <cell r="Q148">
            <v>3701447</v>
          </cell>
          <cell r="U148">
            <v>-101370.68</v>
          </cell>
          <cell r="W148">
            <v>-101370.68</v>
          </cell>
          <cell r="Z148">
            <v>-101370.68</v>
          </cell>
          <cell r="AE148">
            <v>-101370.68</v>
          </cell>
          <cell r="AG148">
            <v>-101370.68</v>
          </cell>
          <cell r="AR148">
            <v>3701447</v>
          </cell>
          <cell r="AS148">
            <v>3701447</v>
          </cell>
        </row>
        <row r="149">
          <cell r="A149" t="str">
            <v>EEO (El Salvador)</v>
          </cell>
          <cell r="C149">
            <v>34882756.93</v>
          </cell>
          <cell r="E149">
            <v>27085319.050000001</v>
          </cell>
          <cell r="F149">
            <v>1494696.5</v>
          </cell>
          <cell r="I149">
            <v>28602.560000000001</v>
          </cell>
          <cell r="J149">
            <v>28608618.109999999</v>
          </cell>
          <cell r="K149">
            <v>6274138.8200000003</v>
          </cell>
          <cell r="L149">
            <v>6274138.8200000003</v>
          </cell>
          <cell r="N149">
            <v>-269885.55</v>
          </cell>
          <cell r="O149">
            <v>95805.119999999995</v>
          </cell>
          <cell r="P149">
            <v>-692549.93</v>
          </cell>
          <cell r="Q149">
            <v>2004088.47</v>
          </cell>
          <cell r="U149">
            <v>5136680.71</v>
          </cell>
          <cell r="V149">
            <v>0</v>
          </cell>
          <cell r="W149">
            <v>5136680.71</v>
          </cell>
          <cell r="Y149">
            <v>0</v>
          </cell>
          <cell r="Z149">
            <v>5136680.71</v>
          </cell>
          <cell r="AA149">
            <v>1418792.96</v>
          </cell>
          <cell r="AE149">
            <v>3717887.75</v>
          </cell>
          <cell r="AG149">
            <v>5136680.71</v>
          </cell>
          <cell r="AH149">
            <v>0</v>
          </cell>
          <cell r="AR149">
            <v>428319</v>
          </cell>
          <cell r="AU149">
            <v>504863</v>
          </cell>
          <cell r="AZ149">
            <v>7278374</v>
          </cell>
          <cell r="BB149">
            <v>117369</v>
          </cell>
          <cell r="BC149">
            <v>345582</v>
          </cell>
          <cell r="BZ149">
            <v>239926.04</v>
          </cell>
          <cell r="CD149">
            <v>2329308.98</v>
          </cell>
          <cell r="CW149">
            <v>1418792.96</v>
          </cell>
        </row>
        <row r="150">
          <cell r="A150" t="str">
            <v>CAESS Distribution</v>
          </cell>
          <cell r="P150">
            <v>-622798</v>
          </cell>
          <cell r="U150">
            <v>622798</v>
          </cell>
          <cell r="W150">
            <v>622798</v>
          </cell>
          <cell r="Z150">
            <v>622798</v>
          </cell>
          <cell r="AA150">
            <v>0</v>
          </cell>
          <cell r="AE150">
            <v>622798</v>
          </cell>
          <cell r="AG150">
            <v>622798</v>
          </cell>
          <cell r="AR150">
            <v>622798</v>
          </cell>
          <cell r="CW150">
            <v>0</v>
          </cell>
        </row>
        <row r="151">
          <cell r="A151" t="str">
            <v>Empressa Electrica De El Sal</v>
          </cell>
          <cell r="E151">
            <v>0</v>
          </cell>
          <cell r="J151">
            <v>0</v>
          </cell>
          <cell r="K151">
            <v>0</v>
          </cell>
          <cell r="L151">
            <v>0</v>
          </cell>
          <cell r="N151">
            <v>-30045.68</v>
          </cell>
          <cell r="Q151">
            <v>4014502</v>
          </cell>
          <cell r="U151">
            <v>-3984456.32</v>
          </cell>
          <cell r="W151">
            <v>-3984456.32</v>
          </cell>
          <cell r="Z151">
            <v>-3984456.32</v>
          </cell>
          <cell r="AE151">
            <v>-3984456.32</v>
          </cell>
          <cell r="AG151">
            <v>-3984456.32</v>
          </cell>
          <cell r="AS151">
            <v>4014502</v>
          </cell>
        </row>
        <row r="152">
          <cell r="A152" t="str">
            <v>Central America Electric Light</v>
          </cell>
          <cell r="AA152">
            <v>0</v>
          </cell>
          <cell r="AE152">
            <v>0</v>
          </cell>
          <cell r="CW152">
            <v>0</v>
          </cell>
        </row>
        <row r="153">
          <cell r="A153" t="str">
            <v>El Salvador Electric Light</v>
          </cell>
        </row>
        <row r="154">
          <cell r="A154" t="str">
            <v>Caess/EEO Eliminations</v>
          </cell>
          <cell r="C154">
            <v>-8002135</v>
          </cell>
          <cell r="E154">
            <v>-8002135</v>
          </cell>
          <cell r="J154">
            <v>-8002135</v>
          </cell>
          <cell r="K154">
            <v>0</v>
          </cell>
          <cell r="L154">
            <v>0</v>
          </cell>
          <cell r="P154">
            <v>8648490</v>
          </cell>
          <cell r="Q154">
            <v>-8648490</v>
          </cell>
          <cell r="U154">
            <v>0</v>
          </cell>
          <cell r="W154">
            <v>0</v>
          </cell>
          <cell r="Z154">
            <v>0</v>
          </cell>
          <cell r="AE154">
            <v>0</v>
          </cell>
          <cell r="AG154">
            <v>0</v>
          </cell>
          <cell r="AR154">
            <v>-8648490</v>
          </cell>
          <cell r="AS154">
            <v>-8648490</v>
          </cell>
          <cell r="AT154">
            <v>-2312936</v>
          </cell>
          <cell r="AU154">
            <v>-2312936</v>
          </cell>
          <cell r="AZ154">
            <v>-5410334</v>
          </cell>
          <cell r="BA154">
            <v>-5410334</v>
          </cell>
          <cell r="BB154">
            <v>-278865</v>
          </cell>
          <cell r="BC154">
            <v>-278865</v>
          </cell>
        </row>
        <row r="155">
          <cell r="A155" t="str">
            <v>Clesa GAAP</v>
          </cell>
          <cell r="E155">
            <v>0</v>
          </cell>
          <cell r="F155">
            <v>674654.75</v>
          </cell>
          <cell r="J155">
            <v>674654.75</v>
          </cell>
          <cell r="K155">
            <v>-674654.75</v>
          </cell>
          <cell r="L155">
            <v>-674654.75</v>
          </cell>
          <cell r="U155">
            <v>-674654.75</v>
          </cell>
          <cell r="W155">
            <v>-674654.75</v>
          </cell>
          <cell r="Z155">
            <v>-674654.75</v>
          </cell>
          <cell r="AE155">
            <v>-674654.75</v>
          </cell>
          <cell r="AG155">
            <v>-674654.75</v>
          </cell>
        </row>
        <row r="156">
          <cell r="A156" t="str">
            <v>AES Distribuidores Salvadorenos</v>
          </cell>
          <cell r="E156">
            <v>0</v>
          </cell>
          <cell r="F156">
            <v>29056</v>
          </cell>
          <cell r="J156">
            <v>29056</v>
          </cell>
          <cell r="K156">
            <v>-29056</v>
          </cell>
          <cell r="L156">
            <v>-29056</v>
          </cell>
          <cell r="O156">
            <v>12411</v>
          </cell>
          <cell r="Q156">
            <v>1950000</v>
          </cell>
          <cell r="U156">
            <v>-1991467</v>
          </cell>
          <cell r="W156">
            <v>-1991467</v>
          </cell>
          <cell r="Z156">
            <v>-1991467</v>
          </cell>
          <cell r="AE156">
            <v>-1991467</v>
          </cell>
          <cell r="AG156">
            <v>-1991467</v>
          </cell>
          <cell r="AS156">
            <v>1950000</v>
          </cell>
        </row>
        <row r="157">
          <cell r="A157" t="str">
            <v>Clesa PreGAAP</v>
          </cell>
          <cell r="C157">
            <v>43493643.020000003</v>
          </cell>
          <cell r="E157">
            <v>30497334.140000001</v>
          </cell>
          <cell r="F157">
            <v>1552127.68</v>
          </cell>
          <cell r="I157">
            <v>65692.37</v>
          </cell>
          <cell r="J157">
            <v>32115154.190000001</v>
          </cell>
          <cell r="K157">
            <v>11378488.83</v>
          </cell>
          <cell r="L157">
            <v>11378488.83</v>
          </cell>
          <cell r="N157">
            <v>0</v>
          </cell>
          <cell r="O157">
            <v>697084.94</v>
          </cell>
          <cell r="P157">
            <v>-2087388.03</v>
          </cell>
          <cell r="Q157">
            <v>3764432.37</v>
          </cell>
          <cell r="U157">
            <v>9004359.5500000007</v>
          </cell>
          <cell r="W157">
            <v>9004359.5500000007</v>
          </cell>
          <cell r="Z157">
            <v>9004359.5500000007</v>
          </cell>
          <cell r="AA157">
            <v>1934683.25</v>
          </cell>
          <cell r="AE157">
            <v>7069676.2999999998</v>
          </cell>
          <cell r="AG157">
            <v>9004359.5500000007</v>
          </cell>
          <cell r="AR157">
            <v>1950000</v>
          </cell>
          <cell r="AU157">
            <v>464611</v>
          </cell>
          <cell r="AZ157">
            <v>40336</v>
          </cell>
          <cell r="BA157">
            <v>1868040</v>
          </cell>
          <cell r="BB157">
            <v>19988</v>
          </cell>
          <cell r="BC157">
            <v>167348</v>
          </cell>
          <cell r="BQ157">
            <v>692402.9</v>
          </cell>
          <cell r="CD157">
            <v>2386920.7999999998</v>
          </cell>
          <cell r="CG157">
            <v>7549930</v>
          </cell>
          <cell r="CW157">
            <v>1934683.25</v>
          </cell>
        </row>
        <row r="158">
          <cell r="A158" t="str">
            <v>Hipotecaria Santa Ana LTDA</v>
          </cell>
          <cell r="P158">
            <v>-1950000</v>
          </cell>
          <cell r="Q158">
            <v>1950000</v>
          </cell>
          <cell r="U158">
            <v>0</v>
          </cell>
          <cell r="W158">
            <v>0</v>
          </cell>
          <cell r="Z158">
            <v>0</v>
          </cell>
          <cell r="AA158">
            <v>41052.21</v>
          </cell>
          <cell r="AE158">
            <v>-41052.21</v>
          </cell>
          <cell r="AG158">
            <v>0</v>
          </cell>
          <cell r="AR158">
            <v>1950000</v>
          </cell>
          <cell r="AS158">
            <v>1950000</v>
          </cell>
          <cell r="CW158">
            <v>41052.21</v>
          </cell>
        </row>
        <row r="159">
          <cell r="A159" t="str">
            <v>AES El Salvador LTD</v>
          </cell>
          <cell r="C159">
            <v>464611</v>
          </cell>
          <cell r="K159">
            <v>464611</v>
          </cell>
          <cell r="L159">
            <v>464611</v>
          </cell>
          <cell r="O159">
            <v>3502</v>
          </cell>
          <cell r="Q159">
            <v>10</v>
          </cell>
          <cell r="U159">
            <v>461099</v>
          </cell>
          <cell r="W159">
            <v>461099</v>
          </cell>
          <cell r="Z159">
            <v>461099</v>
          </cell>
          <cell r="AE159">
            <v>461099</v>
          </cell>
          <cell r="AG159">
            <v>461099</v>
          </cell>
          <cell r="AT159">
            <v>464611</v>
          </cell>
        </row>
        <row r="160">
          <cell r="A160" t="str">
            <v>CLESA Top Level Adjusting Entity</v>
          </cell>
          <cell r="V160">
            <v>-135222.71</v>
          </cell>
          <cell r="W160">
            <v>135222.71</v>
          </cell>
          <cell r="X160">
            <v>-47290.5</v>
          </cell>
          <cell r="Y160">
            <v>-182513.2</v>
          </cell>
          <cell r="Z160">
            <v>182513.2</v>
          </cell>
          <cell r="AE160">
            <v>182513.2</v>
          </cell>
          <cell r="AH160">
            <v>-135222.71</v>
          </cell>
        </row>
        <row r="161">
          <cell r="A161" t="str">
            <v>AES Distribuidores Salvadorenos SRL</v>
          </cell>
          <cell r="O161">
            <v>11</v>
          </cell>
          <cell r="U161">
            <v>-11</v>
          </cell>
          <cell r="W161">
            <v>-11</v>
          </cell>
          <cell r="Z161">
            <v>-11</v>
          </cell>
          <cell r="AE161">
            <v>-11</v>
          </cell>
          <cell r="AG161">
            <v>-11</v>
          </cell>
        </row>
        <row r="162">
          <cell r="A162" t="str">
            <v>Clesa Eliminations</v>
          </cell>
          <cell r="C162">
            <v>-464611</v>
          </cell>
          <cell r="E162">
            <v>-464611</v>
          </cell>
          <cell r="J162">
            <v>-464611</v>
          </cell>
          <cell r="K162">
            <v>0</v>
          </cell>
          <cell r="L162">
            <v>0</v>
          </cell>
          <cell r="P162">
            <v>3900000</v>
          </cell>
          <cell r="Q162">
            <v>-3900000</v>
          </cell>
          <cell r="U162">
            <v>0</v>
          </cell>
          <cell r="W162">
            <v>0</v>
          </cell>
          <cell r="Z162">
            <v>0</v>
          </cell>
          <cell r="AE162">
            <v>0</v>
          </cell>
          <cell r="AG162">
            <v>0</v>
          </cell>
          <cell r="AR162">
            <v>-3900000</v>
          </cell>
          <cell r="AS162">
            <v>-3900000</v>
          </cell>
          <cell r="AT162">
            <v>-464611</v>
          </cell>
          <cell r="AU162">
            <v>-464611</v>
          </cell>
        </row>
        <row r="163">
          <cell r="A163" t="str">
            <v>AES Comunications INP</v>
          </cell>
        </row>
        <row r="164">
          <cell r="A164" t="str">
            <v>Administradora de Servicios Cmrc</v>
          </cell>
          <cell r="C164">
            <v>740750.35</v>
          </cell>
          <cell r="E164">
            <v>571247.37</v>
          </cell>
          <cell r="F164">
            <v>2451</v>
          </cell>
          <cell r="G164">
            <v>0</v>
          </cell>
          <cell r="I164">
            <v>0</v>
          </cell>
          <cell r="J164">
            <v>573698.37</v>
          </cell>
          <cell r="K164">
            <v>167051.98000000001</v>
          </cell>
          <cell r="L164">
            <v>167051.98000000001</v>
          </cell>
          <cell r="P164">
            <v>0</v>
          </cell>
          <cell r="Q164">
            <v>0</v>
          </cell>
          <cell r="U164">
            <v>167051.98000000001</v>
          </cell>
          <cell r="W164">
            <v>167051.98000000001</v>
          </cell>
          <cell r="Z164">
            <v>167051.98000000001</v>
          </cell>
          <cell r="AA164">
            <v>0</v>
          </cell>
          <cell r="AE164">
            <v>167051.98000000001</v>
          </cell>
          <cell r="AG164">
            <v>167051.98000000001</v>
          </cell>
          <cell r="BB164">
            <v>705393</v>
          </cell>
          <cell r="BC164">
            <v>4111.74</v>
          </cell>
          <cell r="BQ164">
            <v>9005.2099999999991</v>
          </cell>
          <cell r="CD164">
            <v>1851.77</v>
          </cell>
          <cell r="CW164">
            <v>0</v>
          </cell>
        </row>
        <row r="165">
          <cell r="A165" t="str">
            <v>AES Telecomunicaciones Salvadorenas</v>
          </cell>
          <cell r="C165">
            <v>2051906.85</v>
          </cell>
          <cell r="E165">
            <v>1787657.77</v>
          </cell>
          <cell r="F165">
            <v>161825.56</v>
          </cell>
          <cell r="G165">
            <v>3343.46</v>
          </cell>
          <cell r="I165">
            <v>24727.119999999999</v>
          </cell>
          <cell r="J165">
            <v>1977553.91</v>
          </cell>
          <cell r="K165">
            <v>74352.94</v>
          </cell>
          <cell r="L165">
            <v>74352.94</v>
          </cell>
          <cell r="P165">
            <v>-7129.08</v>
          </cell>
          <cell r="Q165">
            <v>6730.32</v>
          </cell>
          <cell r="U165">
            <v>74751.7</v>
          </cell>
          <cell r="W165">
            <v>74751.7</v>
          </cell>
          <cell r="Z165">
            <v>74751.7</v>
          </cell>
          <cell r="AA165">
            <v>-8261.1299999999992</v>
          </cell>
          <cell r="AE165">
            <v>83012.83</v>
          </cell>
          <cell r="AG165">
            <v>74751.7</v>
          </cell>
          <cell r="BA165">
            <v>209190</v>
          </cell>
          <cell r="BB165">
            <v>92301.74</v>
          </cell>
          <cell r="BC165">
            <v>17584</v>
          </cell>
          <cell r="BQ165">
            <v>26976.15</v>
          </cell>
          <cell r="BU165">
            <v>0</v>
          </cell>
          <cell r="CD165">
            <v>55789.91</v>
          </cell>
          <cell r="CW165">
            <v>-8261.1299999999992</v>
          </cell>
        </row>
        <row r="166">
          <cell r="A166" t="str">
            <v>ASERCO Eliminations</v>
          </cell>
          <cell r="C166">
            <v>-4111.74</v>
          </cell>
          <cell r="E166">
            <v>-4111.74</v>
          </cell>
          <cell r="J166">
            <v>-4111.74</v>
          </cell>
          <cell r="K166">
            <v>0</v>
          </cell>
          <cell r="L166">
            <v>0</v>
          </cell>
          <cell r="U166">
            <v>0</v>
          </cell>
          <cell r="W166">
            <v>0</v>
          </cell>
          <cell r="Z166">
            <v>0</v>
          </cell>
          <cell r="AE166">
            <v>0</v>
          </cell>
          <cell r="AG166">
            <v>0</v>
          </cell>
          <cell r="BB166">
            <v>-4111.74</v>
          </cell>
          <cell r="BC166">
            <v>-4111.74</v>
          </cell>
        </row>
        <row r="167">
          <cell r="A167" t="str">
            <v>BS El Salvador Eliminations</v>
          </cell>
          <cell r="C167">
            <v>-2992249</v>
          </cell>
          <cell r="E167">
            <v>-2992249</v>
          </cell>
          <cell r="J167">
            <v>-2992249</v>
          </cell>
          <cell r="K167">
            <v>0</v>
          </cell>
          <cell r="L167">
            <v>0</v>
          </cell>
          <cell r="U167">
            <v>0</v>
          </cell>
          <cell r="W167">
            <v>0</v>
          </cell>
          <cell r="Z167">
            <v>0</v>
          </cell>
          <cell r="AE167">
            <v>0</v>
          </cell>
          <cell r="AG167">
            <v>0</v>
          </cell>
          <cell r="AZ167">
            <v>-2077230</v>
          </cell>
          <cell r="BA167">
            <v>-2077230</v>
          </cell>
          <cell r="BB167">
            <v>-915019</v>
          </cell>
          <cell r="BC167">
            <v>-915019</v>
          </cell>
        </row>
        <row r="168">
          <cell r="A168" t="str">
            <v>RU Enterprise SGA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-1</v>
          </cell>
          <cell r="I168">
            <v>0</v>
          </cell>
          <cell r="J168">
            <v>-1</v>
          </cell>
          <cell r="K168">
            <v>1</v>
          </cell>
          <cell r="L168">
            <v>0</v>
          </cell>
          <cell r="N168">
            <v>0</v>
          </cell>
          <cell r="O168">
            <v>-15006295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15006296</v>
          </cell>
          <cell r="V168">
            <v>0</v>
          </cell>
          <cell r="W168">
            <v>15006296</v>
          </cell>
          <cell r="X168">
            <v>0</v>
          </cell>
          <cell r="Y168">
            <v>0</v>
          </cell>
          <cell r="Z168">
            <v>15006296</v>
          </cell>
          <cell r="AE168">
            <v>15006296</v>
          </cell>
          <cell r="AG168">
            <v>15006296</v>
          </cell>
          <cell r="AH168">
            <v>0</v>
          </cell>
          <cell r="CI168">
            <v>0</v>
          </cell>
        </row>
        <row r="169">
          <cell r="A169" t="str">
            <v>RU Eletronet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E169">
            <v>0</v>
          </cell>
          <cell r="AH169">
            <v>0</v>
          </cell>
        </row>
        <row r="170">
          <cell r="A170" t="str">
            <v>Terneuzen Cogen BV (Netherlands)</v>
          </cell>
          <cell r="E170">
            <v>3171</v>
          </cell>
          <cell r="H170">
            <v>0</v>
          </cell>
          <cell r="J170">
            <v>3171</v>
          </cell>
          <cell r="K170">
            <v>-3171</v>
          </cell>
          <cell r="L170">
            <v>-3171</v>
          </cell>
          <cell r="P170">
            <v>-3929</v>
          </cell>
          <cell r="Q170">
            <v>777443</v>
          </cell>
          <cell r="R170">
            <v>100413</v>
          </cell>
          <cell r="U170">
            <v>-877098</v>
          </cell>
          <cell r="W170">
            <v>-877098</v>
          </cell>
          <cell r="Z170">
            <v>-877098</v>
          </cell>
          <cell r="AC170">
            <v>0</v>
          </cell>
          <cell r="AE170">
            <v>-877098</v>
          </cell>
          <cell r="AG170">
            <v>-877098</v>
          </cell>
          <cell r="AK170">
            <v>0</v>
          </cell>
          <cell r="AS170">
            <v>777443</v>
          </cell>
          <cell r="BI170">
            <v>68748</v>
          </cell>
          <cell r="BJ170">
            <v>-24062</v>
          </cell>
          <cell r="BK170">
            <v>44686</v>
          </cell>
          <cell r="BM170">
            <v>66358</v>
          </cell>
          <cell r="BN170">
            <v>-23225</v>
          </cell>
          <cell r="BO170">
            <v>43133</v>
          </cell>
          <cell r="BZ170">
            <v>939241</v>
          </cell>
          <cell r="CG170">
            <v>1971832</v>
          </cell>
          <cell r="CO170">
            <v>0</v>
          </cell>
        </row>
        <row r="171">
          <cell r="A171" t="str">
            <v>AES Engineering LTD (Cayman)</v>
          </cell>
          <cell r="C171">
            <v>0</v>
          </cell>
          <cell r="E171">
            <v>17886</v>
          </cell>
          <cell r="H171">
            <v>0</v>
          </cell>
          <cell r="J171">
            <v>17886</v>
          </cell>
          <cell r="K171">
            <v>-17886</v>
          </cell>
          <cell r="L171">
            <v>-17886</v>
          </cell>
          <cell r="N171">
            <v>-2466399</v>
          </cell>
          <cell r="P171">
            <v>-358</v>
          </cell>
          <cell r="R171">
            <v>14054</v>
          </cell>
          <cell r="U171">
            <v>2434817</v>
          </cell>
          <cell r="W171">
            <v>2434817</v>
          </cell>
          <cell r="Z171">
            <v>2434817</v>
          </cell>
          <cell r="AE171">
            <v>2434817</v>
          </cell>
          <cell r="AG171">
            <v>2434817</v>
          </cell>
        </row>
        <row r="172">
          <cell r="A172" t="str">
            <v>AES Elsta BV</v>
          </cell>
          <cell r="C172">
            <v>2207691</v>
          </cell>
          <cell r="E172">
            <v>2357973</v>
          </cell>
          <cell r="J172">
            <v>2357973</v>
          </cell>
          <cell r="K172">
            <v>-150282</v>
          </cell>
          <cell r="L172">
            <v>-150282</v>
          </cell>
          <cell r="R172">
            <v>-161</v>
          </cell>
          <cell r="U172">
            <v>-150121</v>
          </cell>
          <cell r="W172">
            <v>-150121</v>
          </cell>
          <cell r="Z172">
            <v>-150121</v>
          </cell>
          <cell r="AE172">
            <v>-150121</v>
          </cell>
          <cell r="AG172">
            <v>-150121</v>
          </cell>
        </row>
        <row r="173">
          <cell r="A173" t="str">
            <v>Terneuzen Mgt Svc BV</v>
          </cell>
          <cell r="C173">
            <v>125807</v>
          </cell>
          <cell r="E173">
            <v>2018</v>
          </cell>
          <cell r="H173">
            <v>0</v>
          </cell>
          <cell r="J173">
            <v>2018</v>
          </cell>
          <cell r="K173">
            <v>123789</v>
          </cell>
          <cell r="L173">
            <v>123789</v>
          </cell>
          <cell r="P173">
            <v>-776</v>
          </cell>
          <cell r="U173">
            <v>124565</v>
          </cell>
          <cell r="W173">
            <v>124565</v>
          </cell>
          <cell r="Z173">
            <v>124565</v>
          </cell>
          <cell r="AE173">
            <v>124565</v>
          </cell>
          <cell r="AG173">
            <v>124565</v>
          </cell>
        </row>
        <row r="174">
          <cell r="A174" t="str">
            <v>Elsta BV (Netherlands)</v>
          </cell>
        </row>
        <row r="175">
          <cell r="A175" t="str">
            <v>EQ Elsta BV (Netherlands)</v>
          </cell>
          <cell r="B175">
            <v>0</v>
          </cell>
          <cell r="T175">
            <v>0</v>
          </cell>
          <cell r="U175">
            <v>0</v>
          </cell>
          <cell r="W175">
            <v>0</v>
          </cell>
          <cell r="Z175">
            <v>0</v>
          </cell>
          <cell r="AA175">
            <v>0</v>
          </cell>
          <cell r="AE175">
            <v>0</v>
          </cell>
          <cell r="AG175">
            <v>0</v>
          </cell>
        </row>
        <row r="176">
          <cell r="A176" t="str">
            <v>Elsta BV &amp; CV (Netherlands)</v>
          </cell>
          <cell r="C176">
            <v>41072086</v>
          </cell>
          <cell r="E176">
            <v>8651983</v>
          </cell>
          <cell r="F176">
            <v>6258125</v>
          </cell>
          <cell r="J176">
            <v>14910108</v>
          </cell>
          <cell r="K176">
            <v>26161978</v>
          </cell>
          <cell r="L176">
            <v>26161978</v>
          </cell>
          <cell r="Q176">
            <v>10344362</v>
          </cell>
          <cell r="U176">
            <v>15817616</v>
          </cell>
          <cell r="W176">
            <v>15817616</v>
          </cell>
          <cell r="Z176">
            <v>15817616</v>
          </cell>
          <cell r="AE176">
            <v>15817616</v>
          </cell>
          <cell r="AG176">
            <v>15817616</v>
          </cell>
        </row>
        <row r="177">
          <cell r="A177" t="str">
            <v>EQ Elsta BV &amp; CV (Netherlands)</v>
          </cell>
          <cell r="B177">
            <v>0</v>
          </cell>
          <cell r="T177">
            <v>7908808</v>
          </cell>
          <cell r="U177">
            <v>7908808</v>
          </cell>
          <cell r="W177">
            <v>7908808</v>
          </cell>
          <cell r="Z177">
            <v>7908808</v>
          </cell>
          <cell r="AA177">
            <v>0</v>
          </cell>
          <cell r="AE177">
            <v>7908808</v>
          </cell>
          <cell r="AG177">
            <v>7908808</v>
          </cell>
        </row>
        <row r="178">
          <cell r="A178" t="str">
            <v>Elsta Eliminations</v>
          </cell>
        </row>
        <row r="179">
          <cell r="A179" t="str">
            <v>AES Electric LTD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4256566</v>
          </cell>
          <cell r="I179">
            <v>0</v>
          </cell>
          <cell r="J179">
            <v>4256566</v>
          </cell>
          <cell r="K179">
            <v>-4256566</v>
          </cell>
          <cell r="L179">
            <v>0</v>
          </cell>
          <cell r="N179">
            <v>0</v>
          </cell>
          <cell r="O179">
            <v>1036413</v>
          </cell>
          <cell r="P179">
            <v>-4295875</v>
          </cell>
          <cell r="Q179">
            <v>163456</v>
          </cell>
          <cell r="R179">
            <v>0</v>
          </cell>
          <cell r="S179">
            <v>0</v>
          </cell>
          <cell r="U179">
            <v>-1160560</v>
          </cell>
          <cell r="W179">
            <v>-1160560</v>
          </cell>
          <cell r="Z179">
            <v>-1160560</v>
          </cell>
          <cell r="AE179">
            <v>-1160560</v>
          </cell>
          <cell r="AG179">
            <v>-1160560</v>
          </cell>
          <cell r="AR179">
            <v>4295875</v>
          </cell>
          <cell r="AS179">
            <v>163456</v>
          </cell>
          <cell r="CG179">
            <v>842957</v>
          </cell>
          <cell r="CI179">
            <v>0</v>
          </cell>
        </row>
        <row r="180">
          <cell r="A180" t="str">
            <v>Zeg SP Zoo</v>
          </cell>
        </row>
        <row r="181">
          <cell r="A181" t="str">
            <v>Frontier Texas</v>
          </cell>
        </row>
        <row r="182">
          <cell r="A182" t="str">
            <v>Sirocco SG&amp;A</v>
          </cell>
        </row>
        <row r="183">
          <cell r="A183" t="str">
            <v>Songal LTD</v>
          </cell>
        </row>
        <row r="184">
          <cell r="A184" t="str">
            <v>Electric SG&amp;A Eliminations</v>
          </cell>
        </row>
        <row r="185">
          <cell r="A185" t="str">
            <v>RU Fifoots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E185">
            <v>0</v>
          </cell>
          <cell r="AH185">
            <v>0</v>
          </cell>
        </row>
        <row r="186">
          <cell r="A186" t="str">
            <v>BS Chivor</v>
          </cell>
          <cell r="C186">
            <v>63481168</v>
          </cell>
          <cell r="E186">
            <v>33849090</v>
          </cell>
          <cell r="F186">
            <v>5025296</v>
          </cell>
          <cell r="G186">
            <v>42096</v>
          </cell>
          <cell r="I186">
            <v>25830</v>
          </cell>
          <cell r="J186">
            <v>38942312</v>
          </cell>
          <cell r="K186">
            <v>24538856</v>
          </cell>
          <cell r="L186">
            <v>24538856</v>
          </cell>
          <cell r="N186">
            <v>-56924</v>
          </cell>
          <cell r="O186">
            <v>247678</v>
          </cell>
          <cell r="P186">
            <v>-338258</v>
          </cell>
          <cell r="Q186">
            <v>7435723</v>
          </cell>
          <cell r="R186">
            <v>39577</v>
          </cell>
          <cell r="S186">
            <v>0</v>
          </cell>
          <cell r="U186">
            <v>17211060</v>
          </cell>
          <cell r="V186">
            <v>375979</v>
          </cell>
          <cell r="W186">
            <v>16835081</v>
          </cell>
          <cell r="X186">
            <v>-359654</v>
          </cell>
          <cell r="Y186">
            <v>16325</v>
          </cell>
          <cell r="Z186">
            <v>17194735</v>
          </cell>
          <cell r="AA186">
            <v>9998163</v>
          </cell>
          <cell r="AE186">
            <v>7196572</v>
          </cell>
          <cell r="AG186">
            <v>17211060</v>
          </cell>
          <cell r="AH186">
            <v>375979</v>
          </cell>
          <cell r="BQ186">
            <v>62980</v>
          </cell>
          <cell r="CG186">
            <v>2965415</v>
          </cell>
          <cell r="CW186">
            <v>9998163</v>
          </cell>
        </row>
        <row r="187">
          <cell r="A187" t="str">
            <v>BS GENER</v>
          </cell>
          <cell r="B187">
            <v>1617384</v>
          </cell>
          <cell r="C187">
            <v>177331268</v>
          </cell>
          <cell r="E187">
            <v>142838948</v>
          </cell>
          <cell r="F187">
            <v>13727160</v>
          </cell>
          <cell r="J187">
            <v>156566108</v>
          </cell>
          <cell r="K187">
            <v>20765160</v>
          </cell>
          <cell r="L187">
            <v>20765160</v>
          </cell>
          <cell r="N187">
            <v>-3432462</v>
          </cell>
          <cell r="O187">
            <v>1965716</v>
          </cell>
          <cell r="P187">
            <v>-4540896.32</v>
          </cell>
          <cell r="Q187">
            <v>48689247</v>
          </cell>
          <cell r="R187">
            <v>-2326309</v>
          </cell>
          <cell r="T187">
            <v>4593365</v>
          </cell>
          <cell r="U187">
            <v>-14996770.68</v>
          </cell>
          <cell r="V187">
            <v>72317</v>
          </cell>
          <cell r="W187">
            <v>-15069087.68</v>
          </cell>
          <cell r="X187">
            <v>134859</v>
          </cell>
          <cell r="Y187">
            <v>207176</v>
          </cell>
          <cell r="Z187">
            <v>-15203946.68</v>
          </cell>
          <cell r="AA187">
            <v>-9831</v>
          </cell>
          <cell r="AE187">
            <v>-15194115.68</v>
          </cell>
          <cell r="AG187">
            <v>-14996770.68</v>
          </cell>
          <cell r="AH187">
            <v>72317</v>
          </cell>
          <cell r="AN187">
            <v>5387879</v>
          </cell>
          <cell r="AP187">
            <v>23717285</v>
          </cell>
          <cell r="AR187">
            <v>4296145.32</v>
          </cell>
          <cell r="AS187">
            <v>126157</v>
          </cell>
          <cell r="AZ187">
            <v>2153650</v>
          </cell>
          <cell r="BA187">
            <v>6901</v>
          </cell>
          <cell r="BB187">
            <v>9033</v>
          </cell>
          <cell r="BD187">
            <v>1378724</v>
          </cell>
          <cell r="BE187">
            <v>9501073</v>
          </cell>
          <cell r="BF187">
            <v>4125169</v>
          </cell>
          <cell r="BG187">
            <v>28561246</v>
          </cell>
          <cell r="BT187">
            <v>992109</v>
          </cell>
          <cell r="BU187">
            <v>154958</v>
          </cell>
          <cell r="BZ187">
            <v>43959471</v>
          </cell>
          <cell r="CG187">
            <v>83786197</v>
          </cell>
          <cell r="CW187">
            <v>-1627215</v>
          </cell>
          <cell r="CX187">
            <v>0</v>
          </cell>
        </row>
        <row r="188">
          <cell r="A188" t="str">
            <v>BS GENER Energia Verde</v>
          </cell>
          <cell r="B188">
            <v>0</v>
          </cell>
          <cell r="C188">
            <v>13425717</v>
          </cell>
          <cell r="E188">
            <v>10596603</v>
          </cell>
          <cell r="F188">
            <v>918130</v>
          </cell>
          <cell r="G188">
            <v>15952</v>
          </cell>
          <cell r="I188">
            <v>0</v>
          </cell>
          <cell r="J188">
            <v>11530685</v>
          </cell>
          <cell r="K188">
            <v>1895032</v>
          </cell>
          <cell r="L188">
            <v>1895032</v>
          </cell>
          <cell r="N188">
            <v>-41791</v>
          </cell>
          <cell r="O188">
            <v>2941567</v>
          </cell>
          <cell r="P188">
            <v>-251690</v>
          </cell>
          <cell r="Q188">
            <v>487764</v>
          </cell>
          <cell r="R188">
            <v>843786</v>
          </cell>
          <cell r="S188">
            <v>0</v>
          </cell>
          <cell r="T188">
            <v>0</v>
          </cell>
          <cell r="U188">
            <v>-2084604</v>
          </cell>
          <cell r="V188">
            <v>-28389</v>
          </cell>
          <cell r="W188">
            <v>-2056215</v>
          </cell>
          <cell r="X188">
            <v>10422</v>
          </cell>
          <cell r="Y188">
            <v>-17967</v>
          </cell>
          <cell r="Z188">
            <v>-2066637</v>
          </cell>
          <cell r="AA188">
            <v>-757846</v>
          </cell>
          <cell r="AB188">
            <v>0</v>
          </cell>
          <cell r="AC188">
            <v>0</v>
          </cell>
          <cell r="AD188">
            <v>0</v>
          </cell>
          <cell r="AE188">
            <v>-1308791</v>
          </cell>
          <cell r="AG188">
            <v>-2084604</v>
          </cell>
          <cell r="AH188">
            <v>-28389</v>
          </cell>
          <cell r="AI188">
            <v>0</v>
          </cell>
          <cell r="AJ188">
            <v>0</v>
          </cell>
          <cell r="AK188">
            <v>0</v>
          </cell>
          <cell r="AR188">
            <v>126157</v>
          </cell>
          <cell r="BA188">
            <v>-1866</v>
          </cell>
          <cell r="BD188">
            <v>1663931</v>
          </cell>
          <cell r="BE188">
            <v>1378724</v>
          </cell>
          <cell r="BF188">
            <v>2231557</v>
          </cell>
          <cell r="BG188">
            <v>3884332</v>
          </cell>
          <cell r="BT188">
            <v>114817</v>
          </cell>
          <cell r="BZ188">
            <v>128369</v>
          </cell>
          <cell r="CD188">
            <v>22179</v>
          </cell>
          <cell r="CG188">
            <v>4667939</v>
          </cell>
          <cell r="CI188">
            <v>0</v>
          </cell>
          <cell r="CJ188">
            <v>0</v>
          </cell>
          <cell r="CM188">
            <v>0</v>
          </cell>
          <cell r="CO188">
            <v>0</v>
          </cell>
          <cell r="CQ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-757846</v>
          </cell>
          <cell r="CX188">
            <v>0</v>
          </cell>
        </row>
        <row r="189">
          <cell r="A189" t="str">
            <v>BS Gener Essa</v>
          </cell>
          <cell r="B189">
            <v>0</v>
          </cell>
          <cell r="C189">
            <v>54738137</v>
          </cell>
          <cell r="E189">
            <v>46648118</v>
          </cell>
          <cell r="F189">
            <v>4103312</v>
          </cell>
          <cell r="G189">
            <v>0</v>
          </cell>
          <cell r="H189">
            <v>0</v>
          </cell>
          <cell r="I189">
            <v>0</v>
          </cell>
          <cell r="J189">
            <v>50751430</v>
          </cell>
          <cell r="K189">
            <v>3986707</v>
          </cell>
          <cell r="L189">
            <v>3986707</v>
          </cell>
          <cell r="N189">
            <v>-5125388</v>
          </cell>
          <cell r="O189">
            <v>0</v>
          </cell>
          <cell r="P189">
            <v>-166974</v>
          </cell>
          <cell r="Q189">
            <v>2313656</v>
          </cell>
          <cell r="R189">
            <v>-1570866</v>
          </cell>
          <cell r="S189">
            <v>0</v>
          </cell>
          <cell r="T189">
            <v>0</v>
          </cell>
          <cell r="U189">
            <v>8536279</v>
          </cell>
          <cell r="V189">
            <v>957668</v>
          </cell>
          <cell r="W189">
            <v>7578611</v>
          </cell>
          <cell r="X189">
            <v>210316</v>
          </cell>
          <cell r="Y189">
            <v>1167984</v>
          </cell>
          <cell r="Z189">
            <v>7368295</v>
          </cell>
          <cell r="AA189">
            <v>-1876158</v>
          </cell>
          <cell r="AB189">
            <v>0</v>
          </cell>
          <cell r="AC189">
            <v>0</v>
          </cell>
          <cell r="AD189">
            <v>0</v>
          </cell>
          <cell r="AE189">
            <v>9244453</v>
          </cell>
          <cell r="AG189">
            <v>8536279</v>
          </cell>
          <cell r="AH189">
            <v>957668</v>
          </cell>
          <cell r="AI189">
            <v>0</v>
          </cell>
          <cell r="AJ189">
            <v>0</v>
          </cell>
          <cell r="AK189">
            <v>0</v>
          </cell>
          <cell r="AQ189">
            <v>23717285</v>
          </cell>
          <cell r="BA189">
            <v>2155516</v>
          </cell>
          <cell r="BD189">
            <v>7837142</v>
          </cell>
          <cell r="BF189">
            <v>26329689</v>
          </cell>
          <cell r="BG189">
            <v>240837</v>
          </cell>
          <cell r="BQ189">
            <v>0</v>
          </cell>
          <cell r="BR189">
            <v>0</v>
          </cell>
          <cell r="BS189">
            <v>0</v>
          </cell>
          <cell r="BT189">
            <v>10310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8840447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19401708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Q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-1876158</v>
          </cell>
          <cell r="CX189">
            <v>0</v>
          </cell>
        </row>
        <row r="190">
          <cell r="A190" t="str">
            <v>BS GENER Norgener</v>
          </cell>
          <cell r="C190">
            <v>45321287</v>
          </cell>
          <cell r="E190">
            <v>24241418</v>
          </cell>
          <cell r="F190">
            <v>2752830</v>
          </cell>
          <cell r="J190">
            <v>26994248</v>
          </cell>
          <cell r="K190">
            <v>18327039</v>
          </cell>
          <cell r="L190">
            <v>18327039</v>
          </cell>
          <cell r="O190">
            <v>50026</v>
          </cell>
          <cell r="P190">
            <v>125122</v>
          </cell>
          <cell r="Q190">
            <v>1417928</v>
          </cell>
          <cell r="R190">
            <v>8583405</v>
          </cell>
          <cell r="U190">
            <v>8150558</v>
          </cell>
          <cell r="V190">
            <v>105560</v>
          </cell>
          <cell r="W190">
            <v>8044998</v>
          </cell>
          <cell r="X190">
            <v>-27388</v>
          </cell>
          <cell r="Y190">
            <v>78172</v>
          </cell>
          <cell r="Z190">
            <v>8072386</v>
          </cell>
          <cell r="AA190">
            <v>2058859</v>
          </cell>
          <cell r="AE190">
            <v>6013527</v>
          </cell>
          <cell r="AG190">
            <v>8150558</v>
          </cell>
          <cell r="AH190">
            <v>105560</v>
          </cell>
          <cell r="AO190">
            <v>5387879</v>
          </cell>
          <cell r="AZ190">
            <v>239097</v>
          </cell>
          <cell r="BC190">
            <v>9033</v>
          </cell>
          <cell r="BE190">
            <v>1541080</v>
          </cell>
          <cell r="BG190">
            <v>3368086</v>
          </cell>
          <cell r="BQ190">
            <v>0</v>
          </cell>
          <cell r="BT190">
            <v>16247</v>
          </cell>
          <cell r="BU190">
            <v>9921</v>
          </cell>
          <cell r="BZ190">
            <v>2204963</v>
          </cell>
          <cell r="CG190">
            <v>19726249</v>
          </cell>
          <cell r="CI190">
            <v>0</v>
          </cell>
          <cell r="CW190">
            <v>2058859</v>
          </cell>
        </row>
        <row r="191">
          <cell r="A191" t="str">
            <v>BS GENER Overhead</v>
          </cell>
          <cell r="E191">
            <v>3234070.19</v>
          </cell>
          <cell r="J191">
            <v>3234070.19</v>
          </cell>
          <cell r="K191">
            <v>-3234070.19</v>
          </cell>
          <cell r="L191">
            <v>-3234070.19</v>
          </cell>
          <cell r="O191">
            <v>222045.9</v>
          </cell>
          <cell r="P191">
            <v>-194822.52</v>
          </cell>
          <cell r="Q191">
            <v>5702857.3399999999</v>
          </cell>
          <cell r="R191">
            <v>-3960741.31</v>
          </cell>
          <cell r="U191">
            <v>-5003409.5999999996</v>
          </cell>
          <cell r="V191">
            <v>0</v>
          </cell>
          <cell r="W191">
            <v>-5003409.5999999996</v>
          </cell>
          <cell r="X191">
            <v>0</v>
          </cell>
          <cell r="Y191">
            <v>0</v>
          </cell>
          <cell r="Z191">
            <v>-5003409.5999999996</v>
          </cell>
          <cell r="AE191">
            <v>-5003409.5999999996</v>
          </cell>
          <cell r="AG191">
            <v>-5003409.5999999996</v>
          </cell>
          <cell r="AH191">
            <v>0</v>
          </cell>
          <cell r="AS191">
            <v>3971204.32</v>
          </cell>
        </row>
        <row r="192">
          <cell r="A192" t="str">
            <v>BS Termo Andes</v>
          </cell>
          <cell r="B192">
            <v>0</v>
          </cell>
          <cell r="C192">
            <v>28163257</v>
          </cell>
          <cell r="E192">
            <v>10147142</v>
          </cell>
          <cell r="F192">
            <v>1159210</v>
          </cell>
          <cell r="G192">
            <v>0</v>
          </cell>
          <cell r="H192">
            <v>0</v>
          </cell>
          <cell r="I192">
            <v>0</v>
          </cell>
          <cell r="J192">
            <v>11306352</v>
          </cell>
          <cell r="K192">
            <v>16856905</v>
          </cell>
          <cell r="L192">
            <v>16856905</v>
          </cell>
          <cell r="N192">
            <v>-7927</v>
          </cell>
          <cell r="O192">
            <v>50217</v>
          </cell>
          <cell r="P192">
            <v>-980071</v>
          </cell>
          <cell r="Q192">
            <v>11025100</v>
          </cell>
          <cell r="R192">
            <v>10557</v>
          </cell>
          <cell r="S192">
            <v>0</v>
          </cell>
          <cell r="T192">
            <v>0</v>
          </cell>
          <cell r="U192">
            <v>6759029</v>
          </cell>
          <cell r="V192">
            <v>117206</v>
          </cell>
          <cell r="W192">
            <v>6641823</v>
          </cell>
          <cell r="X192">
            <v>0</v>
          </cell>
          <cell r="Y192">
            <v>117206</v>
          </cell>
          <cell r="Z192">
            <v>6641823</v>
          </cell>
          <cell r="AA192">
            <v>-2152766</v>
          </cell>
          <cell r="AB192">
            <v>0</v>
          </cell>
          <cell r="AC192">
            <v>0</v>
          </cell>
          <cell r="AD192">
            <v>0</v>
          </cell>
          <cell r="AE192">
            <v>8794589</v>
          </cell>
          <cell r="AG192">
            <v>6759029</v>
          </cell>
          <cell r="AH192">
            <v>117206</v>
          </cell>
          <cell r="AI192">
            <v>0</v>
          </cell>
          <cell r="AJ192">
            <v>0</v>
          </cell>
          <cell r="AK192">
            <v>0</v>
          </cell>
          <cell r="AS192">
            <v>324941</v>
          </cell>
          <cell r="AZ192">
            <v>48791</v>
          </cell>
          <cell r="BA192">
            <v>250995</v>
          </cell>
          <cell r="BD192">
            <v>1541080</v>
          </cell>
          <cell r="BF192">
            <v>3368086</v>
          </cell>
          <cell r="BI192">
            <v>301733</v>
          </cell>
          <cell r="BJ192">
            <v>-105606</v>
          </cell>
          <cell r="BK192">
            <v>196127</v>
          </cell>
          <cell r="BM192">
            <v>28332690.399999999</v>
          </cell>
          <cell r="BN192">
            <v>-5964786</v>
          </cell>
          <cell r="BO192">
            <v>22367904.399999999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81063</v>
          </cell>
          <cell r="BV192">
            <v>0</v>
          </cell>
          <cell r="BW192">
            <v>6846499</v>
          </cell>
          <cell r="BX192">
            <v>0</v>
          </cell>
          <cell r="BY192">
            <v>0</v>
          </cell>
          <cell r="BZ192">
            <v>7363900</v>
          </cell>
          <cell r="CB192">
            <v>0</v>
          </cell>
          <cell r="CC192">
            <v>0</v>
          </cell>
          <cell r="CD192">
            <v>506659</v>
          </cell>
          <cell r="CE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Q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-2152766</v>
          </cell>
        </row>
        <row r="193">
          <cell r="A193" t="str">
            <v>BS Gener Elimination</v>
          </cell>
          <cell r="C193">
            <v>-79982322</v>
          </cell>
          <cell r="E193">
            <v>-79982322</v>
          </cell>
          <cell r="J193">
            <v>-79982322</v>
          </cell>
          <cell r="K193">
            <v>0</v>
          </cell>
          <cell r="L193">
            <v>0</v>
          </cell>
          <cell r="P193">
            <v>4422302.32</v>
          </cell>
          <cell r="Q193">
            <v>-4422302.32</v>
          </cell>
          <cell r="U193">
            <v>0</v>
          </cell>
          <cell r="W193">
            <v>0</v>
          </cell>
          <cell r="Z193">
            <v>0</v>
          </cell>
          <cell r="AE193">
            <v>0</v>
          </cell>
          <cell r="AG193">
            <v>0</v>
          </cell>
          <cell r="AN193">
            <v>-5387879</v>
          </cell>
          <cell r="AO193">
            <v>-5387879</v>
          </cell>
          <cell r="AP193">
            <v>-23717285</v>
          </cell>
          <cell r="AQ193">
            <v>-23717285</v>
          </cell>
          <cell r="AR193">
            <v>-4422302.32</v>
          </cell>
          <cell r="AS193">
            <v>-4422302.32</v>
          </cell>
          <cell r="AZ193">
            <v>-2392747</v>
          </cell>
          <cell r="BA193">
            <v>-2392747</v>
          </cell>
          <cell r="BB193">
            <v>-9033</v>
          </cell>
          <cell r="BC193">
            <v>-9033</v>
          </cell>
          <cell r="BD193">
            <v>-12420877</v>
          </cell>
          <cell r="BE193">
            <v>-12420877</v>
          </cell>
          <cell r="BF193">
            <v>-36054501</v>
          </cell>
          <cell r="BG193">
            <v>-36054501</v>
          </cell>
        </row>
        <row r="194">
          <cell r="A194" t="str">
            <v>RU Georgia Holdings BV Kharmi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E194">
            <v>0</v>
          </cell>
          <cell r="AH194">
            <v>0</v>
          </cell>
        </row>
        <row r="195">
          <cell r="A195" t="str">
            <v>RU Global Insurance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-3017742</v>
          </cell>
          <cell r="I195">
            <v>0</v>
          </cell>
          <cell r="J195">
            <v>-3017742</v>
          </cell>
          <cell r="K195">
            <v>3017742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3017742</v>
          </cell>
          <cell r="V195">
            <v>0</v>
          </cell>
          <cell r="W195">
            <v>3017742</v>
          </cell>
          <cell r="X195">
            <v>0</v>
          </cell>
          <cell r="Y195">
            <v>0</v>
          </cell>
          <cell r="Z195">
            <v>3017742</v>
          </cell>
          <cell r="AA195">
            <v>1056210</v>
          </cell>
          <cell r="AE195">
            <v>1961532</v>
          </cell>
          <cell r="AG195">
            <v>3017742</v>
          </cell>
          <cell r="AH195">
            <v>0</v>
          </cell>
          <cell r="BR195">
            <v>0</v>
          </cell>
          <cell r="CB195">
            <v>80278</v>
          </cell>
          <cell r="CC195">
            <v>3517582</v>
          </cell>
          <cell r="CF195">
            <v>1119551</v>
          </cell>
          <cell r="CI195">
            <v>0</v>
          </cell>
          <cell r="CT195">
            <v>1056210</v>
          </cell>
        </row>
        <row r="196">
          <cell r="A196" t="str">
            <v>RU Granite Ridge</v>
          </cell>
          <cell r="B196">
            <v>0</v>
          </cell>
          <cell r="C196">
            <v>7.0000000000000007E-2</v>
          </cell>
          <cell r="E196">
            <v>1127000.72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1127000.72</v>
          </cell>
          <cell r="K196">
            <v>-1127000.6499999999</v>
          </cell>
          <cell r="L196">
            <v>-1127000.6499999999</v>
          </cell>
          <cell r="N196">
            <v>0</v>
          </cell>
          <cell r="O196">
            <v>0</v>
          </cell>
          <cell r="P196">
            <v>-0.42</v>
          </cell>
          <cell r="Q196">
            <v>0.2</v>
          </cell>
          <cell r="R196">
            <v>0</v>
          </cell>
          <cell r="S196">
            <v>0</v>
          </cell>
          <cell r="T196">
            <v>0</v>
          </cell>
          <cell r="U196">
            <v>-1127000.43</v>
          </cell>
          <cell r="V196">
            <v>0</v>
          </cell>
          <cell r="W196">
            <v>-15464994.630000001</v>
          </cell>
          <cell r="X196">
            <v>0</v>
          </cell>
          <cell r="Y196">
            <v>0</v>
          </cell>
          <cell r="Z196">
            <v>-1127000.43</v>
          </cell>
          <cell r="AA196">
            <v>0</v>
          </cell>
          <cell r="AB196">
            <v>14337994.199999999</v>
          </cell>
          <cell r="AC196">
            <v>0</v>
          </cell>
          <cell r="AD196">
            <v>0</v>
          </cell>
          <cell r="AE196">
            <v>-15464994.630000001</v>
          </cell>
          <cell r="AG196">
            <v>-1127000.43</v>
          </cell>
          <cell r="AH196">
            <v>0</v>
          </cell>
          <cell r="AI196">
            <v>14337994.199999999</v>
          </cell>
          <cell r="AJ196">
            <v>0</v>
          </cell>
          <cell r="AK196">
            <v>0</v>
          </cell>
          <cell r="AU196">
            <v>1126998</v>
          </cell>
          <cell r="BB196">
            <v>0</v>
          </cell>
          <cell r="BC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X196">
            <v>0</v>
          </cell>
          <cell r="BY196">
            <v>0</v>
          </cell>
          <cell r="BZ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I196">
            <v>0</v>
          </cell>
          <cell r="CM196">
            <v>0</v>
          </cell>
          <cell r="CO196">
            <v>0</v>
          </cell>
          <cell r="CQ196">
            <v>14337994.199999999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</row>
        <row r="197">
          <cell r="A197" t="str">
            <v>RU Haripur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E197">
            <v>0</v>
          </cell>
          <cell r="AH197">
            <v>0</v>
          </cell>
        </row>
        <row r="198">
          <cell r="A198" t="str">
            <v>BS Kalaeloa</v>
          </cell>
          <cell r="C198">
            <v>1416614</v>
          </cell>
          <cell r="E198">
            <v>1094805</v>
          </cell>
          <cell r="F198">
            <v>299568</v>
          </cell>
          <cell r="J198">
            <v>1394373</v>
          </cell>
          <cell r="K198">
            <v>22241</v>
          </cell>
          <cell r="L198">
            <v>22241</v>
          </cell>
          <cell r="P198">
            <v>-95</v>
          </cell>
          <cell r="U198">
            <v>22336</v>
          </cell>
          <cell r="V198">
            <v>0</v>
          </cell>
          <cell r="W198">
            <v>22336</v>
          </cell>
          <cell r="X198">
            <v>0</v>
          </cell>
          <cell r="Y198">
            <v>0</v>
          </cell>
          <cell r="Z198">
            <v>22336</v>
          </cell>
          <cell r="AE198">
            <v>22336</v>
          </cell>
          <cell r="AG198">
            <v>22336</v>
          </cell>
          <cell r="AH198">
            <v>0</v>
          </cell>
          <cell r="AU198">
            <v>60000</v>
          </cell>
          <cell r="AZ198">
            <v>1315019</v>
          </cell>
          <cell r="CI198">
            <v>2000</v>
          </cell>
        </row>
        <row r="199">
          <cell r="A199" t="str">
            <v>BS Hawaii</v>
          </cell>
          <cell r="B199">
            <v>0</v>
          </cell>
          <cell r="C199">
            <v>64561798</v>
          </cell>
          <cell r="E199">
            <v>28992667</v>
          </cell>
          <cell r="F199">
            <v>5750356</v>
          </cell>
          <cell r="G199">
            <v>338</v>
          </cell>
          <cell r="H199">
            <v>0</v>
          </cell>
          <cell r="I199">
            <v>0</v>
          </cell>
          <cell r="J199">
            <v>34743361</v>
          </cell>
          <cell r="K199">
            <v>29818437</v>
          </cell>
          <cell r="L199">
            <v>29818437</v>
          </cell>
          <cell r="N199">
            <v>23359</v>
          </cell>
          <cell r="O199">
            <v>19652</v>
          </cell>
          <cell r="P199">
            <v>-55222</v>
          </cell>
          <cell r="Q199">
            <v>17338468</v>
          </cell>
          <cell r="R199">
            <v>0</v>
          </cell>
          <cell r="S199">
            <v>0</v>
          </cell>
          <cell r="T199">
            <v>0</v>
          </cell>
          <cell r="U199">
            <v>12492180</v>
          </cell>
          <cell r="V199">
            <v>0</v>
          </cell>
          <cell r="W199">
            <v>12492180</v>
          </cell>
          <cell r="X199">
            <v>0</v>
          </cell>
          <cell r="Y199">
            <v>0</v>
          </cell>
          <cell r="Z199">
            <v>12492180</v>
          </cell>
          <cell r="AA199">
            <v>4896845</v>
          </cell>
          <cell r="AB199">
            <v>0</v>
          </cell>
          <cell r="AC199">
            <v>0</v>
          </cell>
          <cell r="AD199">
            <v>0</v>
          </cell>
          <cell r="AE199">
            <v>7595335</v>
          </cell>
          <cell r="AG199">
            <v>12492180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T199">
            <v>60000</v>
          </cell>
          <cell r="AU199">
            <v>949446</v>
          </cell>
          <cell r="AZ199">
            <v>0</v>
          </cell>
          <cell r="BA199">
            <v>1315019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I199">
            <v>18150</v>
          </cell>
          <cell r="CJ199">
            <v>0</v>
          </cell>
          <cell r="CM199">
            <v>0</v>
          </cell>
          <cell r="CO199">
            <v>0</v>
          </cell>
          <cell r="CQ199">
            <v>0</v>
          </cell>
          <cell r="CS199">
            <v>502241</v>
          </cell>
          <cell r="CT199">
            <v>4394604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</row>
        <row r="200">
          <cell r="A200" t="str">
            <v>BS Hawaii Elimination</v>
          </cell>
          <cell r="C200">
            <v>-1375019</v>
          </cell>
          <cell r="E200">
            <v>-1375019</v>
          </cell>
          <cell r="J200">
            <v>-1375019</v>
          </cell>
          <cell r="K200">
            <v>0</v>
          </cell>
          <cell r="L200">
            <v>0</v>
          </cell>
          <cell r="U200">
            <v>0</v>
          </cell>
          <cell r="W200">
            <v>0</v>
          </cell>
          <cell r="Z200">
            <v>0</v>
          </cell>
          <cell r="AE200">
            <v>0</v>
          </cell>
          <cell r="AG200">
            <v>0</v>
          </cell>
          <cell r="AT200">
            <v>-60000</v>
          </cell>
          <cell r="AU200">
            <v>-60000</v>
          </cell>
          <cell r="AZ200">
            <v>-1315019</v>
          </cell>
          <cell r="BA200">
            <v>-1315019</v>
          </cell>
        </row>
        <row r="201">
          <cell r="A201" t="str">
            <v>RU Hemphill</v>
          </cell>
          <cell r="C201">
            <v>7400340.7599999998</v>
          </cell>
          <cell r="E201">
            <v>5035841.4800000004</v>
          </cell>
          <cell r="F201">
            <v>900678.23</v>
          </cell>
          <cell r="J201">
            <v>5936519.71</v>
          </cell>
          <cell r="K201">
            <v>1463821.05</v>
          </cell>
          <cell r="L201">
            <v>1463821.05</v>
          </cell>
          <cell r="N201">
            <v>1000</v>
          </cell>
          <cell r="P201">
            <v>-11018.93</v>
          </cell>
          <cell r="U201">
            <v>1473839.98</v>
          </cell>
          <cell r="V201">
            <v>491275.08</v>
          </cell>
          <cell r="W201">
            <v>982564.9</v>
          </cell>
          <cell r="X201">
            <v>-183.65</v>
          </cell>
          <cell r="Y201">
            <v>491091.43</v>
          </cell>
          <cell r="Z201">
            <v>982748.55</v>
          </cell>
          <cell r="AA201">
            <v>550.95000000000005</v>
          </cell>
          <cell r="AE201">
            <v>982197.6</v>
          </cell>
          <cell r="AG201">
            <v>1473839.98</v>
          </cell>
          <cell r="AH201">
            <v>491275.08</v>
          </cell>
          <cell r="BQ201">
            <v>55932.31</v>
          </cell>
          <cell r="CI201">
            <v>5</v>
          </cell>
          <cell r="CT201">
            <v>550.95000000000005</v>
          </cell>
        </row>
        <row r="202">
          <cell r="A202" t="str">
            <v>Lyukobanya Coal Mine</v>
          </cell>
        </row>
        <row r="203">
          <cell r="A203" t="str">
            <v>Tiszapalkonya Plant</v>
          </cell>
        </row>
        <row r="204">
          <cell r="A204" t="str">
            <v>Summit Generation (UK)</v>
          </cell>
          <cell r="Q204">
            <v>2363448</v>
          </cell>
          <cell r="U204">
            <v>-2363448</v>
          </cell>
          <cell r="W204">
            <v>-2363448</v>
          </cell>
          <cell r="Z204">
            <v>-2363448</v>
          </cell>
          <cell r="AA204">
            <v>392012</v>
          </cell>
          <cell r="AE204">
            <v>-2755460</v>
          </cell>
          <cell r="AG204">
            <v>-2363448</v>
          </cell>
          <cell r="AS204">
            <v>2363448</v>
          </cell>
          <cell r="CW204">
            <v>392012</v>
          </cell>
        </row>
        <row r="205">
          <cell r="A205" t="str">
            <v>Borsod Energetikia Kft</v>
          </cell>
          <cell r="C205">
            <v>27475668</v>
          </cell>
          <cell r="E205">
            <v>25821433</v>
          </cell>
          <cell r="F205">
            <v>437184</v>
          </cell>
          <cell r="G205">
            <v>28003</v>
          </cell>
          <cell r="J205">
            <v>26286620</v>
          </cell>
          <cell r="K205">
            <v>1189048</v>
          </cell>
          <cell r="L205">
            <v>1189048</v>
          </cell>
          <cell r="N205">
            <v>-2510422</v>
          </cell>
          <cell r="O205">
            <v>2440</v>
          </cell>
          <cell r="P205">
            <v>-307506</v>
          </cell>
          <cell r="Q205">
            <v>463898</v>
          </cell>
          <cell r="R205">
            <v>38800</v>
          </cell>
          <cell r="U205">
            <v>3501838</v>
          </cell>
          <cell r="W205">
            <v>3501838</v>
          </cell>
          <cell r="Z205">
            <v>3501838</v>
          </cell>
          <cell r="AE205">
            <v>3501838</v>
          </cell>
          <cell r="AG205">
            <v>3501838</v>
          </cell>
          <cell r="AR205">
            <v>200702</v>
          </cell>
          <cell r="BI205">
            <v>169237</v>
          </cell>
          <cell r="BJ205">
            <v>-30463</v>
          </cell>
          <cell r="BK205">
            <v>138774</v>
          </cell>
          <cell r="CD205">
            <v>156519</v>
          </cell>
          <cell r="CI205">
            <v>8040</v>
          </cell>
        </row>
        <row r="206">
          <cell r="A206" t="str">
            <v>Tisza II</v>
          </cell>
          <cell r="B206">
            <v>0</v>
          </cell>
          <cell r="C206">
            <v>66178213</v>
          </cell>
          <cell r="E206">
            <v>52338732</v>
          </cell>
          <cell r="F206">
            <v>4713418</v>
          </cell>
          <cell r="G206">
            <v>0</v>
          </cell>
          <cell r="H206">
            <v>0</v>
          </cell>
          <cell r="I206">
            <v>0</v>
          </cell>
          <cell r="J206">
            <v>57052150</v>
          </cell>
          <cell r="K206">
            <v>9126063</v>
          </cell>
          <cell r="L206">
            <v>9126063</v>
          </cell>
          <cell r="N206">
            <v>-37783</v>
          </cell>
          <cell r="O206">
            <v>40187</v>
          </cell>
          <cell r="P206">
            <v>-1343574</v>
          </cell>
          <cell r="Q206">
            <v>2121880</v>
          </cell>
          <cell r="R206">
            <v>49823</v>
          </cell>
          <cell r="S206">
            <v>0</v>
          </cell>
          <cell r="T206">
            <v>0</v>
          </cell>
          <cell r="U206">
            <v>8295530</v>
          </cell>
          <cell r="V206">
            <v>0</v>
          </cell>
          <cell r="W206">
            <v>8295530</v>
          </cell>
          <cell r="Y206">
            <v>0</v>
          </cell>
          <cell r="Z206">
            <v>8295530</v>
          </cell>
          <cell r="AA206">
            <v>1573236</v>
          </cell>
          <cell r="AB206">
            <v>0</v>
          </cell>
          <cell r="AC206">
            <v>0</v>
          </cell>
          <cell r="AD206">
            <v>0</v>
          </cell>
          <cell r="AE206">
            <v>6722294</v>
          </cell>
          <cell r="AG206">
            <v>8295530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R206">
            <v>287746</v>
          </cell>
          <cell r="BI206">
            <v>147997</v>
          </cell>
          <cell r="BJ206">
            <v>-26639</v>
          </cell>
          <cell r="BK206">
            <v>121358</v>
          </cell>
          <cell r="CF206">
            <v>6633335</v>
          </cell>
          <cell r="CI206">
            <v>0</v>
          </cell>
          <cell r="CJ206">
            <v>3210</v>
          </cell>
          <cell r="CM206">
            <v>0</v>
          </cell>
          <cell r="CO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1573236</v>
          </cell>
        </row>
        <row r="207">
          <cell r="A207" t="str">
            <v>BS Hungary Elimination</v>
          </cell>
          <cell r="P207">
            <v>200702</v>
          </cell>
          <cell r="Q207">
            <v>-200702</v>
          </cell>
          <cell r="U207">
            <v>0</v>
          </cell>
          <cell r="W207">
            <v>0</v>
          </cell>
          <cell r="Z207">
            <v>0</v>
          </cell>
          <cell r="AE207">
            <v>0</v>
          </cell>
          <cell r="AG207">
            <v>0</v>
          </cell>
          <cell r="AR207">
            <v>-200702</v>
          </cell>
          <cell r="AS207">
            <v>-200702</v>
          </cell>
        </row>
        <row r="208">
          <cell r="A208" t="str">
            <v>RU Huntington Beach Dev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E208">
            <v>0</v>
          </cell>
          <cell r="AH208">
            <v>0</v>
          </cell>
        </row>
        <row r="209">
          <cell r="A209" t="str">
            <v>RU Indian Queens</v>
          </cell>
          <cell r="B209">
            <v>0</v>
          </cell>
          <cell r="C209">
            <v>7053448</v>
          </cell>
          <cell r="E209">
            <v>3480952</v>
          </cell>
          <cell r="F209">
            <v>1277433</v>
          </cell>
          <cell r="G209">
            <v>40913</v>
          </cell>
          <cell r="J209">
            <v>4799298</v>
          </cell>
          <cell r="K209">
            <v>2254150</v>
          </cell>
          <cell r="L209">
            <v>2254150</v>
          </cell>
          <cell r="N209">
            <v>-73587</v>
          </cell>
          <cell r="O209">
            <v>0</v>
          </cell>
          <cell r="P209">
            <v>-924011</v>
          </cell>
          <cell r="Q209">
            <v>2562633</v>
          </cell>
          <cell r="R209">
            <v>-40121</v>
          </cell>
          <cell r="U209">
            <v>729236</v>
          </cell>
          <cell r="V209">
            <v>0</v>
          </cell>
          <cell r="W209">
            <v>729236</v>
          </cell>
          <cell r="X209">
            <v>0</v>
          </cell>
          <cell r="Y209">
            <v>0</v>
          </cell>
          <cell r="Z209">
            <v>729236</v>
          </cell>
          <cell r="AA209">
            <v>230200</v>
          </cell>
          <cell r="AC209">
            <v>0</v>
          </cell>
          <cell r="AE209">
            <v>499036</v>
          </cell>
          <cell r="AG209">
            <v>729236</v>
          </cell>
          <cell r="AH209">
            <v>0</v>
          </cell>
          <cell r="AK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BI209">
            <v>-40372</v>
          </cell>
          <cell r="BJ209">
            <v>12112</v>
          </cell>
          <cell r="BK209">
            <v>-28260</v>
          </cell>
          <cell r="BM209">
            <v>100063.65</v>
          </cell>
          <cell r="BN209">
            <v>-30019</v>
          </cell>
          <cell r="BO209">
            <v>70044.649999999994</v>
          </cell>
          <cell r="BQ209">
            <v>53715</v>
          </cell>
          <cell r="CD209">
            <v>1351036</v>
          </cell>
          <cell r="CO209">
            <v>0</v>
          </cell>
          <cell r="CW209">
            <v>230200</v>
          </cell>
          <cell r="CX209">
            <v>0</v>
          </cell>
        </row>
        <row r="210">
          <cell r="A210" t="str">
            <v>RU Intricity Inc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E210">
            <v>0</v>
          </cell>
          <cell r="AH210">
            <v>0</v>
          </cell>
        </row>
        <row r="211">
          <cell r="A211" t="str">
            <v>RU IPALCO Enterprises Inc</v>
          </cell>
          <cell r="C211">
            <v>427367643</v>
          </cell>
          <cell r="E211">
            <v>219319345</v>
          </cell>
          <cell r="F211">
            <v>59222225</v>
          </cell>
          <cell r="I211">
            <v>991135</v>
          </cell>
          <cell r="J211">
            <v>279532705</v>
          </cell>
          <cell r="K211">
            <v>147834938</v>
          </cell>
          <cell r="L211">
            <v>147834938</v>
          </cell>
          <cell r="N211">
            <v>-8209820</v>
          </cell>
          <cell r="O211">
            <v>970325</v>
          </cell>
          <cell r="P211">
            <v>-190241</v>
          </cell>
          <cell r="Q211">
            <v>57144979</v>
          </cell>
          <cell r="U211">
            <v>98119695</v>
          </cell>
          <cell r="V211">
            <v>0</v>
          </cell>
          <cell r="W211">
            <v>98119695</v>
          </cell>
          <cell r="X211">
            <v>0</v>
          </cell>
          <cell r="Y211">
            <v>0</v>
          </cell>
          <cell r="Z211">
            <v>98119695</v>
          </cell>
          <cell r="AA211">
            <v>38990932</v>
          </cell>
          <cell r="AE211">
            <v>59128763</v>
          </cell>
          <cell r="AG211">
            <v>98119695</v>
          </cell>
          <cell r="AH211">
            <v>0</v>
          </cell>
          <cell r="BV211">
            <v>222082</v>
          </cell>
          <cell r="CB211">
            <v>7627143</v>
          </cell>
          <cell r="CF211">
            <v>315052647</v>
          </cell>
          <cell r="CT211">
            <v>38990932</v>
          </cell>
        </row>
        <row r="212">
          <cell r="A212" t="str">
            <v>RU Ironwood</v>
          </cell>
          <cell r="C212">
            <v>25728878</v>
          </cell>
          <cell r="E212">
            <v>8134234</v>
          </cell>
          <cell r="F212">
            <v>5433753</v>
          </cell>
          <cell r="I212">
            <v>-129129</v>
          </cell>
          <cell r="J212">
            <v>13438858</v>
          </cell>
          <cell r="K212">
            <v>12290020</v>
          </cell>
          <cell r="L212">
            <v>12290020</v>
          </cell>
          <cell r="P212">
            <v>-35856</v>
          </cell>
          <cell r="Q212">
            <v>13392041</v>
          </cell>
          <cell r="U212">
            <v>-1066165</v>
          </cell>
          <cell r="V212">
            <v>0</v>
          </cell>
          <cell r="W212">
            <v>-1066165</v>
          </cell>
          <cell r="X212">
            <v>0</v>
          </cell>
          <cell r="Y212">
            <v>0</v>
          </cell>
          <cell r="Z212">
            <v>-1066165</v>
          </cell>
          <cell r="AE212">
            <v>-1066165</v>
          </cell>
          <cell r="AG212">
            <v>-1066165</v>
          </cell>
          <cell r="AH212">
            <v>0</v>
          </cell>
          <cell r="AU212">
            <v>2477400</v>
          </cell>
          <cell r="BQ212">
            <v>41913</v>
          </cell>
          <cell r="CI212">
            <v>77000</v>
          </cell>
        </row>
        <row r="213">
          <cell r="A213" t="str">
            <v>RU Itabo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E213">
            <v>0</v>
          </cell>
          <cell r="AH213">
            <v>0</v>
          </cell>
        </row>
        <row r="214">
          <cell r="A214" t="str">
            <v>RU Kelanitissa</v>
          </cell>
          <cell r="C214">
            <v>33698754</v>
          </cell>
          <cell r="E214">
            <v>25993124</v>
          </cell>
          <cell r="F214">
            <v>1930085</v>
          </cell>
          <cell r="J214">
            <v>27923209</v>
          </cell>
          <cell r="K214">
            <v>5775545</v>
          </cell>
          <cell r="L214">
            <v>5775545</v>
          </cell>
          <cell r="N214">
            <v>-2250000</v>
          </cell>
          <cell r="O214">
            <v>4902654</v>
          </cell>
          <cell r="P214">
            <v>-121424</v>
          </cell>
          <cell r="Q214">
            <v>3338836</v>
          </cell>
          <cell r="R214">
            <v>-733</v>
          </cell>
          <cell r="U214">
            <v>-93788</v>
          </cell>
          <cell r="V214">
            <v>-25883.8</v>
          </cell>
          <cell r="W214">
            <v>-67904.2</v>
          </cell>
          <cell r="X214">
            <v>0</v>
          </cell>
          <cell r="Y214">
            <v>-25883.8</v>
          </cell>
          <cell r="Z214">
            <v>-67904.2</v>
          </cell>
          <cell r="AE214">
            <v>-67904.2</v>
          </cell>
          <cell r="AG214">
            <v>-93788</v>
          </cell>
          <cell r="AH214">
            <v>-25883.8</v>
          </cell>
          <cell r="AR214">
            <v>0</v>
          </cell>
          <cell r="AS214">
            <v>-202527</v>
          </cell>
          <cell r="AU214">
            <v>50496</v>
          </cell>
          <cell r="BA214">
            <v>0</v>
          </cell>
          <cell r="BI214">
            <v>-3283</v>
          </cell>
          <cell r="BJ214">
            <v>0</v>
          </cell>
          <cell r="BK214">
            <v>-3283</v>
          </cell>
          <cell r="BM214">
            <v>-276692.02</v>
          </cell>
          <cell r="BO214">
            <v>-276692.02</v>
          </cell>
        </row>
        <row r="215">
          <cell r="A215" t="str">
            <v>RU Kelvin LLC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E215">
            <v>0</v>
          </cell>
          <cell r="AH215">
            <v>0</v>
          </cell>
        </row>
        <row r="216">
          <cell r="A216" t="str">
            <v>RU Kilroot</v>
          </cell>
          <cell r="C216">
            <v>109190407</v>
          </cell>
          <cell r="E216">
            <v>52597590</v>
          </cell>
          <cell r="F216">
            <v>9131608</v>
          </cell>
          <cell r="J216">
            <v>61729198</v>
          </cell>
          <cell r="K216">
            <v>47461209</v>
          </cell>
          <cell r="L216">
            <v>47461209</v>
          </cell>
          <cell r="P216">
            <v>-2856179</v>
          </cell>
          <cell r="Q216">
            <v>19865281</v>
          </cell>
          <cell r="U216">
            <v>30452107</v>
          </cell>
          <cell r="V216">
            <v>789623</v>
          </cell>
          <cell r="W216">
            <v>29662484</v>
          </cell>
          <cell r="X216">
            <v>0</v>
          </cell>
          <cell r="Y216">
            <v>789623</v>
          </cell>
          <cell r="Z216">
            <v>29662484</v>
          </cell>
          <cell r="AA216">
            <v>8746310</v>
          </cell>
          <cell r="AE216">
            <v>20916174</v>
          </cell>
          <cell r="AG216">
            <v>30452107</v>
          </cell>
          <cell r="AH216">
            <v>789623</v>
          </cell>
          <cell r="AS216">
            <v>865882</v>
          </cell>
          <cell r="AU216">
            <v>455695</v>
          </cell>
          <cell r="BT216">
            <v>0</v>
          </cell>
          <cell r="BZ216">
            <v>14255506</v>
          </cell>
          <cell r="CD216">
            <v>16227927</v>
          </cell>
          <cell r="CG216">
            <v>82028591</v>
          </cell>
          <cell r="CI216">
            <v>32405</v>
          </cell>
          <cell r="CW216">
            <v>8746310</v>
          </cell>
        </row>
        <row r="217">
          <cell r="A217" t="str">
            <v>RU King Harbor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E217">
            <v>0</v>
          </cell>
          <cell r="AH217">
            <v>0</v>
          </cell>
        </row>
        <row r="218">
          <cell r="A218" t="str">
            <v>RU Kingston</v>
          </cell>
          <cell r="B218">
            <v>0</v>
          </cell>
          <cell r="C218">
            <v>711731</v>
          </cell>
          <cell r="E218">
            <v>204519</v>
          </cell>
          <cell r="G218">
            <v>174061</v>
          </cell>
          <cell r="J218">
            <v>378580</v>
          </cell>
          <cell r="K218">
            <v>333151</v>
          </cell>
          <cell r="L218">
            <v>333151</v>
          </cell>
          <cell r="P218">
            <v>-3368</v>
          </cell>
          <cell r="T218">
            <v>-1454079</v>
          </cell>
          <cell r="U218">
            <v>-1117560</v>
          </cell>
          <cell r="V218">
            <v>0</v>
          </cell>
          <cell r="W218">
            <v>-1117560</v>
          </cell>
          <cell r="X218">
            <v>0</v>
          </cell>
          <cell r="Y218">
            <v>0</v>
          </cell>
          <cell r="Z218">
            <v>-1117560</v>
          </cell>
          <cell r="AA218">
            <v>599532</v>
          </cell>
          <cell r="AE218">
            <v>-1717092</v>
          </cell>
          <cell r="AG218">
            <v>-1117560</v>
          </cell>
          <cell r="AH218">
            <v>0</v>
          </cell>
          <cell r="AU218">
            <v>0</v>
          </cell>
          <cell r="BM218">
            <v>-293346.39</v>
          </cell>
          <cell r="BN218">
            <v>108538</v>
          </cell>
          <cell r="BO218">
            <v>-184808.39</v>
          </cell>
          <cell r="CG218">
            <v>3332629</v>
          </cell>
          <cell r="CW218">
            <v>599532</v>
          </cell>
        </row>
        <row r="219">
          <cell r="A219" t="str">
            <v>RU Lake Worth Generation LLC</v>
          </cell>
          <cell r="C219">
            <v>0</v>
          </cell>
          <cell r="E219">
            <v>-0.25</v>
          </cell>
          <cell r="F219">
            <v>0</v>
          </cell>
          <cell r="G219">
            <v>0</v>
          </cell>
          <cell r="H219">
            <v>0.26</v>
          </cell>
          <cell r="I219">
            <v>0</v>
          </cell>
          <cell r="J219">
            <v>0.01</v>
          </cell>
          <cell r="K219">
            <v>-0.01</v>
          </cell>
          <cell r="L219">
            <v>0.25</v>
          </cell>
          <cell r="N219">
            <v>0</v>
          </cell>
          <cell r="O219">
            <v>0</v>
          </cell>
          <cell r="P219">
            <v>-0.01</v>
          </cell>
          <cell r="Q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E219">
            <v>0</v>
          </cell>
          <cell r="AG219">
            <v>0</v>
          </cell>
          <cell r="AH219">
            <v>0</v>
          </cell>
          <cell r="CI219">
            <v>0</v>
          </cell>
        </row>
        <row r="220">
          <cell r="A220" t="str">
            <v>Dominican Pwr Partners LDC (Cayman)</v>
          </cell>
          <cell r="B220">
            <v>0</v>
          </cell>
          <cell r="C220">
            <v>68517733</v>
          </cell>
          <cell r="E220">
            <v>57371694</v>
          </cell>
          <cell r="F220">
            <v>1512720</v>
          </cell>
          <cell r="G220">
            <v>0</v>
          </cell>
          <cell r="H220">
            <v>0</v>
          </cell>
          <cell r="I220">
            <v>0</v>
          </cell>
          <cell r="J220">
            <v>58884414</v>
          </cell>
          <cell r="K220">
            <v>9633319</v>
          </cell>
          <cell r="L220">
            <v>9633319</v>
          </cell>
          <cell r="N220">
            <v>-288225</v>
          </cell>
          <cell r="O220">
            <v>0</v>
          </cell>
          <cell r="P220">
            <v>-154040</v>
          </cell>
          <cell r="Q220">
            <v>6318639</v>
          </cell>
          <cell r="R220">
            <v>-118538</v>
          </cell>
          <cell r="S220">
            <v>0</v>
          </cell>
          <cell r="T220">
            <v>0</v>
          </cell>
          <cell r="U220">
            <v>3875483</v>
          </cell>
          <cell r="V220">
            <v>0</v>
          </cell>
          <cell r="W220">
            <v>3875483</v>
          </cell>
          <cell r="X220">
            <v>0</v>
          </cell>
          <cell r="Y220">
            <v>0</v>
          </cell>
          <cell r="Z220">
            <v>3875483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3875483</v>
          </cell>
          <cell r="AG220">
            <v>3875483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>
            <v>12699459</v>
          </cell>
          <cell r="AZ220">
            <v>5683</v>
          </cell>
          <cell r="BA220">
            <v>849971</v>
          </cell>
          <cell r="BE220">
            <v>2311375</v>
          </cell>
          <cell r="BF220">
            <v>17</v>
          </cell>
          <cell r="BG220">
            <v>16126894</v>
          </cell>
          <cell r="BI220">
            <v>-1412756</v>
          </cell>
          <cell r="BJ220">
            <v>0</v>
          </cell>
          <cell r="BK220">
            <v>-1412756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</row>
        <row r="221">
          <cell r="A221" t="str">
            <v>Los Mina Top Level Adj</v>
          </cell>
        </row>
        <row r="222">
          <cell r="A222" t="str">
            <v>Cayman Is Holdings LTD</v>
          </cell>
        </row>
        <row r="223">
          <cell r="A223" t="str">
            <v>Dominicana SA</v>
          </cell>
          <cell r="B223">
            <v>0</v>
          </cell>
          <cell r="C223">
            <v>0</v>
          </cell>
          <cell r="E223">
            <v>34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34</v>
          </cell>
          <cell r="K223">
            <v>-34</v>
          </cell>
          <cell r="L223">
            <v>-34</v>
          </cell>
          <cell r="N223">
            <v>-1922</v>
          </cell>
          <cell r="O223">
            <v>0</v>
          </cell>
          <cell r="P223">
            <v>-186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2074</v>
          </cell>
          <cell r="V223">
            <v>0</v>
          </cell>
          <cell r="W223">
            <v>2074</v>
          </cell>
          <cell r="X223">
            <v>0</v>
          </cell>
          <cell r="Y223">
            <v>0</v>
          </cell>
          <cell r="Z223">
            <v>2074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2074</v>
          </cell>
          <cell r="AG223">
            <v>2074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Q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</row>
        <row r="224">
          <cell r="A224" t="str">
            <v>Caribbean Services Inc</v>
          </cell>
          <cell r="B224">
            <v>0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N224">
            <v>0</v>
          </cell>
          <cell r="O224">
            <v>198</v>
          </cell>
          <cell r="P224">
            <v>0</v>
          </cell>
          <cell r="Q224">
            <v>0</v>
          </cell>
          <cell r="R224">
            <v>4342</v>
          </cell>
          <cell r="S224">
            <v>0</v>
          </cell>
          <cell r="T224">
            <v>0</v>
          </cell>
          <cell r="U224">
            <v>-4540</v>
          </cell>
          <cell r="V224">
            <v>0</v>
          </cell>
          <cell r="W224">
            <v>-4540</v>
          </cell>
          <cell r="X224">
            <v>0</v>
          </cell>
          <cell r="Y224">
            <v>0</v>
          </cell>
          <cell r="Z224">
            <v>-4540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-4540</v>
          </cell>
          <cell r="AG224">
            <v>-4540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Q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</row>
        <row r="225">
          <cell r="A225" t="str">
            <v>Los Mina Eliminations</v>
          </cell>
        </row>
        <row r="226">
          <cell r="A226" t="str">
            <v>RU Maikuben</v>
          </cell>
          <cell r="C226">
            <v>9212950</v>
          </cell>
          <cell r="E226">
            <v>6224397</v>
          </cell>
          <cell r="F226">
            <v>1054574</v>
          </cell>
          <cell r="I226">
            <v>-92976</v>
          </cell>
          <cell r="J226">
            <v>7185995</v>
          </cell>
          <cell r="K226">
            <v>2026955</v>
          </cell>
          <cell r="L226">
            <v>2026955</v>
          </cell>
          <cell r="Q226">
            <v>1183228</v>
          </cell>
          <cell r="R226">
            <v>-21549</v>
          </cell>
          <cell r="U226">
            <v>865276</v>
          </cell>
          <cell r="V226">
            <v>0</v>
          </cell>
          <cell r="W226">
            <v>865276</v>
          </cell>
          <cell r="X226">
            <v>0</v>
          </cell>
          <cell r="Y226">
            <v>0</v>
          </cell>
          <cell r="Z226">
            <v>865276</v>
          </cell>
          <cell r="AE226">
            <v>865276</v>
          </cell>
          <cell r="AG226">
            <v>865276</v>
          </cell>
          <cell r="AH226">
            <v>0</v>
          </cell>
          <cell r="AN226">
            <v>6099710</v>
          </cell>
          <cell r="BG226">
            <v>86955</v>
          </cell>
          <cell r="BI226">
            <v>-21535</v>
          </cell>
          <cell r="BJ226">
            <v>6461</v>
          </cell>
          <cell r="BK226">
            <v>-15074</v>
          </cell>
        </row>
        <row r="227">
          <cell r="A227" t="str">
            <v>RU Medina Valley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E227">
            <v>0</v>
          </cell>
          <cell r="AH227">
            <v>0</v>
          </cell>
        </row>
        <row r="228">
          <cell r="A228" t="str">
            <v>RU Medway</v>
          </cell>
          <cell r="B228">
            <v>0</v>
          </cell>
          <cell r="E228">
            <v>10784</v>
          </cell>
          <cell r="J228">
            <v>10784</v>
          </cell>
          <cell r="K228">
            <v>-10784</v>
          </cell>
          <cell r="L228">
            <v>-10784</v>
          </cell>
          <cell r="T228">
            <v>0</v>
          </cell>
          <cell r="U228">
            <v>-10784</v>
          </cell>
          <cell r="V228">
            <v>0</v>
          </cell>
          <cell r="W228">
            <v>-10784</v>
          </cell>
          <cell r="X228">
            <v>0</v>
          </cell>
          <cell r="Y228">
            <v>0</v>
          </cell>
          <cell r="Z228">
            <v>-10784</v>
          </cell>
          <cell r="AA228">
            <v>0</v>
          </cell>
          <cell r="AE228">
            <v>-10784</v>
          </cell>
          <cell r="AG228">
            <v>-10784</v>
          </cell>
          <cell r="AH228">
            <v>0</v>
          </cell>
        </row>
        <row r="229">
          <cell r="A229" t="str">
            <v>RU Meghnaghat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E229">
            <v>0</v>
          </cell>
          <cell r="AH229">
            <v>0</v>
          </cell>
        </row>
        <row r="230">
          <cell r="A230" t="str">
            <v>Merida Operaciones SRL de CV</v>
          </cell>
          <cell r="C230">
            <v>4692892</v>
          </cell>
          <cell r="E230">
            <v>4813120</v>
          </cell>
          <cell r="J230">
            <v>4813120</v>
          </cell>
          <cell r="K230">
            <v>-120228</v>
          </cell>
          <cell r="L230">
            <v>-120228</v>
          </cell>
          <cell r="N230">
            <v>-3847</v>
          </cell>
          <cell r="P230">
            <v>-3042</v>
          </cell>
          <cell r="R230">
            <v>-57817</v>
          </cell>
          <cell r="U230">
            <v>-55522</v>
          </cell>
          <cell r="W230">
            <v>-55522</v>
          </cell>
          <cell r="Z230">
            <v>-55522</v>
          </cell>
          <cell r="AE230">
            <v>-55522</v>
          </cell>
          <cell r="AG230">
            <v>-55522</v>
          </cell>
          <cell r="AT230">
            <v>811086</v>
          </cell>
          <cell r="AU230">
            <v>811086</v>
          </cell>
          <cell r="BB230">
            <v>3881806</v>
          </cell>
          <cell r="BU230">
            <v>3195</v>
          </cell>
        </row>
        <row r="231">
          <cell r="A231" t="str">
            <v>Merida Mgmt Services</v>
          </cell>
          <cell r="C231">
            <v>811086</v>
          </cell>
          <cell r="E231">
            <v>659039</v>
          </cell>
          <cell r="J231">
            <v>659039</v>
          </cell>
          <cell r="K231">
            <v>152047</v>
          </cell>
          <cell r="L231">
            <v>152047</v>
          </cell>
          <cell r="N231">
            <v>-1012</v>
          </cell>
          <cell r="P231">
            <v>-2232</v>
          </cell>
          <cell r="R231">
            <v>28088</v>
          </cell>
          <cell r="U231">
            <v>127203</v>
          </cell>
          <cell r="W231">
            <v>127203</v>
          </cell>
          <cell r="Z231">
            <v>127203</v>
          </cell>
          <cell r="AE231">
            <v>127203</v>
          </cell>
          <cell r="AG231">
            <v>127203</v>
          </cell>
          <cell r="AT231">
            <v>811086</v>
          </cell>
          <cell r="AU231">
            <v>648870</v>
          </cell>
          <cell r="BQ231">
            <v>191660</v>
          </cell>
          <cell r="BU231">
            <v>12460</v>
          </cell>
          <cell r="CG231">
            <v>112752</v>
          </cell>
        </row>
        <row r="232">
          <cell r="A232" t="str">
            <v>Yucatan SRL de CV</v>
          </cell>
          <cell r="E232">
            <v>83</v>
          </cell>
          <cell r="J232">
            <v>83</v>
          </cell>
          <cell r="K232">
            <v>-83</v>
          </cell>
          <cell r="L232">
            <v>-83</v>
          </cell>
          <cell r="N232">
            <v>-2122</v>
          </cell>
          <cell r="P232">
            <v>-154393</v>
          </cell>
          <cell r="Q232">
            <v>154378</v>
          </cell>
          <cell r="R232">
            <v>264</v>
          </cell>
          <cell r="U232">
            <v>1790</v>
          </cell>
          <cell r="W232">
            <v>1790</v>
          </cell>
          <cell r="Z232">
            <v>1790</v>
          </cell>
          <cell r="AE232">
            <v>1790</v>
          </cell>
          <cell r="AG232">
            <v>1790</v>
          </cell>
          <cell r="AR232">
            <v>154378</v>
          </cell>
          <cell r="AS232">
            <v>154378</v>
          </cell>
          <cell r="BU232">
            <v>37</v>
          </cell>
        </row>
        <row r="233">
          <cell r="A233" t="str">
            <v>Mayan Holdings SRL de CV</v>
          </cell>
          <cell r="E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-2448</v>
          </cell>
          <cell r="R233">
            <v>-329</v>
          </cell>
          <cell r="U233">
            <v>2777</v>
          </cell>
          <cell r="W233">
            <v>2777</v>
          </cell>
          <cell r="Z233">
            <v>2777</v>
          </cell>
          <cell r="AE233">
            <v>2777</v>
          </cell>
          <cell r="AG233">
            <v>2777</v>
          </cell>
        </row>
        <row r="234">
          <cell r="A234" t="str">
            <v>AES Merida BV</v>
          </cell>
        </row>
        <row r="235">
          <cell r="A235" t="str">
            <v>Merida III SRL de CV</v>
          </cell>
          <cell r="C235">
            <v>92365165</v>
          </cell>
          <cell r="E235">
            <v>80827499</v>
          </cell>
          <cell r="F235">
            <v>3163005</v>
          </cell>
          <cell r="J235">
            <v>83990504</v>
          </cell>
          <cell r="K235">
            <v>8374661</v>
          </cell>
          <cell r="L235">
            <v>8374661</v>
          </cell>
          <cell r="N235">
            <v>-130572</v>
          </cell>
          <cell r="O235">
            <v>3070</v>
          </cell>
          <cell r="P235">
            <v>-203445</v>
          </cell>
          <cell r="Q235">
            <v>5265025</v>
          </cell>
          <cell r="R235">
            <v>93179</v>
          </cell>
          <cell r="U235">
            <v>3347404</v>
          </cell>
          <cell r="W235">
            <v>3347404</v>
          </cell>
          <cell r="Z235">
            <v>3347404</v>
          </cell>
          <cell r="AA235">
            <v>798202</v>
          </cell>
          <cell r="AE235">
            <v>2549202</v>
          </cell>
          <cell r="AG235">
            <v>3347404</v>
          </cell>
          <cell r="AS235">
            <v>154378</v>
          </cell>
          <cell r="AU235">
            <v>811086</v>
          </cell>
          <cell r="BC235">
            <v>3881806</v>
          </cell>
          <cell r="BI235">
            <v>11872</v>
          </cell>
          <cell r="BJ235">
            <v>-3918</v>
          </cell>
          <cell r="BK235">
            <v>7954</v>
          </cell>
          <cell r="BU235">
            <v>74868</v>
          </cell>
          <cell r="CG235">
            <v>8543359</v>
          </cell>
          <cell r="CW235">
            <v>437361</v>
          </cell>
          <cell r="CX235">
            <v>360841</v>
          </cell>
        </row>
        <row r="236">
          <cell r="A236" t="str">
            <v>Merida III Eliminations</v>
          </cell>
          <cell r="C236">
            <v>-5503978</v>
          </cell>
          <cell r="E236">
            <v>-5503978</v>
          </cell>
          <cell r="J236">
            <v>-5503978</v>
          </cell>
          <cell r="K236">
            <v>0</v>
          </cell>
          <cell r="L236">
            <v>0</v>
          </cell>
          <cell r="P236">
            <v>154378</v>
          </cell>
          <cell r="Q236">
            <v>-154378</v>
          </cell>
          <cell r="U236">
            <v>0</v>
          </cell>
          <cell r="W236">
            <v>0</v>
          </cell>
          <cell r="Z236">
            <v>0</v>
          </cell>
          <cell r="AE236">
            <v>0</v>
          </cell>
          <cell r="AG236">
            <v>0</v>
          </cell>
          <cell r="AR236">
            <v>-154378</v>
          </cell>
          <cell r="AS236">
            <v>-154378</v>
          </cell>
          <cell r="AT236">
            <v>-1622172</v>
          </cell>
          <cell r="AU236">
            <v>-1622172</v>
          </cell>
          <cell r="BB236">
            <v>-3881806</v>
          </cell>
          <cell r="BC236">
            <v>-3881806</v>
          </cell>
        </row>
        <row r="237">
          <cell r="A237" t="str">
            <v>Mexico Development Inc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5829</v>
          </cell>
          <cell r="I237">
            <v>0</v>
          </cell>
          <cell r="J237">
            <v>5829</v>
          </cell>
          <cell r="K237">
            <v>-5829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-5829</v>
          </cell>
          <cell r="W237">
            <v>-5829</v>
          </cell>
          <cell r="Z237">
            <v>-5829</v>
          </cell>
          <cell r="AE237">
            <v>-5829</v>
          </cell>
          <cell r="AG237">
            <v>-5829</v>
          </cell>
          <cell r="CI237">
            <v>0</v>
          </cell>
        </row>
        <row r="238">
          <cell r="A238" t="str">
            <v>RU Mktvari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E238">
            <v>0</v>
          </cell>
          <cell r="AH238">
            <v>0</v>
          </cell>
        </row>
        <row r="239">
          <cell r="A239" t="str">
            <v>RU Mountain View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E239">
            <v>0</v>
          </cell>
          <cell r="AH239">
            <v>0</v>
          </cell>
        </row>
        <row r="240">
          <cell r="A240" t="str">
            <v>RU Mountain View Power Dev Co LLC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E240">
            <v>0</v>
          </cell>
          <cell r="AH240">
            <v>0</v>
          </cell>
        </row>
        <row r="241">
          <cell r="A241" t="str">
            <v>RU Mt Stuart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E241">
            <v>0</v>
          </cell>
          <cell r="AH241">
            <v>0</v>
          </cell>
        </row>
        <row r="242">
          <cell r="A242" t="str">
            <v>RU NA East Generation SGA</v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1140588.2</v>
          </cell>
          <cell r="I242">
            <v>0</v>
          </cell>
          <cell r="J242">
            <v>1140588.2</v>
          </cell>
          <cell r="K242">
            <v>-1140588.2</v>
          </cell>
          <cell r="L242">
            <v>0</v>
          </cell>
          <cell r="N242">
            <v>0</v>
          </cell>
          <cell r="O242">
            <v>0</v>
          </cell>
          <cell r="P242">
            <v>-1549.37</v>
          </cell>
          <cell r="Q242">
            <v>0</v>
          </cell>
          <cell r="R242">
            <v>0</v>
          </cell>
          <cell r="S242">
            <v>0</v>
          </cell>
          <cell r="U242">
            <v>-1139038.83</v>
          </cell>
          <cell r="V242">
            <v>0</v>
          </cell>
          <cell r="W242">
            <v>-1139038.83</v>
          </cell>
          <cell r="X242">
            <v>0</v>
          </cell>
          <cell r="Y242">
            <v>0</v>
          </cell>
          <cell r="Z242">
            <v>-1139038.83</v>
          </cell>
          <cell r="AE242">
            <v>-1139038.83</v>
          </cell>
          <cell r="AG242">
            <v>-1139038.83</v>
          </cell>
          <cell r="AH242">
            <v>0</v>
          </cell>
          <cell r="CI242">
            <v>0</v>
          </cell>
        </row>
        <row r="243">
          <cell r="A243" t="str">
            <v>BS Alamitos Development Inc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E243">
            <v>0</v>
          </cell>
          <cell r="AH243">
            <v>0</v>
          </cell>
        </row>
        <row r="244">
          <cell r="A244" t="str">
            <v>BS NA West Generation SGA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1597945.64</v>
          </cell>
          <cell r="I244">
            <v>0</v>
          </cell>
          <cell r="J244">
            <v>1597945.64</v>
          </cell>
          <cell r="K244">
            <v>-1597945.64</v>
          </cell>
          <cell r="L244">
            <v>0</v>
          </cell>
          <cell r="N244">
            <v>-590304.56999999995</v>
          </cell>
          <cell r="O244">
            <v>49380</v>
          </cell>
          <cell r="P244">
            <v>-14.4</v>
          </cell>
          <cell r="Q244">
            <v>0</v>
          </cell>
          <cell r="R244">
            <v>0</v>
          </cell>
          <cell r="S244">
            <v>0</v>
          </cell>
          <cell r="U244">
            <v>-1057006.67</v>
          </cell>
          <cell r="V244">
            <v>0</v>
          </cell>
          <cell r="W244">
            <v>-1057006.67</v>
          </cell>
          <cell r="X244">
            <v>0</v>
          </cell>
          <cell r="Y244">
            <v>0</v>
          </cell>
          <cell r="Z244">
            <v>-1057006.67</v>
          </cell>
          <cell r="AB244">
            <v>0</v>
          </cell>
          <cell r="AE244">
            <v>-1057006.67</v>
          </cell>
          <cell r="AG244">
            <v>-1057006.67</v>
          </cell>
          <cell r="AH244">
            <v>0</v>
          </cell>
          <cell r="AI244">
            <v>0</v>
          </cell>
          <cell r="CI244">
            <v>0</v>
          </cell>
          <cell r="CQ244">
            <v>0</v>
          </cell>
        </row>
        <row r="245">
          <cell r="A245" t="str">
            <v>RU New Energy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E245">
            <v>0</v>
          </cell>
          <cell r="AH245">
            <v>0</v>
          </cell>
        </row>
        <row r="246">
          <cell r="A246" t="str">
            <v>RU New York</v>
          </cell>
          <cell r="C246">
            <v>205607970.62</v>
          </cell>
          <cell r="E246">
            <v>152814534.19</v>
          </cell>
          <cell r="F246">
            <v>8997136.6899999995</v>
          </cell>
          <cell r="G246">
            <v>319572</v>
          </cell>
          <cell r="J246">
            <v>162131242.88</v>
          </cell>
          <cell r="K246">
            <v>43476727.740000002</v>
          </cell>
          <cell r="L246">
            <v>43476727.740000002</v>
          </cell>
          <cell r="N246">
            <v>-9369</v>
          </cell>
          <cell r="O246">
            <v>0</v>
          </cell>
          <cell r="P246">
            <v>-948393.28</v>
          </cell>
          <cell r="Q246">
            <v>2441773.69</v>
          </cell>
          <cell r="S246">
            <v>2399453.3199999998</v>
          </cell>
          <cell r="T246">
            <v>0</v>
          </cell>
          <cell r="U246">
            <v>39593263.009999998</v>
          </cell>
          <cell r="V246">
            <v>0</v>
          </cell>
          <cell r="W246">
            <v>39593263.009999998</v>
          </cell>
          <cell r="X246">
            <v>0</v>
          </cell>
          <cell r="Y246">
            <v>0</v>
          </cell>
          <cell r="Z246">
            <v>39593263.009999998</v>
          </cell>
          <cell r="AE246">
            <v>39593263.009999998</v>
          </cell>
          <cell r="AG246">
            <v>39593263.009999998</v>
          </cell>
          <cell r="AH246">
            <v>0</v>
          </cell>
          <cell r="AU246">
            <v>2400000</v>
          </cell>
          <cell r="BB246">
            <v>0</v>
          </cell>
          <cell r="BC246">
            <v>0</v>
          </cell>
          <cell r="BM246">
            <v>3349677</v>
          </cell>
          <cell r="BN246">
            <v>-1335852</v>
          </cell>
          <cell r="BO246">
            <v>2013825</v>
          </cell>
          <cell r="BQ246">
            <v>4276032.3499999996</v>
          </cell>
          <cell r="CI246">
            <v>79048.47</v>
          </cell>
        </row>
        <row r="247">
          <cell r="A247" t="str">
            <v>RU Oasis Generation SGA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1995866</v>
          </cell>
          <cell r="I247">
            <v>0</v>
          </cell>
          <cell r="J247">
            <v>1995866</v>
          </cell>
          <cell r="K247">
            <v>-1995866</v>
          </cell>
          <cell r="L247">
            <v>0</v>
          </cell>
          <cell r="N247">
            <v>-1126773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U247">
            <v>-869093</v>
          </cell>
          <cell r="V247">
            <v>0</v>
          </cell>
          <cell r="W247">
            <v>-869093</v>
          </cell>
          <cell r="X247">
            <v>0</v>
          </cell>
          <cell r="Y247">
            <v>0</v>
          </cell>
          <cell r="Z247">
            <v>-869093</v>
          </cell>
          <cell r="AE247">
            <v>-869093</v>
          </cell>
          <cell r="AG247">
            <v>-869093</v>
          </cell>
          <cell r="AH247">
            <v>0</v>
          </cell>
          <cell r="CI247">
            <v>0</v>
          </cell>
        </row>
        <row r="248">
          <cell r="A248" t="str">
            <v>Oasis (Cayman) Ltd.</v>
          </cell>
          <cell r="AA248">
            <v>140838</v>
          </cell>
          <cell r="AE248">
            <v>-140838</v>
          </cell>
          <cell r="CX248">
            <v>140838</v>
          </cell>
        </row>
        <row r="249">
          <cell r="A249" t="str">
            <v>Oasis (Cayman) LTD Minority Interest</v>
          </cell>
        </row>
        <row r="250">
          <cell r="A250" t="str">
            <v>Lal Pir LTD</v>
          </cell>
          <cell r="C250">
            <v>41302304</v>
          </cell>
          <cell r="E250">
            <v>10614433.33</v>
          </cell>
          <cell r="F250">
            <v>2365978</v>
          </cell>
          <cell r="I250">
            <v>588781</v>
          </cell>
          <cell r="J250">
            <v>13569192.33</v>
          </cell>
          <cell r="K250">
            <v>27733111.670000002</v>
          </cell>
          <cell r="L250">
            <v>27733111.670000002</v>
          </cell>
          <cell r="N250">
            <v>-10425</v>
          </cell>
          <cell r="O250">
            <v>8213</v>
          </cell>
          <cell r="P250">
            <v>-32428</v>
          </cell>
          <cell r="Q250">
            <v>2714971</v>
          </cell>
          <cell r="R250">
            <v>4644182</v>
          </cell>
          <cell r="U250">
            <v>20408598.670000002</v>
          </cell>
          <cell r="V250">
            <v>0</v>
          </cell>
          <cell r="W250">
            <v>20408598.670000002</v>
          </cell>
          <cell r="Y250">
            <v>0</v>
          </cell>
          <cell r="Z250">
            <v>20408598.670000002</v>
          </cell>
          <cell r="AA250">
            <v>20855</v>
          </cell>
          <cell r="AE250">
            <v>20387743.670000002</v>
          </cell>
          <cell r="AG250">
            <v>20408598.670000002</v>
          </cell>
          <cell r="AH250">
            <v>0</v>
          </cell>
          <cell r="BI250">
            <v>4388790</v>
          </cell>
          <cell r="BJ250">
            <v>0</v>
          </cell>
          <cell r="BK250">
            <v>4388790</v>
          </cell>
          <cell r="BQ250">
            <v>658145.19999999995</v>
          </cell>
          <cell r="CT250">
            <v>0</v>
          </cell>
          <cell r="CX250">
            <v>20855</v>
          </cell>
        </row>
        <row r="251">
          <cell r="A251" t="str">
            <v>Transpower Inc</v>
          </cell>
          <cell r="E251">
            <v>0</v>
          </cell>
          <cell r="J251">
            <v>0</v>
          </cell>
          <cell r="K251">
            <v>0</v>
          </cell>
          <cell r="L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E251">
            <v>0</v>
          </cell>
          <cell r="AG251">
            <v>0</v>
          </cell>
          <cell r="AH251">
            <v>0</v>
          </cell>
        </row>
        <row r="252">
          <cell r="A252" t="str">
            <v>Lal Pir Eliminations</v>
          </cell>
        </row>
        <row r="253">
          <cell r="A253" t="str">
            <v>Lal Pir Minority Interest</v>
          </cell>
          <cell r="V253">
            <v>4747751</v>
          </cell>
          <cell r="W253">
            <v>-4747751</v>
          </cell>
          <cell r="Y253">
            <v>4747751</v>
          </cell>
          <cell r="Z253">
            <v>-4747751</v>
          </cell>
          <cell r="AE253">
            <v>-4747751</v>
          </cell>
          <cell r="AH253">
            <v>4747751</v>
          </cell>
        </row>
        <row r="254">
          <cell r="A254" t="str">
            <v>Pakistan Holdings</v>
          </cell>
          <cell r="E254">
            <v>0</v>
          </cell>
          <cell r="J254">
            <v>0</v>
          </cell>
          <cell r="K254">
            <v>0</v>
          </cell>
          <cell r="L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E254">
            <v>0</v>
          </cell>
          <cell r="AG254">
            <v>0</v>
          </cell>
          <cell r="AH254">
            <v>0</v>
          </cell>
        </row>
        <row r="255">
          <cell r="A255" t="str">
            <v>Pak Gen Holdings Inc</v>
          </cell>
          <cell r="E255">
            <v>0</v>
          </cell>
          <cell r="J255">
            <v>0</v>
          </cell>
          <cell r="K255">
            <v>0</v>
          </cell>
          <cell r="L255">
            <v>0</v>
          </cell>
          <cell r="U255">
            <v>0</v>
          </cell>
          <cell r="W255">
            <v>0</v>
          </cell>
          <cell r="Z255">
            <v>0</v>
          </cell>
          <cell r="AE255">
            <v>0</v>
          </cell>
          <cell r="AG255">
            <v>0</v>
          </cell>
        </row>
        <row r="256">
          <cell r="A256" t="str">
            <v>Pak Gen Co</v>
          </cell>
          <cell r="C256">
            <v>60952783</v>
          </cell>
          <cell r="E256">
            <v>33004901</v>
          </cell>
          <cell r="F256">
            <v>2451672</v>
          </cell>
          <cell r="I256">
            <v>670402</v>
          </cell>
          <cell r="J256">
            <v>36126975</v>
          </cell>
          <cell r="K256">
            <v>24825808</v>
          </cell>
          <cell r="L256">
            <v>24825808</v>
          </cell>
          <cell r="N256">
            <v>-12736</v>
          </cell>
          <cell r="P256">
            <v>-81154</v>
          </cell>
          <cell r="Q256">
            <v>2511821</v>
          </cell>
          <cell r="R256">
            <v>4338345</v>
          </cell>
          <cell r="U256">
            <v>18069532</v>
          </cell>
          <cell r="W256">
            <v>18069532</v>
          </cell>
          <cell r="Z256">
            <v>18069532</v>
          </cell>
          <cell r="AA256">
            <v>28583</v>
          </cell>
          <cell r="AE256">
            <v>18040949</v>
          </cell>
          <cell r="AG256">
            <v>18069532</v>
          </cell>
          <cell r="BQ256">
            <v>453407</v>
          </cell>
          <cell r="CT256">
            <v>28583</v>
          </cell>
        </row>
        <row r="257">
          <cell r="A257" t="str">
            <v>Pak Gen Eliminations</v>
          </cell>
        </row>
        <row r="258">
          <cell r="A258" t="str">
            <v>Pak Gen Minority Interest</v>
          </cell>
          <cell r="V258">
            <v>4102726</v>
          </cell>
          <cell r="W258">
            <v>-4102726</v>
          </cell>
          <cell r="Y258">
            <v>4102726</v>
          </cell>
          <cell r="Z258">
            <v>-4102726</v>
          </cell>
          <cell r="AE258">
            <v>-4102726</v>
          </cell>
          <cell r="AH258">
            <v>4102726</v>
          </cell>
        </row>
        <row r="259">
          <cell r="A259" t="str">
            <v>BARKA CONADJ</v>
          </cell>
          <cell r="C259">
            <v>0</v>
          </cell>
          <cell r="E259">
            <v>0</v>
          </cell>
          <cell r="F259">
            <v>-97394.5</v>
          </cell>
          <cell r="J259">
            <v>-97394.5</v>
          </cell>
          <cell r="K259">
            <v>97394.5</v>
          </cell>
          <cell r="L259">
            <v>97394.5</v>
          </cell>
          <cell r="Q259">
            <v>47124.84</v>
          </cell>
          <cell r="U259">
            <v>50269.66</v>
          </cell>
          <cell r="W259">
            <v>50269.66</v>
          </cell>
          <cell r="Z259">
            <v>50269.66</v>
          </cell>
          <cell r="AA259">
            <v>0</v>
          </cell>
          <cell r="AE259">
            <v>50269.66</v>
          </cell>
          <cell r="AG259">
            <v>50269.66</v>
          </cell>
          <cell r="CD259">
            <v>0</v>
          </cell>
          <cell r="CX259">
            <v>0</v>
          </cell>
        </row>
        <row r="260">
          <cell r="A260" t="str">
            <v>Barka Holding LTD</v>
          </cell>
          <cell r="C260">
            <v>0</v>
          </cell>
          <cell r="E260">
            <v>0</v>
          </cell>
          <cell r="F260">
            <v>0</v>
          </cell>
          <cell r="J260">
            <v>0</v>
          </cell>
          <cell r="K260">
            <v>0</v>
          </cell>
          <cell r="L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E260">
            <v>0</v>
          </cell>
          <cell r="AG260">
            <v>0</v>
          </cell>
          <cell r="AH260">
            <v>0</v>
          </cell>
          <cell r="CD260">
            <v>0</v>
          </cell>
        </row>
        <row r="261">
          <cell r="A261" t="str">
            <v>AES Barka SAOC (Oman)</v>
          </cell>
          <cell r="C261">
            <v>53609919.5</v>
          </cell>
          <cell r="E261">
            <v>22587352.550000001</v>
          </cell>
          <cell r="F261">
            <v>5081364.2699999996</v>
          </cell>
          <cell r="I261">
            <v>80202.210000000006</v>
          </cell>
          <cell r="J261">
            <v>27748919.030000001</v>
          </cell>
          <cell r="K261">
            <v>25861000.469999999</v>
          </cell>
          <cell r="L261">
            <v>25861000.469999999</v>
          </cell>
          <cell r="P261">
            <v>-130105.01</v>
          </cell>
          <cell r="Q261">
            <v>13065521.41</v>
          </cell>
          <cell r="R261">
            <v>10595.04</v>
          </cell>
          <cell r="S261">
            <v>0</v>
          </cell>
          <cell r="U261">
            <v>12914989.029999999</v>
          </cell>
          <cell r="W261">
            <v>12914989.029999999</v>
          </cell>
          <cell r="Z261">
            <v>12914989.029999999</v>
          </cell>
          <cell r="AA261">
            <v>3910000</v>
          </cell>
          <cell r="AE261">
            <v>9004989.0299999993</v>
          </cell>
          <cell r="AG261">
            <v>12914989.029999999</v>
          </cell>
          <cell r="AU261">
            <v>2468076</v>
          </cell>
          <cell r="BZ261">
            <v>2480000</v>
          </cell>
          <cell r="CG261">
            <v>6390000</v>
          </cell>
          <cell r="CI261">
            <v>8410.7999999999993</v>
          </cell>
          <cell r="CW261">
            <v>3910000</v>
          </cell>
        </row>
        <row r="262">
          <cell r="A262" t="str">
            <v>Barka Eliminations</v>
          </cell>
        </row>
        <row r="263">
          <cell r="A263" t="str">
            <v>Barka Minority Interest</v>
          </cell>
          <cell r="V263">
            <v>1879234</v>
          </cell>
          <cell r="W263">
            <v>-1879234</v>
          </cell>
          <cell r="X263">
            <v>228096</v>
          </cell>
          <cell r="Y263">
            <v>2107330</v>
          </cell>
          <cell r="Z263">
            <v>-2107330</v>
          </cell>
          <cell r="AE263">
            <v>-2107330</v>
          </cell>
          <cell r="AH263">
            <v>1879234</v>
          </cell>
        </row>
        <row r="264">
          <cell r="A264" t="str">
            <v>BS Oasis (Cayman) Ltd. Elimination</v>
          </cell>
        </row>
        <row r="265">
          <cell r="A265" t="str">
            <v>Ocean Express LLC</v>
          </cell>
          <cell r="P265">
            <v>-13001</v>
          </cell>
          <cell r="U265">
            <v>13001</v>
          </cell>
          <cell r="W265">
            <v>13001</v>
          </cell>
          <cell r="Z265">
            <v>13001</v>
          </cell>
          <cell r="AE265">
            <v>13001</v>
          </cell>
          <cell r="AG265">
            <v>13001</v>
          </cell>
        </row>
        <row r="266">
          <cell r="A266" t="str">
            <v>Ocean LNG LTD</v>
          </cell>
        </row>
        <row r="267">
          <cell r="A267" t="str">
            <v>AES LNG Marketing LLC</v>
          </cell>
        </row>
        <row r="268">
          <cell r="A268" t="str">
            <v>Ocean Cay Eliminations</v>
          </cell>
        </row>
        <row r="269">
          <cell r="A269" t="str">
            <v>RU Odyssey LLC</v>
          </cell>
          <cell r="C269">
            <v>92891</v>
          </cell>
          <cell r="E269">
            <v>2223250</v>
          </cell>
          <cell r="F269">
            <v>93598</v>
          </cell>
          <cell r="J269">
            <v>2316848</v>
          </cell>
          <cell r="K269">
            <v>-2223957</v>
          </cell>
          <cell r="L269">
            <v>-2223957</v>
          </cell>
          <cell r="U269">
            <v>-2223957</v>
          </cell>
          <cell r="V269">
            <v>0</v>
          </cell>
          <cell r="W269">
            <v>-2223957</v>
          </cell>
          <cell r="X269">
            <v>0</v>
          </cell>
          <cell r="Y269">
            <v>0</v>
          </cell>
          <cell r="Z269">
            <v>-2223957</v>
          </cell>
          <cell r="AE269">
            <v>-2223957</v>
          </cell>
          <cell r="AG269">
            <v>-2223957</v>
          </cell>
          <cell r="AH269">
            <v>0</v>
          </cell>
        </row>
        <row r="270">
          <cell r="A270" t="str">
            <v>RU OPGC</v>
          </cell>
          <cell r="E270">
            <v>415338</v>
          </cell>
          <cell r="F270">
            <v>7408</v>
          </cell>
          <cell r="G270">
            <v>1751</v>
          </cell>
          <cell r="J270">
            <v>424497</v>
          </cell>
          <cell r="K270">
            <v>-424497</v>
          </cell>
          <cell r="L270">
            <v>-424497</v>
          </cell>
          <cell r="P270">
            <v>-65839</v>
          </cell>
          <cell r="R270">
            <v>2485</v>
          </cell>
          <cell r="T270">
            <v>11181727</v>
          </cell>
          <cell r="U270">
            <v>10820584</v>
          </cell>
          <cell r="V270">
            <v>0</v>
          </cell>
          <cell r="W270">
            <v>10820584</v>
          </cell>
          <cell r="X270">
            <v>0</v>
          </cell>
          <cell r="Y270">
            <v>0</v>
          </cell>
          <cell r="Z270">
            <v>10820584</v>
          </cell>
          <cell r="AE270">
            <v>10820584</v>
          </cell>
          <cell r="AG270">
            <v>10820584</v>
          </cell>
          <cell r="AH270">
            <v>0</v>
          </cell>
          <cell r="BI270">
            <v>2485</v>
          </cell>
          <cell r="BJ270">
            <v>-199</v>
          </cell>
          <cell r="BK270">
            <v>2286</v>
          </cell>
        </row>
        <row r="271">
          <cell r="A271" t="str">
            <v>Ottana</v>
          </cell>
          <cell r="C271">
            <v>29657047</v>
          </cell>
          <cell r="E271">
            <v>27827937</v>
          </cell>
          <cell r="F271">
            <v>302455</v>
          </cell>
          <cell r="J271">
            <v>28130392</v>
          </cell>
          <cell r="K271">
            <v>1526655</v>
          </cell>
          <cell r="L271">
            <v>1526655</v>
          </cell>
          <cell r="O271">
            <v>-53640</v>
          </cell>
          <cell r="P271">
            <v>-7180</v>
          </cell>
          <cell r="Q271">
            <v>136697</v>
          </cell>
          <cell r="R271">
            <v>20029</v>
          </cell>
          <cell r="U271">
            <v>1430749</v>
          </cell>
          <cell r="W271">
            <v>1430749</v>
          </cell>
          <cell r="Z271">
            <v>1430749</v>
          </cell>
          <cell r="AA271">
            <v>521644</v>
          </cell>
          <cell r="AE271">
            <v>909105</v>
          </cell>
          <cell r="AG271">
            <v>1430749</v>
          </cell>
          <cell r="AS271">
            <v>96595</v>
          </cell>
          <cell r="BI271">
            <v>20250</v>
          </cell>
          <cell r="BJ271">
            <v>-7695</v>
          </cell>
          <cell r="BK271">
            <v>12555</v>
          </cell>
          <cell r="CD271">
            <v>513707</v>
          </cell>
          <cell r="CW271">
            <v>521644</v>
          </cell>
        </row>
        <row r="272">
          <cell r="A272" t="str">
            <v>Baltic Holdings BV</v>
          </cell>
          <cell r="P272">
            <v>-96595</v>
          </cell>
          <cell r="U272">
            <v>96595</v>
          </cell>
          <cell r="W272">
            <v>96595</v>
          </cell>
          <cell r="Z272">
            <v>96595</v>
          </cell>
          <cell r="AE272">
            <v>96595</v>
          </cell>
          <cell r="AG272">
            <v>96595</v>
          </cell>
          <cell r="AR272">
            <v>96595</v>
          </cell>
        </row>
        <row r="273">
          <cell r="A273" t="str">
            <v>Ottana Eliminations</v>
          </cell>
          <cell r="P273">
            <v>96595</v>
          </cell>
          <cell r="Q273">
            <v>-96595</v>
          </cell>
          <cell r="U273">
            <v>0</v>
          </cell>
          <cell r="W273">
            <v>0</v>
          </cell>
          <cell r="Z273">
            <v>0</v>
          </cell>
          <cell r="AE273">
            <v>0</v>
          </cell>
          <cell r="AG273">
            <v>0</v>
          </cell>
          <cell r="AR273">
            <v>-96595</v>
          </cell>
          <cell r="AS273">
            <v>-96595</v>
          </cell>
        </row>
        <row r="274">
          <cell r="A274" t="str">
            <v>RU Pakistan Ops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E274">
            <v>0</v>
          </cell>
          <cell r="AH274">
            <v>0</v>
          </cell>
        </row>
        <row r="275">
          <cell r="A275" t="str">
            <v>AES Panama Energy SA</v>
          </cell>
          <cell r="C275">
            <v>1654006.89</v>
          </cell>
          <cell r="E275">
            <v>1273492.98</v>
          </cell>
          <cell r="J275">
            <v>1273492.98</v>
          </cell>
          <cell r="K275">
            <v>380513.91</v>
          </cell>
          <cell r="L275">
            <v>380513.91</v>
          </cell>
          <cell r="N275">
            <v>0.28000000000000003</v>
          </cell>
          <cell r="P275">
            <v>-1392.16</v>
          </cell>
          <cell r="U275">
            <v>381905.79</v>
          </cell>
          <cell r="W275">
            <v>381905.79</v>
          </cell>
          <cell r="Z275">
            <v>381905.79</v>
          </cell>
          <cell r="AE275">
            <v>381905.79</v>
          </cell>
          <cell r="AG275">
            <v>381905.79</v>
          </cell>
          <cell r="AT275">
            <v>1195401.93</v>
          </cell>
          <cell r="AU275">
            <v>1135631.8400000001</v>
          </cell>
          <cell r="AZ275">
            <v>458604.96</v>
          </cell>
          <cell r="CD275">
            <v>3142503.87</v>
          </cell>
        </row>
        <row r="276">
          <cell r="A276" t="str">
            <v>PANAMA La Estrella</v>
          </cell>
        </row>
        <row r="277">
          <cell r="A277" t="str">
            <v>AES Panama SA</v>
          </cell>
          <cell r="B277">
            <v>0</v>
          </cell>
          <cell r="C277">
            <v>57147195</v>
          </cell>
          <cell r="E277">
            <v>28916153.890000001</v>
          </cell>
          <cell r="F277">
            <v>9934339</v>
          </cell>
          <cell r="G277">
            <v>0</v>
          </cell>
          <cell r="H277">
            <v>0</v>
          </cell>
          <cell r="I277">
            <v>0</v>
          </cell>
          <cell r="J277">
            <v>38850492.890000001</v>
          </cell>
          <cell r="K277">
            <v>18296702.109999999</v>
          </cell>
          <cell r="L277">
            <v>18296702.109999999</v>
          </cell>
          <cell r="N277">
            <v>-52174</v>
          </cell>
          <cell r="O277">
            <v>370297</v>
          </cell>
          <cell r="P277">
            <v>-151613</v>
          </cell>
          <cell r="Q277">
            <v>11029146</v>
          </cell>
          <cell r="R277">
            <v>0</v>
          </cell>
          <cell r="S277">
            <v>0</v>
          </cell>
          <cell r="T277">
            <v>0</v>
          </cell>
          <cell r="U277">
            <v>7101046.1100000003</v>
          </cell>
          <cell r="V277">
            <v>0</v>
          </cell>
          <cell r="W277">
            <v>7101046.1100000003</v>
          </cell>
          <cell r="X277">
            <v>0</v>
          </cell>
          <cell r="Y277">
            <v>0</v>
          </cell>
          <cell r="Z277">
            <v>7101046.1100000003</v>
          </cell>
          <cell r="AA277">
            <v>1685641</v>
          </cell>
          <cell r="AB277">
            <v>0</v>
          </cell>
          <cell r="AC277">
            <v>0</v>
          </cell>
          <cell r="AD277">
            <v>0</v>
          </cell>
          <cell r="AE277">
            <v>5415405.1100000003</v>
          </cell>
          <cell r="AG277">
            <v>7101046.1100000003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U277">
            <v>1195401.93</v>
          </cell>
          <cell r="BA277">
            <v>458604.96</v>
          </cell>
          <cell r="BQ277">
            <v>1400467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17641437</v>
          </cell>
          <cell r="CB277">
            <v>0</v>
          </cell>
          <cell r="CC277">
            <v>0</v>
          </cell>
          <cell r="CD277">
            <v>2084830</v>
          </cell>
          <cell r="CE277">
            <v>0</v>
          </cell>
          <cell r="CF277">
            <v>0</v>
          </cell>
          <cell r="CG277">
            <v>683000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Q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1685641</v>
          </cell>
          <cell r="CX277">
            <v>0</v>
          </cell>
        </row>
        <row r="278">
          <cell r="A278" t="str">
            <v>ESTI PANAMA HLD INP</v>
          </cell>
        </row>
        <row r="279">
          <cell r="A279" t="str">
            <v>AES Isthmus Energy SA</v>
          </cell>
          <cell r="O279">
            <v>0.33</v>
          </cell>
          <cell r="Q279">
            <v>60</v>
          </cell>
          <cell r="U279">
            <v>-60.33</v>
          </cell>
          <cell r="W279">
            <v>-60.33</v>
          </cell>
          <cell r="Z279">
            <v>-60.33</v>
          </cell>
          <cell r="AE279">
            <v>-60.33</v>
          </cell>
          <cell r="AG279">
            <v>-60.33</v>
          </cell>
        </row>
        <row r="280">
          <cell r="A280" t="str">
            <v>PANAMA Los Valles</v>
          </cell>
        </row>
        <row r="281">
          <cell r="A281" t="str">
            <v>AES Central American Mgmt Srvcs Inc</v>
          </cell>
          <cell r="C281">
            <v>1135631.8400000001</v>
          </cell>
          <cell r="K281">
            <v>1135631.8400000001</v>
          </cell>
          <cell r="L281">
            <v>1135631.8400000001</v>
          </cell>
          <cell r="O281">
            <v>0.3</v>
          </cell>
          <cell r="U281">
            <v>1135631.54</v>
          </cell>
          <cell r="W281">
            <v>1135631.54</v>
          </cell>
          <cell r="Z281">
            <v>1135631.54</v>
          </cell>
          <cell r="AE281">
            <v>1135631.54</v>
          </cell>
          <cell r="AG281">
            <v>1135631.54</v>
          </cell>
          <cell r="AT281">
            <v>1135631.8400000001</v>
          </cell>
        </row>
        <row r="282">
          <cell r="A282" t="str">
            <v>AES Panama Holding LTD</v>
          </cell>
          <cell r="E282">
            <v>0</v>
          </cell>
          <cell r="F282">
            <v>23639.74</v>
          </cell>
          <cell r="J282">
            <v>23639.74</v>
          </cell>
          <cell r="K282">
            <v>-23639.74</v>
          </cell>
          <cell r="L282">
            <v>-23639.74</v>
          </cell>
          <cell r="Q282">
            <v>1782332.78</v>
          </cell>
          <cell r="U282">
            <v>-1805972.52</v>
          </cell>
          <cell r="W282">
            <v>-1805972.52</v>
          </cell>
          <cell r="Z282">
            <v>-1805972.52</v>
          </cell>
          <cell r="AE282">
            <v>-1805972.52</v>
          </cell>
          <cell r="AG282">
            <v>-1805972.52</v>
          </cell>
          <cell r="AS282">
            <v>1782332.78</v>
          </cell>
          <cell r="CG282">
            <v>4956033.76</v>
          </cell>
        </row>
        <row r="283">
          <cell r="A283" t="str">
            <v>PANAMA Thermal</v>
          </cell>
        </row>
        <row r="284">
          <cell r="A284" t="str">
            <v>PANAMA Ege</v>
          </cell>
        </row>
        <row r="285">
          <cell r="A285" t="str">
            <v>AES Canal Power Services Inc</v>
          </cell>
          <cell r="O285">
            <v>1.95</v>
          </cell>
          <cell r="P285">
            <v>-1782332.78</v>
          </cell>
          <cell r="U285">
            <v>1782330.83</v>
          </cell>
          <cell r="W285">
            <v>1782330.83</v>
          </cell>
          <cell r="Z285">
            <v>1782330.83</v>
          </cell>
          <cell r="AE285">
            <v>1782330.83</v>
          </cell>
          <cell r="AG285">
            <v>1782330.83</v>
          </cell>
          <cell r="AR285">
            <v>1782332.78</v>
          </cell>
        </row>
        <row r="286">
          <cell r="A286" t="str">
            <v>Panama Eliminations</v>
          </cell>
          <cell r="C286">
            <v>-2789638.73</v>
          </cell>
          <cell r="E286">
            <v>-2789638.73</v>
          </cell>
          <cell r="J286">
            <v>-2789638.73</v>
          </cell>
          <cell r="K286">
            <v>0</v>
          </cell>
          <cell r="L286">
            <v>0</v>
          </cell>
          <cell r="P286">
            <v>1782332.78</v>
          </cell>
          <cell r="Q286">
            <v>-1782332.78</v>
          </cell>
          <cell r="U286">
            <v>0</v>
          </cell>
          <cell r="W286">
            <v>0</v>
          </cell>
          <cell r="Z286">
            <v>0</v>
          </cell>
          <cell r="AE286">
            <v>0</v>
          </cell>
          <cell r="AG286">
            <v>0</v>
          </cell>
          <cell r="AR286">
            <v>-1782332.78</v>
          </cell>
          <cell r="AS286">
            <v>-1782332.78</v>
          </cell>
          <cell r="AT286">
            <v>-2331033.77</v>
          </cell>
          <cell r="AU286">
            <v>-2331033.77</v>
          </cell>
          <cell r="AZ286">
            <v>-458604.96</v>
          </cell>
          <cell r="BA286">
            <v>-458604.96</v>
          </cell>
        </row>
        <row r="287">
          <cell r="A287" t="str">
            <v>Parana IHC LTD</v>
          </cell>
          <cell r="C287">
            <v>26398097</v>
          </cell>
          <cell r="E287">
            <v>19207182.300000001</v>
          </cell>
          <cell r="F287">
            <v>1558772</v>
          </cell>
          <cell r="J287">
            <v>20765954.300000001</v>
          </cell>
          <cell r="K287">
            <v>5632142.7000000002</v>
          </cell>
          <cell r="L287">
            <v>5632142.7000000002</v>
          </cell>
          <cell r="N287">
            <v>-1561164.89</v>
          </cell>
          <cell r="P287">
            <v>-116733.56</v>
          </cell>
          <cell r="Q287">
            <v>8004485</v>
          </cell>
          <cell r="R287">
            <v>2241596</v>
          </cell>
          <cell r="U287">
            <v>-2936039.85</v>
          </cell>
          <cell r="W287">
            <v>-2936039.85</v>
          </cell>
          <cell r="Z287">
            <v>-2936039.85</v>
          </cell>
          <cell r="AA287">
            <v>84854</v>
          </cell>
          <cell r="AE287">
            <v>-3020893.85</v>
          </cell>
          <cell r="AG287">
            <v>-2936039.85</v>
          </cell>
          <cell r="BI287">
            <v>2292017</v>
          </cell>
          <cell r="BJ287">
            <v>-802206</v>
          </cell>
          <cell r="BK287">
            <v>1489811</v>
          </cell>
          <cell r="BM287">
            <v>114854.5</v>
          </cell>
          <cell r="BN287">
            <v>-40200</v>
          </cell>
          <cell r="BO287">
            <v>74654.5</v>
          </cell>
          <cell r="BU287">
            <v>0</v>
          </cell>
          <cell r="BW287">
            <v>3738592</v>
          </cell>
          <cell r="BZ287">
            <v>7350086</v>
          </cell>
          <cell r="CD287">
            <v>892774</v>
          </cell>
          <cell r="CW287">
            <v>84854</v>
          </cell>
        </row>
        <row r="288">
          <cell r="A288" t="str">
            <v>RU Placerita</v>
          </cell>
          <cell r="C288">
            <v>2109709.23</v>
          </cell>
          <cell r="E288">
            <v>1569546.29</v>
          </cell>
          <cell r="F288">
            <v>626068.02</v>
          </cell>
          <cell r="J288">
            <v>2195614.31</v>
          </cell>
          <cell r="K288">
            <v>-85905.08</v>
          </cell>
          <cell r="L288">
            <v>-85905.08</v>
          </cell>
          <cell r="P288">
            <v>-2673.3</v>
          </cell>
          <cell r="Q288">
            <v>41374.019999999997</v>
          </cell>
          <cell r="U288">
            <v>-124605.8</v>
          </cell>
          <cell r="V288">
            <v>0</v>
          </cell>
          <cell r="W288">
            <v>-124605.8</v>
          </cell>
          <cell r="X288">
            <v>0</v>
          </cell>
          <cell r="Y288">
            <v>0</v>
          </cell>
          <cell r="Z288">
            <v>-124605.8</v>
          </cell>
          <cell r="AE288">
            <v>-124605.8</v>
          </cell>
          <cell r="AG288">
            <v>-124605.8</v>
          </cell>
          <cell r="AH288">
            <v>0</v>
          </cell>
          <cell r="BQ288">
            <v>5934.57</v>
          </cell>
          <cell r="CI288">
            <v>10695</v>
          </cell>
        </row>
        <row r="289">
          <cell r="A289" t="str">
            <v>RU Power Direct</v>
          </cell>
          <cell r="B289">
            <v>0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X289">
            <v>0</v>
          </cell>
          <cell r="BY289">
            <v>0</v>
          </cell>
          <cell r="BZ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I289">
            <v>0</v>
          </cell>
          <cell r="CM289">
            <v>0</v>
          </cell>
          <cell r="CO289">
            <v>0</v>
          </cell>
          <cell r="CQ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</row>
        <row r="290">
          <cell r="A290" t="str">
            <v>RU Premnitz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E290">
            <v>0</v>
          </cell>
          <cell r="AH290">
            <v>0</v>
          </cell>
        </row>
        <row r="291">
          <cell r="A291" t="str">
            <v>AES Puerto Rico Services Inc</v>
          </cell>
          <cell r="E291">
            <v>25445</v>
          </cell>
          <cell r="J291">
            <v>25445</v>
          </cell>
          <cell r="K291">
            <v>-25445</v>
          </cell>
          <cell r="L291">
            <v>-25445</v>
          </cell>
          <cell r="U291">
            <v>-25445</v>
          </cell>
          <cell r="W291">
            <v>-25445</v>
          </cell>
          <cell r="Z291">
            <v>-25445</v>
          </cell>
          <cell r="AE291">
            <v>-25445</v>
          </cell>
          <cell r="AG291">
            <v>-25445</v>
          </cell>
        </row>
        <row r="292">
          <cell r="A292" t="str">
            <v>Puerto Rico LP (US)</v>
          </cell>
          <cell r="C292">
            <v>91003439.340000004</v>
          </cell>
          <cell r="E292">
            <v>41832435.859999999</v>
          </cell>
          <cell r="F292">
            <v>7340796.6600000001</v>
          </cell>
          <cell r="J292">
            <v>49173232.520000003</v>
          </cell>
          <cell r="K292">
            <v>41830206.82</v>
          </cell>
          <cell r="L292">
            <v>41830206.82</v>
          </cell>
          <cell r="O292">
            <v>0</v>
          </cell>
          <cell r="P292">
            <v>-850935.65</v>
          </cell>
          <cell r="Q292">
            <v>24749019.16</v>
          </cell>
          <cell r="U292">
            <v>17932123.309999999</v>
          </cell>
          <cell r="W292">
            <v>17932123.309999999</v>
          </cell>
          <cell r="Z292">
            <v>17932123.309999999</v>
          </cell>
          <cell r="AA292">
            <v>1194535</v>
          </cell>
          <cell r="AC292">
            <v>0</v>
          </cell>
          <cell r="AE292">
            <v>16737588.310000001</v>
          </cell>
          <cell r="AG292">
            <v>17932123.309999999</v>
          </cell>
          <cell r="AK292">
            <v>0</v>
          </cell>
          <cell r="AU292">
            <v>1366344</v>
          </cell>
          <cell r="BM292">
            <v>-229216.61</v>
          </cell>
          <cell r="BN292">
            <v>16046</v>
          </cell>
          <cell r="BO292">
            <v>-213170.61</v>
          </cell>
          <cell r="CG292">
            <v>3094972</v>
          </cell>
          <cell r="CI292">
            <v>6932.27</v>
          </cell>
          <cell r="CO292">
            <v>0</v>
          </cell>
          <cell r="CW292">
            <v>1194535</v>
          </cell>
        </row>
        <row r="293">
          <cell r="A293" t="str">
            <v>Puerto Rico Inc (US)</v>
          </cell>
          <cell r="E293">
            <v>0</v>
          </cell>
          <cell r="F293">
            <v>-1520412</v>
          </cell>
          <cell r="J293">
            <v>-1520412</v>
          </cell>
          <cell r="K293">
            <v>1520412</v>
          </cell>
          <cell r="L293">
            <v>1520412</v>
          </cell>
          <cell r="U293">
            <v>1520412</v>
          </cell>
          <cell r="W293">
            <v>1520412</v>
          </cell>
          <cell r="Z293">
            <v>1520412</v>
          </cell>
          <cell r="AE293">
            <v>1520412</v>
          </cell>
          <cell r="AG293">
            <v>1520412</v>
          </cell>
        </row>
        <row r="294">
          <cell r="A294" t="str">
            <v>Thomas Holdings BV</v>
          </cell>
          <cell r="P294">
            <v>0</v>
          </cell>
          <cell r="Q294">
            <v>3</v>
          </cell>
          <cell r="R294">
            <v>45</v>
          </cell>
          <cell r="U294">
            <v>-48</v>
          </cell>
          <cell r="W294">
            <v>-48</v>
          </cell>
          <cell r="Z294">
            <v>-48</v>
          </cell>
          <cell r="AE294">
            <v>-48</v>
          </cell>
          <cell r="AG294">
            <v>-48</v>
          </cell>
        </row>
        <row r="295">
          <cell r="A295" t="str">
            <v>Monroe Holdings BV (Nether)</v>
          </cell>
          <cell r="P295">
            <v>-8148</v>
          </cell>
          <cell r="Q295">
            <v>254</v>
          </cell>
          <cell r="R295">
            <v>388</v>
          </cell>
          <cell r="U295">
            <v>7506</v>
          </cell>
          <cell r="W295">
            <v>7506</v>
          </cell>
          <cell r="Z295">
            <v>7506</v>
          </cell>
          <cell r="AE295">
            <v>7506</v>
          </cell>
          <cell r="AG295">
            <v>7506</v>
          </cell>
        </row>
        <row r="296">
          <cell r="A296" t="str">
            <v>Guayama Holdings BV</v>
          </cell>
          <cell r="P296">
            <v>-1</v>
          </cell>
          <cell r="Q296">
            <v>9601401</v>
          </cell>
          <cell r="R296">
            <v>-2130</v>
          </cell>
          <cell r="U296">
            <v>-9599270</v>
          </cell>
          <cell r="W296">
            <v>-9599270</v>
          </cell>
          <cell r="Z296">
            <v>-9599270</v>
          </cell>
          <cell r="AE296">
            <v>-9599270</v>
          </cell>
          <cell r="AG296">
            <v>-9599270</v>
          </cell>
          <cell r="BI296">
            <v>-1712</v>
          </cell>
          <cell r="BJ296">
            <v>120</v>
          </cell>
          <cell r="BK296">
            <v>-1592</v>
          </cell>
        </row>
        <row r="297">
          <cell r="A297" t="str">
            <v>Puerto Rico Eliminations</v>
          </cell>
        </row>
        <row r="298">
          <cell r="A298" t="str">
            <v>RU Ras Laffan</v>
          </cell>
          <cell r="C298">
            <v>46856833</v>
          </cell>
          <cell r="E298">
            <v>17115363</v>
          </cell>
          <cell r="F298">
            <v>4177974</v>
          </cell>
          <cell r="H298">
            <v>0</v>
          </cell>
          <cell r="J298">
            <v>21293337</v>
          </cell>
          <cell r="K298">
            <v>25563496</v>
          </cell>
          <cell r="L298">
            <v>25563496</v>
          </cell>
          <cell r="N298">
            <v>-3765001</v>
          </cell>
          <cell r="P298">
            <v>-612</v>
          </cell>
          <cell r="Q298">
            <v>4031750</v>
          </cell>
          <cell r="U298">
            <v>25297359</v>
          </cell>
          <cell r="V298">
            <v>8242317</v>
          </cell>
          <cell r="W298">
            <v>17055042</v>
          </cell>
          <cell r="X298">
            <v>-1089733.05</v>
          </cell>
          <cell r="Y298">
            <v>7152583.9500000002</v>
          </cell>
          <cell r="Z298">
            <v>18144775.050000001</v>
          </cell>
          <cell r="AA298">
            <v>2421629</v>
          </cell>
          <cell r="AE298">
            <v>15723146.050000001</v>
          </cell>
          <cell r="AG298">
            <v>25297359</v>
          </cell>
          <cell r="AH298">
            <v>8242317</v>
          </cell>
          <cell r="AT298">
            <v>0</v>
          </cell>
          <cell r="AU298">
            <v>0</v>
          </cell>
          <cell r="CG298">
            <v>2421629</v>
          </cell>
          <cell r="CW298">
            <v>2421629</v>
          </cell>
        </row>
        <row r="299">
          <cell r="A299" t="str">
            <v>RU Red Oak</v>
          </cell>
          <cell r="C299">
            <v>29542870</v>
          </cell>
          <cell r="E299">
            <v>11505142</v>
          </cell>
          <cell r="F299">
            <v>5825093</v>
          </cell>
          <cell r="J299">
            <v>17330235</v>
          </cell>
          <cell r="K299">
            <v>12212635</v>
          </cell>
          <cell r="L299">
            <v>12212635</v>
          </cell>
          <cell r="N299">
            <v>0</v>
          </cell>
          <cell r="O299">
            <v>518000</v>
          </cell>
          <cell r="P299">
            <v>-118634</v>
          </cell>
          <cell r="Q299">
            <v>16948627</v>
          </cell>
          <cell r="U299">
            <v>-5135358</v>
          </cell>
          <cell r="V299">
            <v>0</v>
          </cell>
          <cell r="W299">
            <v>-5135358</v>
          </cell>
          <cell r="X299">
            <v>0</v>
          </cell>
          <cell r="Y299">
            <v>0</v>
          </cell>
          <cell r="Z299">
            <v>-5135358</v>
          </cell>
          <cell r="AE299">
            <v>-5135358</v>
          </cell>
          <cell r="AG299">
            <v>-5135358</v>
          </cell>
          <cell r="AH299">
            <v>0</v>
          </cell>
          <cell r="AU299">
            <v>816000</v>
          </cell>
        </row>
        <row r="300">
          <cell r="A300" t="str">
            <v>AES Rio Diamante Inc (US)</v>
          </cell>
          <cell r="C300">
            <v>3613085</v>
          </cell>
          <cell r="E300">
            <v>1964427</v>
          </cell>
          <cell r="F300">
            <v>374581</v>
          </cell>
          <cell r="G300">
            <v>258</v>
          </cell>
          <cell r="I300">
            <v>0</v>
          </cell>
          <cell r="J300">
            <v>2339266</v>
          </cell>
          <cell r="K300">
            <v>1273819</v>
          </cell>
          <cell r="L300">
            <v>1273819</v>
          </cell>
          <cell r="N300">
            <v>0</v>
          </cell>
          <cell r="O300">
            <v>30522</v>
          </cell>
          <cell r="P300">
            <v>-31231</v>
          </cell>
          <cell r="Q300">
            <v>6948</v>
          </cell>
          <cell r="R300">
            <v>-16687</v>
          </cell>
          <cell r="U300">
            <v>1284267</v>
          </cell>
          <cell r="V300">
            <v>31231</v>
          </cell>
          <cell r="W300">
            <v>1253036</v>
          </cell>
          <cell r="Y300">
            <v>31231</v>
          </cell>
          <cell r="Z300">
            <v>1253036</v>
          </cell>
          <cell r="AA300">
            <v>-246493</v>
          </cell>
          <cell r="AC300">
            <v>0</v>
          </cell>
          <cell r="AE300">
            <v>1499529</v>
          </cell>
          <cell r="AG300">
            <v>1284267</v>
          </cell>
          <cell r="AH300">
            <v>31231</v>
          </cell>
          <cell r="AK300">
            <v>0</v>
          </cell>
          <cell r="BA300">
            <v>25617</v>
          </cell>
          <cell r="BI300">
            <v>-17303</v>
          </cell>
          <cell r="BJ300">
            <v>6056</v>
          </cell>
          <cell r="BK300">
            <v>-11247</v>
          </cell>
          <cell r="BQ300">
            <v>50728</v>
          </cell>
          <cell r="BU300">
            <v>188968</v>
          </cell>
          <cell r="BZ300">
            <v>2072635</v>
          </cell>
          <cell r="CD300">
            <v>2104</v>
          </cell>
          <cell r="CO300">
            <v>0</v>
          </cell>
          <cell r="CT300">
            <v>0</v>
          </cell>
          <cell r="CW300">
            <v>-246493</v>
          </cell>
        </row>
        <row r="301">
          <cell r="A301" t="str">
            <v>RU Riverside Canal Pwr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X301">
            <v>0</v>
          </cell>
          <cell r="BY301">
            <v>0</v>
          </cell>
          <cell r="BZ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I301">
            <v>0</v>
          </cell>
          <cell r="CM301">
            <v>0</v>
          </cell>
          <cell r="CO301">
            <v>0</v>
          </cell>
          <cell r="CQ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</row>
        <row r="302">
          <cell r="A302" t="str">
            <v>Services LTD</v>
          </cell>
          <cell r="C302">
            <v>1682076</v>
          </cell>
          <cell r="K302">
            <v>1682076</v>
          </cell>
          <cell r="L302">
            <v>1682076</v>
          </cell>
          <cell r="U302">
            <v>1682076</v>
          </cell>
          <cell r="W302">
            <v>1682076</v>
          </cell>
          <cell r="Z302">
            <v>1682076</v>
          </cell>
          <cell r="AA302">
            <v>78341</v>
          </cell>
          <cell r="AE302">
            <v>1603735</v>
          </cell>
          <cell r="AG302">
            <v>1682076</v>
          </cell>
          <cell r="AT302">
            <v>1682076</v>
          </cell>
          <cell r="CW302">
            <v>78341</v>
          </cell>
        </row>
        <row r="303">
          <cell r="A303" t="str">
            <v>BS Shady Point</v>
          </cell>
          <cell r="C303">
            <v>72218731.760000005</v>
          </cell>
          <cell r="E303">
            <v>23773163.09</v>
          </cell>
          <cell r="F303">
            <v>5448689.6900000004</v>
          </cell>
          <cell r="J303">
            <v>29221852.780000001</v>
          </cell>
          <cell r="K303">
            <v>42996878.979999997</v>
          </cell>
          <cell r="L303">
            <v>42996878.979999997</v>
          </cell>
          <cell r="P303">
            <v>-39839.9</v>
          </cell>
          <cell r="Q303">
            <v>8926622.0600000005</v>
          </cell>
          <cell r="S303">
            <v>0</v>
          </cell>
          <cell r="U303">
            <v>34110096.82</v>
          </cell>
          <cell r="V303">
            <v>0</v>
          </cell>
          <cell r="W303">
            <v>34110096.82</v>
          </cell>
          <cell r="X303">
            <v>0</v>
          </cell>
          <cell r="Y303">
            <v>0</v>
          </cell>
          <cell r="Z303">
            <v>34110096.82</v>
          </cell>
          <cell r="AE303">
            <v>34110096.82</v>
          </cell>
          <cell r="AG303">
            <v>34110096.82</v>
          </cell>
          <cell r="AH303">
            <v>0</v>
          </cell>
          <cell r="AS303">
            <v>4200000</v>
          </cell>
          <cell r="AU303">
            <v>1155236.22</v>
          </cell>
          <cell r="BB303">
            <v>0</v>
          </cell>
          <cell r="BC303">
            <v>0</v>
          </cell>
          <cell r="BM303">
            <v>6337580</v>
          </cell>
          <cell r="BN303">
            <v>-2465320</v>
          </cell>
          <cell r="BO303">
            <v>3872260</v>
          </cell>
          <cell r="CI303">
            <v>98027.53</v>
          </cell>
        </row>
        <row r="304">
          <cell r="A304" t="str">
            <v>BS Cavanal Minerals</v>
          </cell>
          <cell r="E304">
            <v>31219.599999999999</v>
          </cell>
          <cell r="J304">
            <v>31219.599999999999</v>
          </cell>
          <cell r="K304">
            <v>-31219.599999999999</v>
          </cell>
          <cell r="L304">
            <v>-31219.599999999999</v>
          </cell>
          <cell r="P304">
            <v>-1696.78</v>
          </cell>
          <cell r="U304">
            <v>-29522.82</v>
          </cell>
          <cell r="V304">
            <v>0</v>
          </cell>
          <cell r="W304">
            <v>-29522.82</v>
          </cell>
          <cell r="X304">
            <v>0</v>
          </cell>
          <cell r="Y304">
            <v>0</v>
          </cell>
          <cell r="Z304">
            <v>-29522.82</v>
          </cell>
          <cell r="AE304">
            <v>-29522.82</v>
          </cell>
          <cell r="AG304">
            <v>-29522.82</v>
          </cell>
          <cell r="AH304">
            <v>0</v>
          </cell>
          <cell r="CB304">
            <v>-5600</v>
          </cell>
        </row>
        <row r="305">
          <cell r="A305" t="str">
            <v>BS Shady Point Elimination</v>
          </cell>
        </row>
        <row r="306">
          <cell r="A306" t="str">
            <v>RU Shygys</v>
          </cell>
          <cell r="E306">
            <v>288673</v>
          </cell>
          <cell r="G306">
            <v>836034</v>
          </cell>
          <cell r="J306">
            <v>1124707</v>
          </cell>
          <cell r="K306">
            <v>-1124707</v>
          </cell>
          <cell r="L306">
            <v>-1124707</v>
          </cell>
          <cell r="U306">
            <v>-1124707</v>
          </cell>
          <cell r="V306">
            <v>0</v>
          </cell>
          <cell r="W306">
            <v>-1124707</v>
          </cell>
          <cell r="X306">
            <v>0</v>
          </cell>
          <cell r="Y306">
            <v>0</v>
          </cell>
          <cell r="Z306">
            <v>-1124707</v>
          </cell>
          <cell r="AE306">
            <v>-1124707</v>
          </cell>
          <cell r="AG306">
            <v>-1124707</v>
          </cell>
          <cell r="AH306">
            <v>0</v>
          </cell>
        </row>
        <row r="307">
          <cell r="A307" t="str">
            <v>BS CIS - Business Development &amp; Admin</v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534428</v>
          </cell>
          <cell r="I307">
            <v>0</v>
          </cell>
          <cell r="J307">
            <v>534428</v>
          </cell>
          <cell r="K307">
            <v>-534428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-534428</v>
          </cell>
          <cell r="V307">
            <v>0</v>
          </cell>
          <cell r="W307">
            <v>-534428</v>
          </cell>
          <cell r="X307">
            <v>0</v>
          </cell>
          <cell r="Y307">
            <v>0</v>
          </cell>
          <cell r="Z307">
            <v>-534428</v>
          </cell>
          <cell r="AE307">
            <v>-534428</v>
          </cell>
          <cell r="AG307">
            <v>-534428</v>
          </cell>
          <cell r="AH307">
            <v>0</v>
          </cell>
          <cell r="CI307">
            <v>0</v>
          </cell>
        </row>
        <row r="308">
          <cell r="A308" t="str">
            <v>RU CIS - Business Development &amp; Admin</v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534428</v>
          </cell>
          <cell r="I308">
            <v>0</v>
          </cell>
          <cell r="J308">
            <v>534428</v>
          </cell>
          <cell r="K308">
            <v>-534428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-534428</v>
          </cell>
          <cell r="V308">
            <v>0</v>
          </cell>
          <cell r="W308">
            <v>-534428</v>
          </cell>
          <cell r="X308">
            <v>0</v>
          </cell>
          <cell r="Y308">
            <v>0</v>
          </cell>
          <cell r="Z308">
            <v>-534428</v>
          </cell>
          <cell r="AE308">
            <v>-534428</v>
          </cell>
          <cell r="AG308">
            <v>-534428</v>
          </cell>
          <cell r="AH308">
            <v>0</v>
          </cell>
          <cell r="CI308">
            <v>0</v>
          </cell>
        </row>
        <row r="309">
          <cell r="A309" t="str">
            <v>Sirocco Holdings BV</v>
          </cell>
        </row>
        <row r="310">
          <cell r="A310" t="str">
            <v>AES Cameroon Holdings SA</v>
          </cell>
          <cell r="C310">
            <v>7482635</v>
          </cell>
          <cell r="E310">
            <v>0</v>
          </cell>
          <cell r="G310">
            <v>4697221</v>
          </cell>
          <cell r="J310">
            <v>4697221</v>
          </cell>
          <cell r="K310">
            <v>2785414</v>
          </cell>
          <cell r="L310">
            <v>2785414</v>
          </cell>
          <cell r="U310">
            <v>2785414</v>
          </cell>
          <cell r="W310">
            <v>2785414</v>
          </cell>
          <cell r="Z310">
            <v>2785414</v>
          </cell>
          <cell r="AE310">
            <v>2785414</v>
          </cell>
          <cell r="AG310">
            <v>2785414</v>
          </cell>
        </row>
        <row r="311">
          <cell r="A311" t="str">
            <v>Sonel SA</v>
          </cell>
          <cell r="C311">
            <v>127560123</v>
          </cell>
          <cell r="E311">
            <v>89337293</v>
          </cell>
          <cell r="F311">
            <v>15257232</v>
          </cell>
          <cell r="I311">
            <v>5760679</v>
          </cell>
          <cell r="J311">
            <v>110355204</v>
          </cell>
          <cell r="K311">
            <v>17204919</v>
          </cell>
          <cell r="L311">
            <v>17204919</v>
          </cell>
          <cell r="O311">
            <v>1432266</v>
          </cell>
          <cell r="P311">
            <v>-259486</v>
          </cell>
          <cell r="Q311">
            <v>6227064</v>
          </cell>
          <cell r="U311">
            <v>9805075</v>
          </cell>
          <cell r="W311">
            <v>9805075</v>
          </cell>
          <cell r="Z311">
            <v>9805075</v>
          </cell>
          <cell r="AE311">
            <v>9805075</v>
          </cell>
          <cell r="AG311">
            <v>9805075</v>
          </cell>
          <cell r="AU311">
            <v>1000000</v>
          </cell>
          <cell r="CD311">
            <v>1255627</v>
          </cell>
        </row>
        <row r="312">
          <cell r="A312" t="str">
            <v>Sonel SA Eliminations</v>
          </cell>
        </row>
        <row r="313">
          <cell r="A313" t="str">
            <v>RU Southington LLC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E313">
            <v>0</v>
          </cell>
          <cell r="AH313">
            <v>0</v>
          </cell>
        </row>
        <row r="314">
          <cell r="A314" t="str">
            <v>RU Southland</v>
          </cell>
          <cell r="C314">
            <v>89222238.180000007</v>
          </cell>
          <cell r="E314">
            <v>40086725.920000002</v>
          </cell>
          <cell r="F314">
            <v>21899958.690000001</v>
          </cell>
          <cell r="G314">
            <v>43093</v>
          </cell>
          <cell r="J314">
            <v>62029777.609999999</v>
          </cell>
          <cell r="K314">
            <v>27192460.57</v>
          </cell>
          <cell r="L314">
            <v>27192460.57</v>
          </cell>
          <cell r="N314">
            <v>-218553.88</v>
          </cell>
          <cell r="P314">
            <v>-318692.31</v>
          </cell>
          <cell r="Q314">
            <v>17755173.07</v>
          </cell>
          <cell r="U314">
            <v>9974533.6899999995</v>
          </cell>
          <cell r="V314">
            <v>0</v>
          </cell>
          <cell r="W314">
            <v>9974533.6899999995</v>
          </cell>
          <cell r="X314">
            <v>0</v>
          </cell>
          <cell r="Y314">
            <v>0</v>
          </cell>
          <cell r="Z314">
            <v>9974533.6899999995</v>
          </cell>
          <cell r="AE314">
            <v>9974533.6899999995</v>
          </cell>
          <cell r="AG314">
            <v>9974533.6899999995</v>
          </cell>
          <cell r="AH314">
            <v>0</v>
          </cell>
          <cell r="AU314">
            <v>4509760.92</v>
          </cell>
          <cell r="BM314">
            <v>-3353240.34</v>
          </cell>
          <cell r="BN314">
            <v>1366445</v>
          </cell>
          <cell r="BO314">
            <v>-1986795.34</v>
          </cell>
          <cell r="CI314">
            <v>17099</v>
          </cell>
        </row>
        <row r="315">
          <cell r="A315" t="str">
            <v>RU Star Natural Gas Co</v>
          </cell>
          <cell r="B315">
            <v>0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-60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60</v>
          </cell>
          <cell r="AC315">
            <v>0</v>
          </cell>
          <cell r="AD315">
            <v>0</v>
          </cell>
          <cell r="AE315">
            <v>-60</v>
          </cell>
          <cell r="AG315">
            <v>0</v>
          </cell>
          <cell r="AH315">
            <v>0</v>
          </cell>
          <cell r="AI315">
            <v>60</v>
          </cell>
          <cell r="AJ315">
            <v>0</v>
          </cell>
          <cell r="AK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X315">
            <v>0</v>
          </cell>
          <cell r="BY315">
            <v>0</v>
          </cell>
          <cell r="BZ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I315">
            <v>0</v>
          </cell>
          <cell r="CM315">
            <v>0</v>
          </cell>
          <cell r="CO315">
            <v>0</v>
          </cell>
          <cell r="CQ315">
            <v>60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</row>
        <row r="316">
          <cell r="A316" t="str">
            <v>RU Sul</v>
          </cell>
          <cell r="C316">
            <v>203611036</v>
          </cell>
          <cell r="E316">
            <v>153410485</v>
          </cell>
          <cell r="F316">
            <v>7531167</v>
          </cell>
          <cell r="G316">
            <v>225593</v>
          </cell>
          <cell r="I316">
            <v>915653</v>
          </cell>
          <cell r="J316">
            <v>162082898</v>
          </cell>
          <cell r="K316">
            <v>41528138</v>
          </cell>
          <cell r="L316">
            <v>41528138</v>
          </cell>
          <cell r="N316">
            <v>-457935</v>
          </cell>
          <cell r="O316">
            <v>3147886</v>
          </cell>
          <cell r="P316">
            <v>-3464360</v>
          </cell>
          <cell r="Q316">
            <v>35891786</v>
          </cell>
          <cell r="R316">
            <v>14461837</v>
          </cell>
          <cell r="U316">
            <v>-8051076</v>
          </cell>
          <cell r="V316">
            <v>-0.57999999999999996</v>
          </cell>
          <cell r="W316">
            <v>-8051075.4199999999</v>
          </cell>
          <cell r="X316">
            <v>0</v>
          </cell>
          <cell r="Y316">
            <v>-0.57999999999999996</v>
          </cell>
          <cell r="Z316">
            <v>-8051075.4199999999</v>
          </cell>
          <cell r="AE316">
            <v>-8051075.4199999999</v>
          </cell>
          <cell r="AG316">
            <v>-8051076</v>
          </cell>
          <cell r="AH316">
            <v>-0.57999999999999996</v>
          </cell>
          <cell r="AR316">
            <v>87112</v>
          </cell>
          <cell r="AS316">
            <v>1862447</v>
          </cell>
          <cell r="BA316">
            <v>413098</v>
          </cell>
          <cell r="BB316">
            <v>60445</v>
          </cell>
          <cell r="BG316">
            <v>36426514</v>
          </cell>
          <cell r="BI316">
            <v>15195443</v>
          </cell>
          <cell r="BJ316">
            <v>-5166451</v>
          </cell>
          <cell r="BK316">
            <v>10028992</v>
          </cell>
          <cell r="BQ316">
            <v>2227003</v>
          </cell>
          <cell r="BZ316">
            <v>348813957</v>
          </cell>
          <cell r="CD316">
            <v>5480429</v>
          </cell>
        </row>
        <row r="317">
          <cell r="A317" t="str">
            <v>RU Infoenergy</v>
          </cell>
          <cell r="C317">
            <v>8432964</v>
          </cell>
          <cell r="E317">
            <v>7355269</v>
          </cell>
          <cell r="F317">
            <v>1396</v>
          </cell>
          <cell r="J317">
            <v>7356665</v>
          </cell>
          <cell r="K317">
            <v>1076299</v>
          </cell>
          <cell r="L317">
            <v>1076299</v>
          </cell>
          <cell r="P317">
            <v>-35224</v>
          </cell>
          <cell r="Q317">
            <v>167863</v>
          </cell>
          <cell r="U317">
            <v>943660</v>
          </cell>
          <cell r="V317">
            <v>0</v>
          </cell>
          <cell r="W317">
            <v>943660</v>
          </cell>
          <cell r="X317">
            <v>0</v>
          </cell>
          <cell r="Y317">
            <v>0</v>
          </cell>
          <cell r="Z317">
            <v>943660</v>
          </cell>
          <cell r="AA317">
            <v>400593</v>
          </cell>
          <cell r="AE317">
            <v>543067</v>
          </cell>
          <cell r="AG317">
            <v>943660</v>
          </cell>
          <cell r="AH317">
            <v>0</v>
          </cell>
          <cell r="AS317">
            <v>87112</v>
          </cell>
          <cell r="AZ317">
            <v>413098</v>
          </cell>
          <cell r="BF317">
            <v>6759008</v>
          </cell>
          <cell r="CD317">
            <v>119936</v>
          </cell>
          <cell r="CG317">
            <v>-51568</v>
          </cell>
          <cell r="CW317">
            <v>400593</v>
          </cell>
        </row>
        <row r="318">
          <cell r="A318" t="str">
            <v>RU Telasi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E318">
            <v>0</v>
          </cell>
          <cell r="AH318">
            <v>0</v>
          </cell>
        </row>
        <row r="319">
          <cell r="A319" t="str">
            <v>RU Thames</v>
          </cell>
          <cell r="C319">
            <v>49404439.43</v>
          </cell>
          <cell r="E319">
            <v>31041928.890000001</v>
          </cell>
          <cell r="F319">
            <v>4336265.59</v>
          </cell>
          <cell r="J319">
            <v>35378194.479999997</v>
          </cell>
          <cell r="K319">
            <v>14026244.949999999</v>
          </cell>
          <cell r="L319">
            <v>14026244.949999999</v>
          </cell>
          <cell r="O319">
            <v>-9226.35</v>
          </cell>
          <cell r="P319">
            <v>-15899.09</v>
          </cell>
          <cell r="Q319">
            <v>68050.740000000005</v>
          </cell>
          <cell r="U319">
            <v>13983319.65</v>
          </cell>
          <cell r="V319">
            <v>0</v>
          </cell>
          <cell r="W319">
            <v>13983319.65</v>
          </cell>
          <cell r="X319">
            <v>0</v>
          </cell>
          <cell r="Y319">
            <v>0</v>
          </cell>
          <cell r="Z319">
            <v>13983319.65</v>
          </cell>
          <cell r="AE319">
            <v>13983319.65</v>
          </cell>
          <cell r="AG319">
            <v>13983319.65</v>
          </cell>
          <cell r="AH319">
            <v>0</v>
          </cell>
          <cell r="CI319">
            <v>5535</v>
          </cell>
        </row>
        <row r="320">
          <cell r="A320" t="str">
            <v>RU Totem Power LLC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E320">
            <v>0</v>
          </cell>
          <cell r="AH320">
            <v>0</v>
          </cell>
        </row>
        <row r="321">
          <cell r="A321" t="str">
            <v>RU UK Retail</v>
          </cell>
          <cell r="E321">
            <v>114082</v>
          </cell>
          <cell r="H321">
            <v>0</v>
          </cell>
          <cell r="J321">
            <v>114082</v>
          </cell>
          <cell r="K321">
            <v>-114082</v>
          </cell>
          <cell r="L321">
            <v>-114082</v>
          </cell>
          <cell r="N321">
            <v>0</v>
          </cell>
          <cell r="O321">
            <v>-1036413</v>
          </cell>
          <cell r="U321">
            <v>922331</v>
          </cell>
          <cell r="V321">
            <v>0</v>
          </cell>
          <cell r="W321">
            <v>922331</v>
          </cell>
          <cell r="X321">
            <v>0</v>
          </cell>
          <cell r="Y321">
            <v>0</v>
          </cell>
          <cell r="Z321">
            <v>922331</v>
          </cell>
          <cell r="AE321">
            <v>922331</v>
          </cell>
          <cell r="AG321">
            <v>922331</v>
          </cell>
          <cell r="AH321">
            <v>0</v>
          </cell>
        </row>
        <row r="322">
          <cell r="A322" t="str">
            <v>BS Kievoblenergo</v>
          </cell>
          <cell r="C322">
            <v>59696538</v>
          </cell>
          <cell r="E322">
            <v>46037947</v>
          </cell>
          <cell r="F322">
            <v>2451624</v>
          </cell>
          <cell r="G322">
            <v>10651</v>
          </cell>
          <cell r="I322">
            <v>-677564</v>
          </cell>
          <cell r="J322">
            <v>47822658</v>
          </cell>
          <cell r="K322">
            <v>11873880</v>
          </cell>
          <cell r="L322">
            <v>11873880</v>
          </cell>
          <cell r="N322">
            <v>-268624</v>
          </cell>
          <cell r="O322">
            <v>680872</v>
          </cell>
          <cell r="P322">
            <v>-582489</v>
          </cell>
          <cell r="Q322">
            <v>871638</v>
          </cell>
          <cell r="R322">
            <v>14655</v>
          </cell>
          <cell r="U322">
            <v>11157828</v>
          </cell>
          <cell r="V322">
            <v>2267337.67</v>
          </cell>
          <cell r="W322">
            <v>8890490.3300000001</v>
          </cell>
          <cell r="X322">
            <v>-739225.4</v>
          </cell>
          <cell r="Y322">
            <v>1528112.26</v>
          </cell>
          <cell r="Z322">
            <v>9629715.7400000002</v>
          </cell>
          <cell r="AA322">
            <v>3447971</v>
          </cell>
          <cell r="AE322">
            <v>6181744.7400000002</v>
          </cell>
          <cell r="AG322">
            <v>11157828</v>
          </cell>
          <cell r="AH322">
            <v>2267337.67</v>
          </cell>
          <cell r="BI322">
            <v>-124</v>
          </cell>
          <cell r="BJ322">
            <v>31</v>
          </cell>
          <cell r="BK322">
            <v>-93</v>
          </cell>
          <cell r="BQ322">
            <v>2378</v>
          </cell>
          <cell r="CD322">
            <v>458395</v>
          </cell>
          <cell r="CG322">
            <v>951186</v>
          </cell>
          <cell r="CI322">
            <v>12391</v>
          </cell>
          <cell r="CW322">
            <v>3447971</v>
          </cell>
        </row>
        <row r="323">
          <cell r="A323" t="str">
            <v>BS Rivnooblenergo</v>
          </cell>
          <cell r="C323">
            <v>33686473</v>
          </cell>
          <cell r="E323">
            <v>27667849</v>
          </cell>
          <cell r="F323">
            <v>1882218</v>
          </cell>
          <cell r="I323">
            <v>554992</v>
          </cell>
          <cell r="J323">
            <v>30105059</v>
          </cell>
          <cell r="K323">
            <v>3581414</v>
          </cell>
          <cell r="L323">
            <v>3581414</v>
          </cell>
          <cell r="N323">
            <v>-78423</v>
          </cell>
          <cell r="O323">
            <v>581484</v>
          </cell>
          <cell r="P323">
            <v>-193747</v>
          </cell>
          <cell r="Q323">
            <v>464496</v>
          </cell>
          <cell r="U323">
            <v>2807604</v>
          </cell>
          <cell r="V323">
            <v>626140.54</v>
          </cell>
          <cell r="W323">
            <v>2181463.46</v>
          </cell>
          <cell r="X323">
            <v>-176285.96</v>
          </cell>
          <cell r="Y323">
            <v>449854.58</v>
          </cell>
          <cell r="Z323">
            <v>2357749.42</v>
          </cell>
          <cell r="AA323">
            <v>733846</v>
          </cell>
          <cell r="AE323">
            <v>1623903.42</v>
          </cell>
          <cell r="AG323">
            <v>2807604</v>
          </cell>
          <cell r="AH323">
            <v>626140.54</v>
          </cell>
          <cell r="BQ323">
            <v>3909</v>
          </cell>
          <cell r="BT323">
            <v>26095</v>
          </cell>
          <cell r="BU323">
            <v>0</v>
          </cell>
          <cell r="BZ323">
            <v>379889</v>
          </cell>
          <cell r="CD323">
            <v>298928</v>
          </cell>
          <cell r="CW323">
            <v>733846</v>
          </cell>
        </row>
        <row r="324">
          <cell r="A324" t="str">
            <v>BS Ukraine Overhead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3218175.21</v>
          </cell>
          <cell r="I324">
            <v>0</v>
          </cell>
          <cell r="J324">
            <v>3218175.21</v>
          </cell>
          <cell r="K324">
            <v>-3218175.21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2817426</v>
          </cell>
          <cell r="R324">
            <v>0</v>
          </cell>
          <cell r="S324">
            <v>0</v>
          </cell>
          <cell r="U324">
            <v>-6035601.21</v>
          </cell>
          <cell r="V324">
            <v>0</v>
          </cell>
          <cell r="W324">
            <v>-6035601.21</v>
          </cell>
          <cell r="X324">
            <v>0</v>
          </cell>
          <cell r="Y324">
            <v>0</v>
          </cell>
          <cell r="Z324">
            <v>-6035601.21</v>
          </cell>
          <cell r="AE324">
            <v>-6035601.21</v>
          </cell>
          <cell r="AG324">
            <v>-6035601.21</v>
          </cell>
          <cell r="AH324">
            <v>0</v>
          </cell>
          <cell r="AS324">
            <v>2817426</v>
          </cell>
          <cell r="CI324">
            <v>0</v>
          </cell>
        </row>
        <row r="325">
          <cell r="A325" t="str">
            <v>BS Ukraine Elimination</v>
          </cell>
        </row>
        <row r="326">
          <cell r="A326" t="str">
            <v>RU Warrior Run</v>
          </cell>
          <cell r="B326">
            <v>0</v>
          </cell>
          <cell r="C326">
            <v>46158550.799999997</v>
          </cell>
          <cell r="E326">
            <v>21392073.640000001</v>
          </cell>
          <cell r="F326">
            <v>3821040.61</v>
          </cell>
          <cell r="G326">
            <v>3567.47</v>
          </cell>
          <cell r="H326">
            <v>0</v>
          </cell>
          <cell r="I326">
            <v>0</v>
          </cell>
          <cell r="J326">
            <v>25216681.719999999</v>
          </cell>
          <cell r="K326">
            <v>20941869.079999998</v>
          </cell>
          <cell r="L326">
            <v>20941869.079999998</v>
          </cell>
          <cell r="N326">
            <v>0</v>
          </cell>
          <cell r="O326">
            <v>41960.84</v>
          </cell>
          <cell r="P326">
            <v>-321378.01</v>
          </cell>
          <cell r="Q326">
            <v>14534793.42</v>
          </cell>
          <cell r="R326">
            <v>0</v>
          </cell>
          <cell r="S326">
            <v>0</v>
          </cell>
          <cell r="T326">
            <v>0</v>
          </cell>
          <cell r="U326">
            <v>6686492.8300000001</v>
          </cell>
          <cell r="V326">
            <v>0</v>
          </cell>
          <cell r="W326">
            <v>6686492.8300000001</v>
          </cell>
          <cell r="X326">
            <v>0</v>
          </cell>
          <cell r="Y326">
            <v>0</v>
          </cell>
          <cell r="Z326">
            <v>6686492.8300000001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6686492.8300000001</v>
          </cell>
          <cell r="AG326">
            <v>6686492.8300000001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U326">
            <v>3819793.02</v>
          </cell>
          <cell r="BM326">
            <v>507385</v>
          </cell>
          <cell r="BN326">
            <v>-200670</v>
          </cell>
          <cell r="BO326">
            <v>306715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I326">
            <v>60302.89</v>
          </cell>
          <cell r="CJ326">
            <v>0</v>
          </cell>
          <cell r="CM326">
            <v>0</v>
          </cell>
          <cell r="CO326">
            <v>0</v>
          </cell>
          <cell r="CQ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</row>
        <row r="327">
          <cell r="A327" t="str">
            <v>RU Whitefield</v>
          </cell>
          <cell r="B327">
            <v>0</v>
          </cell>
          <cell r="C327">
            <v>0.32</v>
          </cell>
          <cell r="E327">
            <v>10000.42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10000.42</v>
          </cell>
          <cell r="K327">
            <v>-10000.1</v>
          </cell>
          <cell r="L327">
            <v>-10000.1</v>
          </cell>
          <cell r="N327">
            <v>0</v>
          </cell>
          <cell r="O327">
            <v>-0.33</v>
          </cell>
          <cell r="P327">
            <v>-0.08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-9999.69</v>
          </cell>
          <cell r="V327">
            <v>0</v>
          </cell>
          <cell r="W327">
            <v>-5534773.2000000002</v>
          </cell>
          <cell r="X327">
            <v>0</v>
          </cell>
          <cell r="Y327">
            <v>0</v>
          </cell>
          <cell r="Z327">
            <v>-9999.69</v>
          </cell>
          <cell r="AA327">
            <v>0</v>
          </cell>
          <cell r="AB327">
            <v>5524773.5099999998</v>
          </cell>
          <cell r="AC327">
            <v>0</v>
          </cell>
          <cell r="AD327">
            <v>0</v>
          </cell>
          <cell r="AE327">
            <v>-5534773.2000000002</v>
          </cell>
          <cell r="AG327">
            <v>-9999.69</v>
          </cell>
          <cell r="AH327">
            <v>0</v>
          </cell>
          <cell r="AI327">
            <v>5524773.5099999998</v>
          </cell>
          <cell r="AJ327">
            <v>0</v>
          </cell>
          <cell r="AK327">
            <v>0</v>
          </cell>
          <cell r="AU327">
            <v>10000</v>
          </cell>
          <cell r="CI327">
            <v>0</v>
          </cell>
          <cell r="CM327">
            <v>0</v>
          </cell>
          <cell r="CO327">
            <v>0</v>
          </cell>
          <cell r="CQ327">
            <v>5524773.5099999998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</row>
        <row r="328">
          <cell r="A328" t="str">
            <v>RU Wolf Hollow</v>
          </cell>
          <cell r="B328">
            <v>0</v>
          </cell>
          <cell r="C328">
            <v>0</v>
          </cell>
          <cell r="E328">
            <v>198.5</v>
          </cell>
          <cell r="F328">
            <v>0.26</v>
          </cell>
          <cell r="G328">
            <v>0</v>
          </cell>
          <cell r="H328">
            <v>0</v>
          </cell>
          <cell r="I328">
            <v>0</v>
          </cell>
          <cell r="J328">
            <v>198.76</v>
          </cell>
          <cell r="K328">
            <v>-198.76</v>
          </cell>
          <cell r="L328">
            <v>-198.76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-198.76</v>
          </cell>
          <cell r="V328">
            <v>0</v>
          </cell>
          <cell r="W328">
            <v>-19247045.140000001</v>
          </cell>
          <cell r="X328">
            <v>0</v>
          </cell>
          <cell r="Y328">
            <v>0</v>
          </cell>
          <cell r="Z328">
            <v>-198.76</v>
          </cell>
          <cell r="AA328">
            <v>0</v>
          </cell>
          <cell r="AB328">
            <v>19246846.379999999</v>
          </cell>
          <cell r="AC328">
            <v>0</v>
          </cell>
          <cell r="AD328">
            <v>0</v>
          </cell>
          <cell r="AE328">
            <v>-19247045.140000001</v>
          </cell>
          <cell r="AG328">
            <v>-198.76</v>
          </cell>
          <cell r="AH328">
            <v>0</v>
          </cell>
          <cell r="AI328">
            <v>19246846.379999999</v>
          </cell>
          <cell r="AJ328">
            <v>0</v>
          </cell>
          <cell r="AK328">
            <v>0</v>
          </cell>
          <cell r="AR328">
            <v>0</v>
          </cell>
          <cell r="AS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X328">
            <v>0</v>
          </cell>
          <cell r="BY328">
            <v>0</v>
          </cell>
          <cell r="BZ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I328">
            <v>0</v>
          </cell>
          <cell r="CM328">
            <v>0</v>
          </cell>
          <cell r="CO328">
            <v>0</v>
          </cell>
          <cell r="CQ328">
            <v>19246846.379999999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</row>
        <row r="329">
          <cell r="A329" t="str">
            <v>Consolidated Adjustments Entity</v>
          </cell>
          <cell r="E329">
            <v>-16897174</v>
          </cell>
          <cell r="H329">
            <v>5847174</v>
          </cell>
          <cell r="J329">
            <v>-11050000</v>
          </cell>
          <cell r="K329">
            <v>11050000</v>
          </cell>
          <cell r="L329">
            <v>16897174</v>
          </cell>
          <cell r="N329">
            <v>2250000</v>
          </cell>
          <cell r="T329">
            <v>0</v>
          </cell>
          <cell r="U329">
            <v>8800000</v>
          </cell>
          <cell r="W329">
            <v>8800000</v>
          </cell>
          <cell r="X329">
            <v>9153213.0500000007</v>
          </cell>
          <cell r="Y329">
            <v>9153213.0500000007</v>
          </cell>
          <cell r="Z329">
            <v>-353213.05</v>
          </cell>
          <cell r="AA329">
            <v>-9153213.0500000007</v>
          </cell>
          <cell r="AE329">
            <v>8800000</v>
          </cell>
          <cell r="AG329">
            <v>8800000</v>
          </cell>
          <cell r="BR329">
            <v>27409906</v>
          </cell>
          <cell r="BS329">
            <v>-52679959</v>
          </cell>
          <cell r="BV329">
            <v>-32648319</v>
          </cell>
          <cell r="BY329">
            <v>212395868</v>
          </cell>
          <cell r="BZ329">
            <v>-29900000</v>
          </cell>
          <cell r="CC329">
            <v>-94383106</v>
          </cell>
          <cell r="CF329">
            <v>334457048</v>
          </cell>
          <cell r="CT329">
            <v>-9153213.0500000007</v>
          </cell>
        </row>
        <row r="330">
          <cell r="A330" t="str">
            <v>RU Consolidated Eliminations Entity</v>
          </cell>
          <cell r="C330">
            <v>-102746526</v>
          </cell>
          <cell r="E330">
            <v>-102746526</v>
          </cell>
          <cell r="J330">
            <v>-102746526</v>
          </cell>
          <cell r="K330">
            <v>0</v>
          </cell>
          <cell r="L330">
            <v>0</v>
          </cell>
          <cell r="P330">
            <v>33252906</v>
          </cell>
          <cell r="Q330">
            <v>-33252906</v>
          </cell>
          <cell r="U330">
            <v>0</v>
          </cell>
          <cell r="W330">
            <v>0</v>
          </cell>
          <cell r="Z330">
            <v>0</v>
          </cell>
          <cell r="AE330">
            <v>0</v>
          </cell>
          <cell r="AG330">
            <v>0</v>
          </cell>
          <cell r="AN330">
            <v>-6099710</v>
          </cell>
          <cell r="AO330">
            <v>-6099710</v>
          </cell>
          <cell r="AP330">
            <v>-12699459</v>
          </cell>
          <cell r="AQ330">
            <v>-12699459</v>
          </cell>
          <cell r="AR330">
            <v>-33252906</v>
          </cell>
          <cell r="AS330">
            <v>-33252907</v>
          </cell>
          <cell r="AT330">
            <v>-25344902</v>
          </cell>
          <cell r="AU330">
            <v>-25344911.16</v>
          </cell>
          <cell r="AZ330">
            <v>-1804273</v>
          </cell>
          <cell r="BA330">
            <v>-1804273</v>
          </cell>
          <cell r="BB330">
            <v>-60445</v>
          </cell>
          <cell r="BC330">
            <v>-60445</v>
          </cell>
          <cell r="BD330">
            <v>-2311375</v>
          </cell>
          <cell r="BE330">
            <v>-2311375</v>
          </cell>
          <cell r="BF330">
            <v>-54426362</v>
          </cell>
          <cell r="BG330">
            <v>-54426362</v>
          </cell>
        </row>
        <row r="331">
          <cell r="A331" t="str">
            <v>Consolidated AES</v>
          </cell>
          <cell r="B331">
            <v>3096034</v>
          </cell>
          <cell r="C331">
            <v>4519681252.7399998</v>
          </cell>
          <cell r="E331">
            <v>2768284248.3699999</v>
          </cell>
          <cell r="F331">
            <v>382714040.75</v>
          </cell>
          <cell r="G331">
            <v>11403161.98</v>
          </cell>
          <cell r="H331">
            <v>92175004.700000003</v>
          </cell>
          <cell r="I331">
            <v>25609423.940000001</v>
          </cell>
          <cell r="J331">
            <v>3280185879.7399998</v>
          </cell>
          <cell r="K331">
            <v>1239495373</v>
          </cell>
          <cell r="L331">
            <v>1331670377.7</v>
          </cell>
          <cell r="N331">
            <v>-20894830.370000001</v>
          </cell>
          <cell r="O331">
            <v>29385180.890000001</v>
          </cell>
          <cell r="P331">
            <v>-139308818.28</v>
          </cell>
          <cell r="Q331">
            <v>952877091.07000005</v>
          </cell>
          <cell r="R331">
            <v>62997350.280000001</v>
          </cell>
          <cell r="S331">
            <v>3228096.16</v>
          </cell>
          <cell r="T331">
            <v>39646221</v>
          </cell>
          <cell r="U331">
            <v>390857524.26999998</v>
          </cell>
          <cell r="V331">
            <v>161321074.66</v>
          </cell>
          <cell r="W331">
            <v>169151414.44999999</v>
          </cell>
          <cell r="X331">
            <v>-39797173.549999997</v>
          </cell>
          <cell r="Y331">
            <v>121523901.12</v>
          </cell>
          <cell r="Z331">
            <v>269333623.14999998</v>
          </cell>
          <cell r="AA331">
            <v>125433544.77</v>
          </cell>
          <cell r="AB331">
            <v>60385035.149999999</v>
          </cell>
          <cell r="AC331">
            <v>0</v>
          </cell>
          <cell r="AD331">
            <v>0</v>
          </cell>
          <cell r="AE331">
            <v>83515043.230000004</v>
          </cell>
          <cell r="AG331">
            <v>390857524.26999998</v>
          </cell>
          <cell r="AH331">
            <v>161321074.66</v>
          </cell>
          <cell r="AI331">
            <v>60385035.149999999</v>
          </cell>
          <cell r="AJ331">
            <v>0</v>
          </cell>
          <cell r="AK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36624534</v>
          </cell>
          <cell r="BJ331">
            <v>-14219153</v>
          </cell>
          <cell r="BK331">
            <v>22405381</v>
          </cell>
          <cell r="BM331">
            <v>45832780.399999999</v>
          </cell>
          <cell r="BN331">
            <v>-12381538</v>
          </cell>
          <cell r="BO331">
            <v>33451242.399999999</v>
          </cell>
          <cell r="BQ331">
            <v>20347097.690000001</v>
          </cell>
          <cell r="BR331">
            <v>29454461</v>
          </cell>
          <cell r="BS331">
            <v>45520041</v>
          </cell>
          <cell r="BT331">
            <v>56069682</v>
          </cell>
          <cell r="BU331">
            <v>38340570.909999996</v>
          </cell>
          <cell r="BV331">
            <v>-32426237</v>
          </cell>
          <cell r="BW331">
            <v>30248542</v>
          </cell>
          <cell r="BX331">
            <v>0</v>
          </cell>
          <cell r="BY331">
            <v>212395868</v>
          </cell>
          <cell r="BZ331">
            <v>944947141.04999995</v>
          </cell>
          <cell r="CB331">
            <v>34657421</v>
          </cell>
          <cell r="CC331">
            <v>12196906</v>
          </cell>
          <cell r="CD331">
            <v>91471335.620000005</v>
          </cell>
          <cell r="CE331">
            <v>0</v>
          </cell>
          <cell r="CF331">
            <v>930230078.10000002</v>
          </cell>
          <cell r="CG331">
            <v>544975379.88</v>
          </cell>
          <cell r="CI331">
            <v>537527</v>
          </cell>
          <cell r="CJ331">
            <v>4244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1261309</v>
          </cell>
          <cell r="CQ331">
            <v>59123726.149999999</v>
          </cell>
          <cell r="CS331">
            <v>502241</v>
          </cell>
          <cell r="CT331">
            <v>-5368584</v>
          </cell>
          <cell r="CU331">
            <v>0</v>
          </cell>
          <cell r="CV331">
            <v>0</v>
          </cell>
          <cell r="CW331">
            <v>105705797.77</v>
          </cell>
          <cell r="CX331">
            <v>21498056</v>
          </cell>
        </row>
      </sheetData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F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Forecast (KCC)"/>
      <sheetName val="KCC cost reforecast"/>
      <sheetName val="Flexing copper"/>
      <sheetName val="Thresholds for variances"/>
    </sheetNames>
    <sheetDataSet>
      <sheetData sheetId="0" refreshError="1"/>
      <sheetData sheetId="1" refreshError="1"/>
      <sheetData sheetId="2" refreshError="1">
        <row r="179">
          <cell r="C179" t="str">
            <v>2007 budget</v>
          </cell>
        </row>
        <row r="180">
          <cell r="C180" t="str">
            <v>Q1</v>
          </cell>
        </row>
        <row r="181">
          <cell r="C181" t="str">
            <v>Q2</v>
          </cell>
        </row>
        <row r="182">
          <cell r="C182" t="str">
            <v>Q3</v>
          </cell>
        </row>
      </sheetData>
      <sheetData sheetId="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Costos"/>
      <sheetName val="cosma"/>
      <sheetName val="incstmt"/>
      <sheetName val="budget"/>
      <sheetName val="act &amp; proj"/>
      <sheetName val="#REF"/>
      <sheetName val="D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ostos"/>
      <sheetName val="cosma"/>
      <sheetName val="incstmt"/>
      <sheetName val="budget"/>
      <sheetName val="act &amp; proj"/>
      <sheetName val="#REF"/>
      <sheetName val="D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Variance"/>
      <sheetName val="Details"/>
      <sheetName val="IS015"/>
      <sheetName val="Settings"/>
      <sheetName val="Tables_new"/>
      <sheetName val="Tables"/>
      <sheetName val="KC"/>
      <sheetName val="MKM"/>
      <sheetName val="KG"/>
      <sheetName val="KPower"/>
      <sheetName val="Key FI"/>
    </sheetNames>
    <sheetDataSet>
      <sheetData sheetId="0" refreshError="1"/>
      <sheetData sheetId="1" refreshError="1">
        <row r="3">
          <cell r="B3" t="str">
            <v>KZT</v>
          </cell>
          <cell r="C3" t="str">
            <v>KZT</v>
          </cell>
          <cell r="D3" t="str">
            <v>KZT</v>
          </cell>
          <cell r="E3" t="str">
            <v>KZT</v>
          </cell>
          <cell r="F3" t="str">
            <v>KZT</v>
          </cell>
          <cell r="G3" t="str">
            <v>KZT</v>
          </cell>
          <cell r="H3" t="str">
            <v>KZT</v>
          </cell>
          <cell r="I3" t="str">
            <v>KZT</v>
          </cell>
          <cell r="J3" t="str">
            <v>KZT</v>
          </cell>
          <cell r="K3" t="str">
            <v>KZT</v>
          </cell>
          <cell r="L3" t="str">
            <v>KZT</v>
          </cell>
          <cell r="M3" t="str">
            <v>KZT</v>
          </cell>
          <cell r="N3" t="str">
            <v>KZT</v>
          </cell>
          <cell r="O3" t="str">
            <v>KZT</v>
          </cell>
          <cell r="P3" t="str">
            <v>KZT</v>
          </cell>
          <cell r="Q3" t="str">
            <v>KZT</v>
          </cell>
          <cell r="R3" t="str">
            <v>KZT</v>
          </cell>
          <cell r="S3" t="str">
            <v>KZT</v>
          </cell>
          <cell r="T3" t="str">
            <v>KZT</v>
          </cell>
          <cell r="U3" t="str">
            <v>KZT</v>
          </cell>
          <cell r="V3" t="str">
            <v>KZT</v>
          </cell>
          <cell r="W3" t="str">
            <v>KZT</v>
          </cell>
          <cell r="X3" t="str">
            <v>KZT</v>
          </cell>
          <cell r="Y3" t="str">
            <v>KZT</v>
          </cell>
          <cell r="Z3" t="str">
            <v>KZT</v>
          </cell>
          <cell r="AA3" t="str">
            <v>KZT</v>
          </cell>
          <cell r="AB3" t="str">
            <v>KZT</v>
          </cell>
          <cell r="AC3" t="str">
            <v>KZT</v>
          </cell>
          <cell r="AD3" t="str">
            <v>KZT</v>
          </cell>
          <cell r="AE3" t="str">
            <v>KZT</v>
          </cell>
          <cell r="AF3" t="str">
            <v>KZT</v>
          </cell>
          <cell r="AG3" t="str">
            <v>KZT</v>
          </cell>
          <cell r="AH3" t="str">
            <v>KZT</v>
          </cell>
          <cell r="AI3" t="str">
            <v>KZT</v>
          </cell>
          <cell r="AJ3" t="str">
            <v>KZT</v>
          </cell>
          <cell r="AK3" t="str">
            <v>KZT</v>
          </cell>
          <cell r="AL3" t="str">
            <v>KZT</v>
          </cell>
          <cell r="AM3" t="str">
            <v>KZT</v>
          </cell>
          <cell r="AN3" t="str">
            <v>KZT</v>
          </cell>
          <cell r="AO3" t="str">
            <v>KZT</v>
          </cell>
          <cell r="AP3" t="str">
            <v>KZT</v>
          </cell>
          <cell r="AQ3" t="str">
            <v>KZT</v>
          </cell>
          <cell r="AR3" t="str">
            <v>KZT</v>
          </cell>
          <cell r="AS3" t="str">
            <v>KZT</v>
          </cell>
          <cell r="AT3" t="str">
            <v>KZT</v>
          </cell>
          <cell r="AU3" t="str">
            <v>KZT</v>
          </cell>
          <cell r="AV3" t="str">
            <v>KZT</v>
          </cell>
          <cell r="AW3" t="str">
            <v>KZT</v>
          </cell>
          <cell r="AX3" t="str">
            <v>KZT</v>
          </cell>
          <cell r="AY3" t="str">
            <v>KZT</v>
          </cell>
          <cell r="AZ3" t="str">
            <v>KZT</v>
          </cell>
          <cell r="BA3" t="str">
            <v>KZT</v>
          </cell>
          <cell r="BB3" t="str">
            <v>KZT</v>
          </cell>
          <cell r="BC3" t="str">
            <v>KZT</v>
          </cell>
          <cell r="BD3" t="str">
            <v>KZT</v>
          </cell>
          <cell r="BE3" t="str">
            <v>KZT</v>
          </cell>
          <cell r="BF3" t="str">
            <v>KZT</v>
          </cell>
          <cell r="BG3" t="str">
            <v>KZT</v>
          </cell>
          <cell r="BH3" t="str">
            <v>KZT</v>
          </cell>
          <cell r="BI3" t="str">
            <v>KZT</v>
          </cell>
          <cell r="BJ3" t="str">
            <v>KZT</v>
          </cell>
          <cell r="BK3" t="str">
            <v>KZT</v>
          </cell>
          <cell r="BL3" t="str">
            <v>KZT</v>
          </cell>
          <cell r="BM3" t="str">
            <v>KZT</v>
          </cell>
          <cell r="BN3" t="str">
            <v>KZT</v>
          </cell>
          <cell r="BO3" t="str">
            <v>KZT</v>
          </cell>
          <cell r="BP3" t="str">
            <v>KZT</v>
          </cell>
          <cell r="BQ3" t="str">
            <v>KZT</v>
          </cell>
          <cell r="BR3" t="str">
            <v>KZT</v>
          </cell>
          <cell r="BS3" t="str">
            <v>KZT</v>
          </cell>
          <cell r="BT3" t="str">
            <v>KZT</v>
          </cell>
          <cell r="BU3" t="str">
            <v>KZT</v>
          </cell>
          <cell r="BV3" t="str">
            <v>USD</v>
          </cell>
          <cell r="BW3" t="str">
            <v>USD</v>
          </cell>
          <cell r="BX3" t="str">
            <v>USD</v>
          </cell>
          <cell r="BY3" t="str">
            <v>USD</v>
          </cell>
          <cell r="BZ3" t="str">
            <v>USD</v>
          </cell>
          <cell r="CA3" t="str">
            <v>USD</v>
          </cell>
          <cell r="CB3" t="str">
            <v>USD</v>
          </cell>
          <cell r="CC3" t="str">
            <v>USD</v>
          </cell>
          <cell r="CD3" t="str">
            <v>USD</v>
          </cell>
          <cell r="CE3" t="str">
            <v>USD</v>
          </cell>
          <cell r="CF3" t="str">
            <v>USD</v>
          </cell>
          <cell r="CG3" t="str">
            <v>USD</v>
          </cell>
          <cell r="CH3" t="str">
            <v>USD</v>
          </cell>
          <cell r="CI3" t="str">
            <v>USD</v>
          </cell>
          <cell r="CJ3" t="str">
            <v>USD</v>
          </cell>
          <cell r="CK3" t="str">
            <v>USD</v>
          </cell>
          <cell r="CL3" t="str">
            <v>USD</v>
          </cell>
          <cell r="CM3" t="str">
            <v>USD</v>
          </cell>
          <cell r="CN3" t="str">
            <v>USD</v>
          </cell>
          <cell r="CO3" t="str">
            <v>USD</v>
          </cell>
          <cell r="CP3" t="str">
            <v>USD</v>
          </cell>
          <cell r="CQ3" t="str">
            <v>USD</v>
          </cell>
          <cell r="CR3" t="str">
            <v>USD</v>
          </cell>
          <cell r="CS3" t="str">
            <v>USD</v>
          </cell>
          <cell r="CT3" t="str">
            <v>USD</v>
          </cell>
          <cell r="CU3" t="str">
            <v>USD</v>
          </cell>
          <cell r="CV3" t="str">
            <v>USD</v>
          </cell>
          <cell r="CW3" t="str">
            <v>USD</v>
          </cell>
          <cell r="CX3" t="str">
            <v>USD</v>
          </cell>
          <cell r="CY3" t="str">
            <v>USD</v>
          </cell>
          <cell r="CZ3" t="str">
            <v>USD</v>
          </cell>
          <cell r="DA3" t="str">
            <v>USD</v>
          </cell>
          <cell r="DB3" t="str">
            <v>USD</v>
          </cell>
          <cell r="DC3" t="str">
            <v>USD</v>
          </cell>
          <cell r="DD3" t="str">
            <v>USD</v>
          </cell>
          <cell r="DE3" t="str">
            <v>USD</v>
          </cell>
          <cell r="DF3" t="str">
            <v>USD</v>
          </cell>
          <cell r="DG3" t="str">
            <v>USD</v>
          </cell>
          <cell r="DH3" t="str">
            <v>USD</v>
          </cell>
          <cell r="DI3" t="str">
            <v>USD</v>
          </cell>
          <cell r="DJ3" t="str">
            <v>USD</v>
          </cell>
          <cell r="DK3" t="str">
            <v>USD</v>
          </cell>
          <cell r="DL3" t="str">
            <v>USD</v>
          </cell>
          <cell r="DM3" t="str">
            <v>USD</v>
          </cell>
          <cell r="DN3" t="str">
            <v>USD</v>
          </cell>
          <cell r="DO3" t="str">
            <v>USD</v>
          </cell>
          <cell r="DP3" t="str">
            <v>USD</v>
          </cell>
          <cell r="DQ3" t="str">
            <v>USD</v>
          </cell>
          <cell r="DR3" t="str">
            <v>USD</v>
          </cell>
          <cell r="DS3" t="str">
            <v>USD</v>
          </cell>
          <cell r="DT3" t="str">
            <v>USD</v>
          </cell>
          <cell r="DU3" t="str">
            <v>USD</v>
          </cell>
          <cell r="DV3" t="str">
            <v>USD</v>
          </cell>
          <cell r="DW3" t="str">
            <v>USD</v>
          </cell>
          <cell r="DX3" t="str">
            <v>USD</v>
          </cell>
          <cell r="DY3" t="str">
            <v>USD</v>
          </cell>
          <cell r="DZ3" t="str">
            <v>USD</v>
          </cell>
          <cell r="EA3" t="str">
            <v>USD</v>
          </cell>
          <cell r="EB3" t="str">
            <v>USD</v>
          </cell>
          <cell r="EC3" t="str">
            <v>USD</v>
          </cell>
          <cell r="ED3" t="str">
            <v>USD</v>
          </cell>
          <cell r="EE3" t="str">
            <v>USD</v>
          </cell>
          <cell r="EF3" t="str">
            <v>USD</v>
          </cell>
          <cell r="EG3" t="str">
            <v>USD</v>
          </cell>
          <cell r="EH3" t="str">
            <v>USD</v>
          </cell>
          <cell r="EI3" t="str">
            <v>USD</v>
          </cell>
          <cell r="EJ3" t="str">
            <v>USD</v>
          </cell>
          <cell r="EK3" t="str">
            <v>USD</v>
          </cell>
          <cell r="EL3" t="str">
            <v>USD</v>
          </cell>
          <cell r="EM3" t="str">
            <v>USD</v>
          </cell>
          <cell r="EN3" t="str">
            <v>USD</v>
          </cell>
          <cell r="EO3" t="str">
            <v>USD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Variance"/>
      <sheetName val="Details"/>
      <sheetName val="IS015"/>
      <sheetName val="Settings"/>
      <sheetName val="Tables_new"/>
      <sheetName val="Tables"/>
      <sheetName val="KC"/>
      <sheetName val="MKM"/>
      <sheetName val="KG"/>
      <sheetName val="KPower"/>
      <sheetName val="Key FI"/>
    </sheetNames>
    <sheetDataSet>
      <sheetData sheetId="0" refreshError="1"/>
      <sheetData sheetId="1" refreshError="1">
        <row r="3">
          <cell r="B3" t="str">
            <v>KZT</v>
          </cell>
          <cell r="C3" t="str">
            <v>KZT</v>
          </cell>
          <cell r="D3" t="str">
            <v>KZT</v>
          </cell>
          <cell r="E3" t="str">
            <v>KZT</v>
          </cell>
          <cell r="F3" t="str">
            <v>KZT</v>
          </cell>
          <cell r="G3" t="str">
            <v>KZT</v>
          </cell>
          <cell r="H3" t="str">
            <v>KZT</v>
          </cell>
          <cell r="I3" t="str">
            <v>KZT</v>
          </cell>
          <cell r="J3" t="str">
            <v>KZT</v>
          </cell>
          <cell r="K3" t="str">
            <v>KZT</v>
          </cell>
          <cell r="L3" t="str">
            <v>KZT</v>
          </cell>
          <cell r="M3" t="str">
            <v>KZT</v>
          </cell>
          <cell r="N3" t="str">
            <v>KZT</v>
          </cell>
          <cell r="O3" t="str">
            <v>KZT</v>
          </cell>
          <cell r="P3" t="str">
            <v>KZT</v>
          </cell>
          <cell r="Q3" t="str">
            <v>KZT</v>
          </cell>
          <cell r="R3" t="str">
            <v>KZT</v>
          </cell>
          <cell r="S3" t="str">
            <v>KZT</v>
          </cell>
          <cell r="T3" t="str">
            <v>KZT</v>
          </cell>
          <cell r="U3" t="str">
            <v>KZT</v>
          </cell>
          <cell r="V3" t="str">
            <v>KZT</v>
          </cell>
          <cell r="W3" t="str">
            <v>KZT</v>
          </cell>
          <cell r="X3" t="str">
            <v>KZT</v>
          </cell>
          <cell r="Y3" t="str">
            <v>KZT</v>
          </cell>
          <cell r="Z3" t="str">
            <v>KZT</v>
          </cell>
          <cell r="AA3" t="str">
            <v>KZT</v>
          </cell>
          <cell r="AB3" t="str">
            <v>KZT</v>
          </cell>
          <cell r="AC3" t="str">
            <v>KZT</v>
          </cell>
          <cell r="AD3" t="str">
            <v>KZT</v>
          </cell>
          <cell r="AE3" t="str">
            <v>KZT</v>
          </cell>
          <cell r="AF3" t="str">
            <v>KZT</v>
          </cell>
          <cell r="AG3" t="str">
            <v>KZT</v>
          </cell>
          <cell r="AH3" t="str">
            <v>KZT</v>
          </cell>
          <cell r="AI3" t="str">
            <v>KZT</v>
          </cell>
          <cell r="AJ3" t="str">
            <v>KZT</v>
          </cell>
          <cell r="AK3" t="str">
            <v>KZT</v>
          </cell>
          <cell r="AL3" t="str">
            <v>KZT</v>
          </cell>
          <cell r="AM3" t="str">
            <v>KZT</v>
          </cell>
          <cell r="AN3" t="str">
            <v>KZT</v>
          </cell>
          <cell r="AO3" t="str">
            <v>KZT</v>
          </cell>
          <cell r="AP3" t="str">
            <v>KZT</v>
          </cell>
          <cell r="AQ3" t="str">
            <v>KZT</v>
          </cell>
          <cell r="AR3" t="str">
            <v>KZT</v>
          </cell>
          <cell r="AS3" t="str">
            <v>KZT</v>
          </cell>
          <cell r="AT3" t="str">
            <v>KZT</v>
          </cell>
          <cell r="AU3" t="str">
            <v>KZT</v>
          </cell>
          <cell r="AV3" t="str">
            <v>KZT</v>
          </cell>
          <cell r="AW3" t="str">
            <v>KZT</v>
          </cell>
          <cell r="AX3" t="str">
            <v>KZT</v>
          </cell>
          <cell r="AY3" t="str">
            <v>KZT</v>
          </cell>
          <cell r="AZ3" t="str">
            <v>KZT</v>
          </cell>
          <cell r="BA3" t="str">
            <v>KZT</v>
          </cell>
          <cell r="BB3" t="str">
            <v>KZT</v>
          </cell>
          <cell r="BC3" t="str">
            <v>KZT</v>
          </cell>
          <cell r="BD3" t="str">
            <v>KZT</v>
          </cell>
          <cell r="BE3" t="str">
            <v>KZT</v>
          </cell>
          <cell r="BF3" t="str">
            <v>KZT</v>
          </cell>
          <cell r="BG3" t="str">
            <v>KZT</v>
          </cell>
          <cell r="BH3" t="str">
            <v>KZT</v>
          </cell>
          <cell r="BI3" t="str">
            <v>KZT</v>
          </cell>
          <cell r="BJ3" t="str">
            <v>KZT</v>
          </cell>
          <cell r="BK3" t="str">
            <v>KZT</v>
          </cell>
          <cell r="BL3" t="str">
            <v>KZT</v>
          </cell>
          <cell r="BM3" t="str">
            <v>KZT</v>
          </cell>
          <cell r="BN3" t="str">
            <v>KZT</v>
          </cell>
          <cell r="BO3" t="str">
            <v>KZT</v>
          </cell>
          <cell r="BP3" t="str">
            <v>KZT</v>
          </cell>
          <cell r="BQ3" t="str">
            <v>KZT</v>
          </cell>
          <cell r="BR3" t="str">
            <v>KZT</v>
          </cell>
          <cell r="BS3" t="str">
            <v>KZT</v>
          </cell>
          <cell r="BT3" t="str">
            <v>KZT</v>
          </cell>
          <cell r="BU3" t="str">
            <v>KZT</v>
          </cell>
          <cell r="BV3" t="str">
            <v>USD</v>
          </cell>
          <cell r="BW3" t="str">
            <v>USD</v>
          </cell>
          <cell r="BX3" t="str">
            <v>USD</v>
          </cell>
          <cell r="BY3" t="str">
            <v>USD</v>
          </cell>
          <cell r="BZ3" t="str">
            <v>USD</v>
          </cell>
          <cell r="CA3" t="str">
            <v>USD</v>
          </cell>
          <cell r="CB3" t="str">
            <v>USD</v>
          </cell>
          <cell r="CC3" t="str">
            <v>USD</v>
          </cell>
          <cell r="CD3" t="str">
            <v>USD</v>
          </cell>
          <cell r="CE3" t="str">
            <v>USD</v>
          </cell>
          <cell r="CF3" t="str">
            <v>USD</v>
          </cell>
          <cell r="CG3" t="str">
            <v>USD</v>
          </cell>
          <cell r="CH3" t="str">
            <v>USD</v>
          </cell>
          <cell r="CI3" t="str">
            <v>USD</v>
          </cell>
          <cell r="CJ3" t="str">
            <v>USD</v>
          </cell>
          <cell r="CK3" t="str">
            <v>USD</v>
          </cell>
          <cell r="CL3" t="str">
            <v>USD</v>
          </cell>
          <cell r="CM3" t="str">
            <v>USD</v>
          </cell>
          <cell r="CN3" t="str">
            <v>USD</v>
          </cell>
          <cell r="CO3" t="str">
            <v>USD</v>
          </cell>
          <cell r="CP3" t="str">
            <v>USD</v>
          </cell>
          <cell r="CQ3" t="str">
            <v>USD</v>
          </cell>
          <cell r="CR3" t="str">
            <v>USD</v>
          </cell>
          <cell r="CS3" t="str">
            <v>USD</v>
          </cell>
          <cell r="CT3" t="str">
            <v>USD</v>
          </cell>
          <cell r="CU3" t="str">
            <v>USD</v>
          </cell>
          <cell r="CV3" t="str">
            <v>USD</v>
          </cell>
          <cell r="CW3" t="str">
            <v>USD</v>
          </cell>
          <cell r="CX3" t="str">
            <v>USD</v>
          </cell>
          <cell r="CY3" t="str">
            <v>USD</v>
          </cell>
          <cell r="CZ3" t="str">
            <v>USD</v>
          </cell>
          <cell r="DA3" t="str">
            <v>USD</v>
          </cell>
          <cell r="DB3" t="str">
            <v>USD</v>
          </cell>
          <cell r="DC3" t="str">
            <v>USD</v>
          </cell>
          <cell r="DD3" t="str">
            <v>USD</v>
          </cell>
          <cell r="DE3" t="str">
            <v>USD</v>
          </cell>
          <cell r="DF3" t="str">
            <v>USD</v>
          </cell>
          <cell r="DG3" t="str">
            <v>USD</v>
          </cell>
          <cell r="DH3" t="str">
            <v>USD</v>
          </cell>
          <cell r="DI3" t="str">
            <v>USD</v>
          </cell>
          <cell r="DJ3" t="str">
            <v>USD</v>
          </cell>
          <cell r="DK3" t="str">
            <v>USD</v>
          </cell>
          <cell r="DL3" t="str">
            <v>USD</v>
          </cell>
          <cell r="DM3" t="str">
            <v>USD</v>
          </cell>
          <cell r="DN3" t="str">
            <v>USD</v>
          </cell>
          <cell r="DO3" t="str">
            <v>USD</v>
          </cell>
          <cell r="DP3" t="str">
            <v>USD</v>
          </cell>
          <cell r="DQ3" t="str">
            <v>USD</v>
          </cell>
          <cell r="DR3" t="str">
            <v>USD</v>
          </cell>
          <cell r="DS3" t="str">
            <v>USD</v>
          </cell>
          <cell r="DT3" t="str">
            <v>USD</v>
          </cell>
          <cell r="DU3" t="str">
            <v>USD</v>
          </cell>
          <cell r="DV3" t="str">
            <v>USD</v>
          </cell>
          <cell r="DW3" t="str">
            <v>USD</v>
          </cell>
          <cell r="DX3" t="str">
            <v>USD</v>
          </cell>
          <cell r="DY3" t="str">
            <v>USD</v>
          </cell>
          <cell r="DZ3" t="str">
            <v>USD</v>
          </cell>
          <cell r="EA3" t="str">
            <v>USD</v>
          </cell>
          <cell r="EB3" t="str">
            <v>USD</v>
          </cell>
          <cell r="EC3" t="str">
            <v>USD</v>
          </cell>
          <cell r="ED3" t="str">
            <v>USD</v>
          </cell>
          <cell r="EE3" t="str">
            <v>USD</v>
          </cell>
          <cell r="EF3" t="str">
            <v>USD</v>
          </cell>
          <cell r="EG3" t="str">
            <v>USD</v>
          </cell>
          <cell r="EH3" t="str">
            <v>USD</v>
          </cell>
          <cell r="EI3" t="str">
            <v>USD</v>
          </cell>
          <cell r="EJ3" t="str">
            <v>USD</v>
          </cell>
          <cell r="EK3" t="str">
            <v>USD</v>
          </cell>
          <cell r="EL3" t="str">
            <v>USD</v>
          </cell>
          <cell r="EM3" t="str">
            <v>USD</v>
          </cell>
          <cell r="EN3" t="str">
            <v>USD</v>
          </cell>
          <cell r="EO3" t="str">
            <v>USD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Pacific_Group updated"/>
      <sheetName val="Great_Plains_Group"/>
      <sheetName val="NY HOLDINGS"/>
      <sheetName val="Pacific_Group"/>
      <sheetName val="Enterprise_Group"/>
      <sheetName val="Endeavor_Group"/>
      <sheetName val="Date_lookup"/>
      <sheetName val="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1</v>
          </cell>
          <cell r="B1" t="str">
            <v>January 2000</v>
          </cell>
        </row>
        <row r="2">
          <cell r="A2">
            <v>2</v>
          </cell>
          <cell r="B2" t="str">
            <v>February 20000</v>
          </cell>
        </row>
        <row r="3">
          <cell r="A3">
            <v>3</v>
          </cell>
          <cell r="B3" t="str">
            <v>March 2000</v>
          </cell>
        </row>
        <row r="4">
          <cell r="A4">
            <v>4</v>
          </cell>
          <cell r="B4" t="str">
            <v>April 2000</v>
          </cell>
        </row>
        <row r="5">
          <cell r="A5">
            <v>5</v>
          </cell>
          <cell r="B5" t="str">
            <v>May 2000</v>
          </cell>
        </row>
        <row r="6">
          <cell r="A6">
            <v>6</v>
          </cell>
          <cell r="B6" t="str">
            <v>June 2000</v>
          </cell>
        </row>
        <row r="7">
          <cell r="A7">
            <v>7</v>
          </cell>
          <cell r="B7" t="str">
            <v>July 2000</v>
          </cell>
        </row>
        <row r="8">
          <cell r="A8">
            <v>8</v>
          </cell>
          <cell r="B8" t="str">
            <v>August 2000</v>
          </cell>
        </row>
        <row r="9">
          <cell r="A9">
            <v>9</v>
          </cell>
          <cell r="B9" t="str">
            <v>September 2000</v>
          </cell>
        </row>
        <row r="10">
          <cell r="A10">
            <v>10</v>
          </cell>
          <cell r="B10" t="str">
            <v>October 2000</v>
          </cell>
        </row>
        <row r="11">
          <cell r="A11">
            <v>11</v>
          </cell>
          <cell r="B11" t="str">
            <v>November 2000</v>
          </cell>
        </row>
        <row r="12">
          <cell r="A12">
            <v>12</v>
          </cell>
          <cell r="B12" t="str">
            <v>December 2000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F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Comparación Forecast"/>
      <sheetName val="PARAMETROS"/>
      <sheetName val="mov cont pyG"/>
      <sheetName val="EERRCOP"/>
      <sheetName val="err usd"/>
      <sheetName val="Nivel 3"/>
      <sheetName val="BGC"/>
      <sheetName val="Balance"/>
      <sheetName val="Flujo de Caja "/>
      <sheetName val="recaudo cartera 2003"/>
      <sheetName val="dif cambio-amor"/>
      <sheetName val="comercial sept 12"/>
      <sheetName val="Comercial julio 4"/>
      <sheetName val="Date_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Business Summary"/>
      <sheetName val="Generation"/>
      <sheetName val="Integrated Utilities"/>
      <sheetName val="Other"/>
      <sheetName val="Latin America"/>
      <sheetName val="Asia"/>
      <sheetName val="Asia - Chigen"/>
      <sheetName val="Middle East"/>
      <sheetName val="Kazakhstan"/>
      <sheetName val="Europe &amp; Africa"/>
      <sheetName val="UK"/>
      <sheetName val="US"/>
      <sheetName val="State Taxes"/>
      <sheetName val="Argentina"/>
      <sheetName val="Brazil"/>
      <sheetName val="Dominican Republic"/>
      <sheetName val="El Salvador"/>
      <sheetName val="EDC Venezuela"/>
      <sheetName val="Sonel SA"/>
      <sheetName val="Ukraine"/>
      <sheetName val="Ipalco"/>
      <sheetName val="Arlington"/>
      <sheetName val="SGA"/>
      <sheetName val="Development"/>
      <sheetName val="Depn Summary"/>
      <sheetName val="Intercompany"/>
      <sheetName val="Sub. F &amp; Dividends"/>
      <sheetName val="Withholding Tax"/>
      <sheetName val="Comshare Paste"/>
      <sheetName val="Comshare Link"/>
      <sheetName val="Comshare Change"/>
      <sheetName val="Template"/>
      <sheetName val="DEBT PYM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  <sheetName val="Dep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Flujo notas"/>
      <sheetName val="flujo_caja"/>
      <sheetName val="Flujo"/>
      <sheetName val="TABLA"/>
      <sheetName val="inversiones"/>
      <sheetName val="pago bofa open"/>
      <sheetName val="CUADRETRIMESTRE"/>
      <sheetName val="CUADRE"/>
      <sheetName val="TOTALPORCOD"/>
      <sheetName val="TOTAL"/>
      <sheetName val="CAJADOLARES"/>
      <sheetName val="BCOBOGOTA"/>
      <sheetName val="BCOLOMBIACTE"/>
      <sheetName val="BCOLOMBIAHORROS"/>
      <sheetName val="ENC11061"/>
      <sheetName val="ENMC11030"/>
      <sheetName val="ENC11062"/>
      <sheetName val="ENC11701"/>
      <sheetName val="CONAVI"/>
      <sheetName val="BNY"/>
      <sheetName val="ACCIONES"/>
      <sheetName val="CDT"/>
      <sheetName val="BONOSTES"/>
      <sheetName val="Datos"/>
      <sheetName val="Estados Financieros"/>
      <sheetName val="Cuentas de Balance"/>
      <sheetName val="Cuentas de Resultado"/>
      <sheetName val="forwards"/>
      <sheetName val="Pensiones"/>
      <sheetName val="C.M. Local"/>
      <sheetName val="Activo Fijo BT 64"/>
      <sheetName val="Intang_Otros  BT 64"/>
      <sheetName val="Impuesto diferido"/>
      <sheetName val="Patrimonio BT 64"/>
      <sheetName val="Diferidos Bt60"/>
      <sheetName val="Inversión EERR BT 64"/>
      <sheetName val="Control del Resultado"/>
      <sheetName val="Recordatorio"/>
      <sheetName val="Notas"/>
      <sheetName val="hoja2"/>
      <sheetName val="hoja3"/>
      <sheetName val="preferred"/>
    </sheetNames>
    <sheetDataSet>
      <sheetData sheetId="0" refreshError="1"/>
      <sheetData sheetId="1" refreshError="1">
        <row r="2">
          <cell r="B2" t="str">
            <v>ESTADO DE FLUJO DE EFECTIVO</v>
          </cell>
          <cell r="C2" t="str">
            <v>ACTUAL</v>
          </cell>
        </row>
        <row r="3">
          <cell r="B3" t="str">
            <v>( En miles de $)</v>
          </cell>
          <cell r="C3" t="str">
            <v>DESDE   01.01.03</v>
          </cell>
        </row>
        <row r="4">
          <cell r="B4" t="str">
            <v>FLUJO NETO TOTAL DEL PERIODO</v>
          </cell>
          <cell r="C4" t="str">
            <v>HASTA  31.12.03</v>
          </cell>
        </row>
        <row r="6">
          <cell r="B6" t="str">
            <v>Flujo originado por Actividades de la Operación</v>
          </cell>
        </row>
        <row r="8">
          <cell r="A8">
            <v>65110</v>
          </cell>
          <cell r="B8" t="str">
            <v>Recaudación de deudores por ventas</v>
          </cell>
          <cell r="C8">
            <v>79626090.705162674</v>
          </cell>
        </row>
        <row r="9">
          <cell r="A9">
            <v>65115</v>
          </cell>
          <cell r="B9" t="str">
            <v>Ingresos financieros percibidos</v>
          </cell>
          <cell r="C9">
            <v>546449.17939248658</v>
          </cell>
        </row>
        <row r="10">
          <cell r="A10">
            <v>65120</v>
          </cell>
          <cell r="B10" t="str">
            <v>Dividendos y otros repartos percibidos</v>
          </cell>
        </row>
        <row r="11">
          <cell r="A11">
            <v>65125</v>
          </cell>
          <cell r="B11" t="str">
            <v>Otros ingresos percibidos</v>
          </cell>
          <cell r="C11">
            <v>140620.74621428904</v>
          </cell>
        </row>
        <row r="13">
          <cell r="A13">
            <v>65130</v>
          </cell>
          <cell r="B13" t="str">
            <v>Pago a proveedores y personal (menos)</v>
          </cell>
          <cell r="C13">
            <v>-20621635.377415679</v>
          </cell>
        </row>
        <row r="14">
          <cell r="A14">
            <v>65135</v>
          </cell>
          <cell r="B14" t="str">
            <v>Intereses pagados (menos)</v>
          </cell>
          <cell r="C14">
            <v>-137377.58616879213</v>
          </cell>
        </row>
        <row r="15">
          <cell r="A15">
            <v>65140</v>
          </cell>
          <cell r="B15" t="str">
            <v>Impuesto a la renta pagado (menos)</v>
          </cell>
        </row>
        <row r="16">
          <cell r="A16">
            <v>65145</v>
          </cell>
          <cell r="B16" t="str">
            <v>Otros gastos pagados (menos)</v>
          </cell>
          <cell r="C16">
            <v>-2126876.7517286311</v>
          </cell>
        </row>
        <row r="17">
          <cell r="A17">
            <v>65150</v>
          </cell>
          <cell r="B17" t="str">
            <v>I.V.A. y otros similares pagados (menos)</v>
          </cell>
          <cell r="C17">
            <v>-1480244.3196014701</v>
          </cell>
        </row>
        <row r="19">
          <cell r="A19">
            <v>65100</v>
          </cell>
          <cell r="B19" t="str">
            <v>FLUJO NETO POSITIVO (NEGATIVO) ORIGINADO POR ACTIVIDADES DE LA OPERACION</v>
          </cell>
          <cell r="C19">
            <v>55947026.595854871</v>
          </cell>
        </row>
        <row r="21">
          <cell r="B21" t="str">
            <v>Flujo originado por Actividades de Financiamiento</v>
          </cell>
        </row>
        <row r="23">
          <cell r="A23">
            <v>65210</v>
          </cell>
          <cell r="B23" t="str">
            <v>Colocación de acciones de pago</v>
          </cell>
        </row>
        <row r="24">
          <cell r="A24">
            <v>65215</v>
          </cell>
          <cell r="B24" t="str">
            <v>Obtención de préstamos</v>
          </cell>
        </row>
        <row r="25">
          <cell r="A25">
            <v>65220</v>
          </cell>
          <cell r="B25" t="str">
            <v>Obligaciones con el público</v>
          </cell>
        </row>
        <row r="26">
          <cell r="A26">
            <v>65225</v>
          </cell>
          <cell r="B26" t="str">
            <v>Préstamos documentados de empresas relacionadas</v>
          </cell>
        </row>
        <row r="27">
          <cell r="A27">
            <v>65230</v>
          </cell>
          <cell r="B27" t="str">
            <v>Obtención de otros préstamos de empresas relacionadas</v>
          </cell>
        </row>
        <row r="28">
          <cell r="A28">
            <v>65235</v>
          </cell>
          <cell r="B28" t="str">
            <v>Otras fuentes de financiamiento</v>
          </cell>
        </row>
        <row r="30">
          <cell r="A30">
            <v>65240</v>
          </cell>
          <cell r="B30" t="str">
            <v>Pago de dividendos (menos)</v>
          </cell>
        </row>
        <row r="31">
          <cell r="A31">
            <v>65245</v>
          </cell>
          <cell r="B31" t="str">
            <v>Repartos de capital (menos)</v>
          </cell>
        </row>
        <row r="32">
          <cell r="A32">
            <v>65250</v>
          </cell>
          <cell r="B32" t="str">
            <v>Pago de préstamos (menos)</v>
          </cell>
          <cell r="C32">
            <v>-51767219</v>
          </cell>
        </row>
        <row r="33">
          <cell r="A33">
            <v>65255</v>
          </cell>
          <cell r="B33" t="str">
            <v>Pago de obligaciones con el público (menos)</v>
          </cell>
        </row>
        <row r="34">
          <cell r="A34">
            <v>65260</v>
          </cell>
          <cell r="B34" t="str">
            <v>Pago de préstamos documentados de empresas relacionadas (menos)</v>
          </cell>
        </row>
        <row r="35">
          <cell r="A35">
            <v>65265</v>
          </cell>
          <cell r="B35" t="str">
            <v>Pago de otros préstamos de empresas relacionadas (menos)</v>
          </cell>
        </row>
        <row r="36">
          <cell r="A36">
            <v>65270</v>
          </cell>
          <cell r="B36" t="str">
            <v>Pago de gastos por emisión y colocación de acciones (menos)</v>
          </cell>
        </row>
        <row r="37">
          <cell r="A37">
            <v>65275</v>
          </cell>
          <cell r="B37" t="str">
            <v>Pago de gastos por emisión y colocación de obligaciones con el público menos)</v>
          </cell>
        </row>
        <row r="38">
          <cell r="A38">
            <v>65280</v>
          </cell>
          <cell r="B38" t="str">
            <v>Otros desembolsos por financiamiento (menos)</v>
          </cell>
        </row>
        <row r="40">
          <cell r="A40">
            <v>65200</v>
          </cell>
          <cell r="B40" t="str">
            <v>FLUJO NETO POSITIVO (NEGATIVO) ORIGINADO POR ACTIVIDADES DE FINANCIAMIENTO</v>
          </cell>
          <cell r="C40">
            <v>-51767219</v>
          </cell>
        </row>
        <row r="42">
          <cell r="B42" t="str">
            <v>Flujo originado por Actividades de Inversión</v>
          </cell>
        </row>
        <row r="44">
          <cell r="A44">
            <v>65310</v>
          </cell>
          <cell r="B44" t="str">
            <v>Ventas de activo fijo</v>
          </cell>
          <cell r="C44">
            <v>6263.0254732363646</v>
          </cell>
        </row>
        <row r="45">
          <cell r="A45">
            <v>65315</v>
          </cell>
          <cell r="B45" t="str">
            <v>Ventas de inversiones permanentes</v>
          </cell>
        </row>
        <row r="46">
          <cell r="A46">
            <v>65320</v>
          </cell>
          <cell r="B46" t="str">
            <v>Ventas de otras Inversiones</v>
          </cell>
          <cell r="C46">
            <v>68624477.582782298</v>
          </cell>
        </row>
        <row r="47">
          <cell r="A47">
            <v>65325</v>
          </cell>
          <cell r="B47" t="str">
            <v>Recaudación de préstamos documentados a empresas relacionadas</v>
          </cell>
        </row>
        <row r="48">
          <cell r="A48">
            <v>65330</v>
          </cell>
          <cell r="B48" t="str">
            <v>Recaudación de otros préstamos a empresas relacionadas</v>
          </cell>
        </row>
        <row r="49">
          <cell r="A49">
            <v>65335</v>
          </cell>
          <cell r="B49" t="str">
            <v>Otros ingresos de inversión</v>
          </cell>
        </row>
        <row r="51">
          <cell r="A51">
            <v>65340</v>
          </cell>
          <cell r="B51" t="str">
            <v>Incorporación de activos fijos (menos)</v>
          </cell>
          <cell r="C51">
            <v>-857599.49991541309</v>
          </cell>
        </row>
        <row r="52">
          <cell r="A52">
            <v>65345</v>
          </cell>
          <cell r="B52" t="str">
            <v>Pago de intereses capitalizados (menos)</v>
          </cell>
        </row>
        <row r="53">
          <cell r="A53">
            <v>65350</v>
          </cell>
          <cell r="B53" t="str">
            <v>Inversiones permanentes (menos)</v>
          </cell>
        </row>
        <row r="54">
          <cell r="A54">
            <v>65355</v>
          </cell>
          <cell r="B54" t="str">
            <v>Inversiones en instrumentos financieros (menos)</v>
          </cell>
          <cell r="C54">
            <v>-71211007.908739775</v>
          </cell>
        </row>
        <row r="55">
          <cell r="A55">
            <v>65360</v>
          </cell>
          <cell r="B55" t="str">
            <v>Préstamos documentados a empresas relacionadas (menos)</v>
          </cell>
        </row>
        <row r="56">
          <cell r="A56">
            <v>65365</v>
          </cell>
          <cell r="B56" t="str">
            <v>Otros préstamos a empresas relacionadas (menos)</v>
          </cell>
        </row>
        <row r="57">
          <cell r="A57">
            <v>65370</v>
          </cell>
          <cell r="B57" t="str">
            <v>Otros desembolsos de inversión (menos)</v>
          </cell>
        </row>
        <row r="59">
          <cell r="A59">
            <v>65300</v>
          </cell>
          <cell r="B59" t="str">
            <v>FLUJO NETO POSITIVO (NEGATIVO) ORIGINADO POR ACTIVIDADES DE INVERSION</v>
          </cell>
          <cell r="C59">
            <v>-3437866.8003996462</v>
          </cell>
        </row>
        <row r="61">
          <cell r="A61">
            <v>65000</v>
          </cell>
          <cell r="B61" t="str">
            <v>FLUJO NETO TOTAL POSITIVO (NEGATIVO) DEL PERIODO</v>
          </cell>
          <cell r="C61">
            <v>741940.79545522481</v>
          </cell>
        </row>
        <row r="63">
          <cell r="A63">
            <v>65500</v>
          </cell>
          <cell r="B63" t="str">
            <v>EFECTO DE LA INFLACION SOBRE EL EFECTIVO Y EFECTIVO EQUIVALENTE</v>
          </cell>
          <cell r="C63">
            <v>-571341</v>
          </cell>
        </row>
        <row r="65">
          <cell r="A65">
            <v>66000</v>
          </cell>
          <cell r="B65" t="str">
            <v>VARIACION NETA DEL EFECTIVO Y EFECTIVO EQUIVALENTE</v>
          </cell>
          <cell r="C65">
            <v>170599.79545522481</v>
          </cell>
        </row>
        <row r="67">
          <cell r="A67">
            <v>66500</v>
          </cell>
          <cell r="B67" t="str">
            <v>SALDO INlClAL DE EFECTIVO Y EFECTIVO EQUIVALENTE</v>
          </cell>
          <cell r="C67">
            <v>98520</v>
          </cell>
        </row>
        <row r="69">
          <cell r="A69">
            <v>67000</v>
          </cell>
          <cell r="B69" t="str">
            <v>SALDO FINAL DE EFECTIVO Y EFECTIVO EQUIVALENTE</v>
          </cell>
          <cell r="C69">
            <v>269119.79545522481</v>
          </cell>
        </row>
        <row r="73">
          <cell r="B73" t="str">
            <v xml:space="preserve">CONCILIACION ENTRE EL FLUJO NETO </v>
          </cell>
          <cell r="C73" t="str">
            <v>ACTUAL</v>
          </cell>
        </row>
        <row r="74">
          <cell r="B74" t="str">
            <v>ORIGINADO POR ACTIVIDADES DE LA OPERACION</v>
          </cell>
          <cell r="C74" t="str">
            <v>DESDE   01.01.03</v>
          </cell>
        </row>
        <row r="75">
          <cell r="B75" t="str">
            <v>Y EL RESULTADO DEL EJERCICIO    (En miles de $)</v>
          </cell>
          <cell r="C75" t="str">
            <v>HASTA  31.12.03</v>
          </cell>
        </row>
        <row r="77">
          <cell r="A77">
            <v>68100</v>
          </cell>
          <cell r="B77" t="str">
            <v>Utilidad (Pérdida) del ejercicio</v>
          </cell>
          <cell r="C77">
            <v>21179389</v>
          </cell>
        </row>
        <row r="79">
          <cell r="B79" t="str">
            <v>Resultado en venta de activos:</v>
          </cell>
        </row>
        <row r="81">
          <cell r="A81">
            <v>68105</v>
          </cell>
          <cell r="B81" t="str">
            <v>(Utilidad) Pérdida en ventas de activos fijos</v>
          </cell>
        </row>
        <row r="82">
          <cell r="A82">
            <v>68110</v>
          </cell>
          <cell r="B82" t="str">
            <v>(Utilidad) en ventas de inversiones</v>
          </cell>
        </row>
        <row r="83">
          <cell r="A83">
            <v>68115</v>
          </cell>
          <cell r="B83" t="str">
            <v>Pérdida en ventas de inversiones</v>
          </cell>
        </row>
        <row r="84">
          <cell r="A84">
            <v>68120</v>
          </cell>
          <cell r="B84" t="str">
            <v>(Utilidad) Pérdida en ventas de otros activo</v>
          </cell>
        </row>
        <row r="86">
          <cell r="B86" t="str">
            <v>Cargos (abonos) a resultado que no representan flujo de efectivo:</v>
          </cell>
        </row>
        <row r="88">
          <cell r="A88">
            <v>68125</v>
          </cell>
          <cell r="B88" t="str">
            <v>Depreciación del ejercicio</v>
          </cell>
          <cell r="C88">
            <v>13060109</v>
          </cell>
        </row>
        <row r="89">
          <cell r="A89">
            <v>68130</v>
          </cell>
          <cell r="B89" t="str">
            <v>Amortización de intangibles</v>
          </cell>
          <cell r="C89">
            <v>1208654</v>
          </cell>
        </row>
        <row r="90">
          <cell r="A90">
            <v>68135</v>
          </cell>
          <cell r="B90" t="str">
            <v>Castigos y provisiones</v>
          </cell>
        </row>
        <row r="91">
          <cell r="A91">
            <v>68140</v>
          </cell>
          <cell r="B91" t="str">
            <v>Utilidad devengado en inversiones en empresas relacionadas (menos)</v>
          </cell>
        </row>
        <row r="92">
          <cell r="A92">
            <v>68145</v>
          </cell>
          <cell r="B92" t="str">
            <v>Pérdida devengado en inversiones en empresas relacionadas</v>
          </cell>
        </row>
        <row r="93">
          <cell r="A93">
            <v>68150</v>
          </cell>
          <cell r="B93" t="str">
            <v>Amortización Menor Valor de Inversiones</v>
          </cell>
        </row>
        <row r="94">
          <cell r="A94">
            <v>68155</v>
          </cell>
          <cell r="B94" t="str">
            <v>Amortización Mayor Valor de Inversiones (menos)</v>
          </cell>
        </row>
        <row r="95">
          <cell r="A95">
            <v>68160</v>
          </cell>
          <cell r="B95" t="str">
            <v>Corrección Monetaria neta</v>
          </cell>
          <cell r="C95">
            <v>362937</v>
          </cell>
        </row>
        <row r="96">
          <cell r="A96">
            <v>68165</v>
          </cell>
          <cell r="B96" t="str">
            <v>Otros abonos a resultado que no representan flujo de efectivo (menos)</v>
          </cell>
          <cell r="C96">
            <v>-294645</v>
          </cell>
        </row>
        <row r="97">
          <cell r="A97">
            <v>68170</v>
          </cell>
          <cell r="B97" t="str">
            <v>Otros cargos a resultado que no representan flujo de efectivo</v>
          </cell>
        </row>
        <row r="99">
          <cell r="B99" t="str">
            <v>Variación de activos, que afectan al flujo de efectlvo:</v>
          </cell>
        </row>
        <row r="101">
          <cell r="A101">
            <v>68175</v>
          </cell>
          <cell r="B101" t="str">
            <v>(Aumento) disminución de deudores por ventas</v>
          </cell>
          <cell r="C101">
            <v>-2485104</v>
          </cell>
        </row>
        <row r="102">
          <cell r="A102">
            <v>68180</v>
          </cell>
          <cell r="B102" t="str">
            <v>(Aumento) disminución de existencias</v>
          </cell>
          <cell r="C102">
            <v>1068228</v>
          </cell>
        </row>
        <row r="103">
          <cell r="A103">
            <v>68185</v>
          </cell>
          <cell r="B103" t="str">
            <v>(Aumento) disminución de otros activos</v>
          </cell>
          <cell r="C103">
            <v>8549619.3259574771</v>
          </cell>
        </row>
        <row r="105">
          <cell r="B105" t="str">
            <v>Variación de pasivos, que afectan el flujo de efectivo:</v>
          </cell>
        </row>
        <row r="107">
          <cell r="A107">
            <v>68190</v>
          </cell>
          <cell r="B107" t="str">
            <v>Aumento (disminución) de cuentas por pagar relacionadas con el resultado de la explotación</v>
          </cell>
          <cell r="C107">
            <v>-2388375</v>
          </cell>
        </row>
        <row r="108">
          <cell r="A108">
            <v>68195</v>
          </cell>
          <cell r="B108" t="str">
            <v>Aumento (disminución) de intereses por pagar</v>
          </cell>
          <cell r="C108">
            <v>14762068</v>
          </cell>
        </row>
        <row r="109">
          <cell r="A109">
            <v>68200</v>
          </cell>
          <cell r="B109" t="str">
            <v>Aumento (disminución) neto de impuesto a la renta por pagar</v>
          </cell>
          <cell r="C109">
            <v>-243747</v>
          </cell>
        </row>
        <row r="110">
          <cell r="A110">
            <v>68205</v>
          </cell>
          <cell r="B110" t="str">
            <v>Aumento (disminución) de otras cuentas por pagar  relacionadas con el resultado fuera de la explotación</v>
          </cell>
          <cell r="C110">
            <v>1167894</v>
          </cell>
        </row>
        <row r="111">
          <cell r="A111">
            <v>68210</v>
          </cell>
          <cell r="B111" t="str">
            <v>Aumento (disminución) neta de Impuesto al Valor Agregado y otros similares por pagar</v>
          </cell>
        </row>
        <row r="113">
          <cell r="A113">
            <v>68215</v>
          </cell>
          <cell r="B113" t="str">
            <v>Utilidad (pérdida) del interés minoritario</v>
          </cell>
        </row>
        <row r="115">
          <cell r="A115">
            <v>68000</v>
          </cell>
          <cell r="B115" t="str">
            <v>FLUJO NETO POSITIVO (NEGATIVO) ORIGINADO POR ACTIVIDADES DE LA OPERACION</v>
          </cell>
          <cell r="C115">
            <v>55947027.325957477</v>
          </cell>
        </row>
        <row r="116">
          <cell r="C116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mparación Forecast"/>
      <sheetName val="PARAMETROS"/>
      <sheetName val="mov cont pyG"/>
      <sheetName val="EERRCOP"/>
      <sheetName val="err usd"/>
      <sheetName val="Nivel 3"/>
      <sheetName val="BGC"/>
      <sheetName val="Balance"/>
      <sheetName val="Flujo de Caja "/>
      <sheetName val="recaudo cartera 2003"/>
      <sheetName val="dif cambio-amor"/>
      <sheetName val="comercial sept 12"/>
      <sheetName val="Comercial juli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Business Data"/>
      <sheetName val="Supplemental CF Information"/>
      <sheetName val="Supplemental Market Information"/>
      <sheetName val="Operating KPIs"/>
      <sheetName val="Forecast - PL"/>
      <sheetName val="Forecast - CF"/>
      <sheetName val="Forecast - KPIs"/>
      <sheetName val="MD&amp;A"/>
      <sheetName val="Notes"/>
      <sheetName val="Entity"/>
      <sheetName val="Period"/>
      <sheetName val="Year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AAA Add Entity Name</v>
          </cell>
        </row>
        <row r="2">
          <cell r="A2" t="str">
            <v>Aixi</v>
          </cell>
        </row>
        <row r="3">
          <cell r="A3" t="str">
            <v>Alicura</v>
          </cell>
        </row>
        <row r="4">
          <cell r="A4" t="str">
            <v>Altai</v>
          </cell>
        </row>
        <row r="5">
          <cell r="A5" t="str">
            <v>Andes SG&amp;A</v>
          </cell>
        </row>
        <row r="6">
          <cell r="A6" t="str">
            <v>Andres</v>
          </cell>
        </row>
        <row r="7">
          <cell r="A7" t="str">
            <v>Arlington</v>
          </cell>
        </row>
        <row r="8">
          <cell r="A8" t="str">
            <v>Atlantic SG&amp;A</v>
          </cell>
        </row>
        <row r="9">
          <cell r="A9" t="str">
            <v>Atlantis</v>
          </cell>
        </row>
        <row r="10">
          <cell r="A10" t="str">
            <v>Barka</v>
          </cell>
        </row>
        <row r="11">
          <cell r="A11" t="str">
            <v>Barry</v>
          </cell>
        </row>
        <row r="12">
          <cell r="A12" t="str">
            <v>Beaver Valley</v>
          </cell>
        </row>
        <row r="13">
          <cell r="A13" t="str">
            <v>Belfast West Ltd</v>
          </cell>
        </row>
        <row r="14">
          <cell r="A14" t="str">
            <v>Bohemia</v>
          </cell>
        </row>
        <row r="15">
          <cell r="A15" t="str">
            <v>Borsod</v>
          </cell>
        </row>
        <row r="16">
          <cell r="A16" t="str">
            <v>Caess</v>
          </cell>
        </row>
        <row r="17">
          <cell r="A17" t="str">
            <v>Caracoles</v>
          </cell>
        </row>
        <row r="18">
          <cell r="A18" t="str">
            <v>Cemig</v>
          </cell>
        </row>
        <row r="19">
          <cell r="A19" t="str">
            <v>Central Valley</v>
          </cell>
        </row>
        <row r="20">
          <cell r="A20" t="str">
            <v>Cesco</v>
          </cell>
        </row>
        <row r="21">
          <cell r="A21" t="str">
            <v>Chengdu</v>
          </cell>
        </row>
        <row r="22">
          <cell r="A22" t="str">
            <v>Chigen Overhead</v>
          </cell>
        </row>
        <row r="23">
          <cell r="A23" t="str">
            <v>Chivor</v>
          </cell>
        </row>
        <row r="24">
          <cell r="A24" t="str">
            <v>Cilcorp</v>
          </cell>
        </row>
        <row r="25">
          <cell r="A25" t="str">
            <v>Cili</v>
          </cell>
        </row>
        <row r="26">
          <cell r="A26" t="str">
            <v>Clesa</v>
          </cell>
        </row>
        <row r="27">
          <cell r="A27" t="str">
            <v>Colombia I</v>
          </cell>
        </row>
        <row r="28">
          <cell r="A28" t="str">
            <v>Columbia Power LLC</v>
          </cell>
        </row>
        <row r="29">
          <cell r="A29" t="str">
            <v>Communications Bolivia Ltda</v>
          </cell>
        </row>
        <row r="30">
          <cell r="A30" t="str">
            <v>Creative Resources</v>
          </cell>
        </row>
        <row r="31">
          <cell r="A31" t="str">
            <v>CTSN</v>
          </cell>
        </row>
        <row r="32">
          <cell r="A32" t="str">
            <v>Deepwater</v>
          </cell>
        </row>
        <row r="33">
          <cell r="A33" t="str">
            <v>Deusem</v>
          </cell>
        </row>
        <row r="34">
          <cell r="A34" t="str">
            <v>Drax</v>
          </cell>
        </row>
        <row r="35">
          <cell r="A35" t="str">
            <v>Eastern Energy</v>
          </cell>
        </row>
        <row r="36">
          <cell r="A36" t="str">
            <v>Ebute</v>
          </cell>
        </row>
        <row r="37">
          <cell r="A37" t="str">
            <v>Ecogen</v>
          </cell>
        </row>
        <row r="38">
          <cell r="A38" t="str">
            <v>EDC</v>
          </cell>
        </row>
        <row r="39">
          <cell r="A39" t="str">
            <v>Ede Este</v>
          </cell>
        </row>
        <row r="40">
          <cell r="A40" t="str">
            <v>Edelap</v>
          </cell>
        </row>
        <row r="41">
          <cell r="A41" t="str">
            <v>Eden</v>
          </cell>
        </row>
        <row r="42">
          <cell r="A42" t="str">
            <v>Eden Edes Overhead</v>
          </cell>
        </row>
        <row r="43">
          <cell r="A43" t="str">
            <v>Edes</v>
          </cell>
        </row>
        <row r="44">
          <cell r="A44" t="str">
            <v>EEO</v>
          </cell>
        </row>
        <row r="45">
          <cell r="A45" t="str">
            <v>Ekibastuz</v>
          </cell>
        </row>
        <row r="46">
          <cell r="A46" t="str">
            <v>El Faro</v>
          </cell>
        </row>
        <row r="47">
          <cell r="A47" t="str">
            <v>Electric SG&amp;A</v>
          </cell>
        </row>
        <row r="48">
          <cell r="A48" t="str">
            <v>Eletronet</v>
          </cell>
        </row>
        <row r="49">
          <cell r="A49" t="str">
            <v>Eletropaulo</v>
          </cell>
        </row>
        <row r="50">
          <cell r="A50" t="str">
            <v>Elsta</v>
          </cell>
        </row>
        <row r="51">
          <cell r="A51" t="str">
            <v>Endeavor SG&amp;A</v>
          </cell>
        </row>
        <row r="52">
          <cell r="A52" t="str">
            <v>Enterprise SG&amp;A</v>
          </cell>
        </row>
        <row r="53">
          <cell r="A53" t="str">
            <v>Fifoots</v>
          </cell>
        </row>
        <row r="54">
          <cell r="A54" t="str">
            <v>GENER Cordillera</v>
          </cell>
        </row>
        <row r="55">
          <cell r="A55" t="str">
            <v>GENER Costa</v>
          </cell>
        </row>
        <row r="56">
          <cell r="A56" t="str">
            <v>GENER Energia Verde</v>
          </cell>
        </row>
        <row r="57">
          <cell r="A57" t="str">
            <v>GENER Essa</v>
          </cell>
        </row>
        <row r="58">
          <cell r="A58" t="str">
            <v>GENER Guacolda</v>
          </cell>
        </row>
        <row r="59">
          <cell r="A59" t="str">
            <v>GENER Norgener</v>
          </cell>
        </row>
        <row r="60">
          <cell r="A60" t="str">
            <v>GENER Overhead</v>
          </cell>
        </row>
        <row r="61">
          <cell r="A61" t="str">
            <v>Georgia Holdings BV Kharmi</v>
          </cell>
        </row>
        <row r="62">
          <cell r="A62" t="str">
            <v>Granite Ridge</v>
          </cell>
        </row>
        <row r="63">
          <cell r="A63" t="str">
            <v>Haripur</v>
          </cell>
        </row>
        <row r="64">
          <cell r="A64" t="str">
            <v>Hawaii</v>
          </cell>
        </row>
        <row r="65">
          <cell r="A65" t="str">
            <v>Hefei</v>
          </cell>
        </row>
        <row r="66">
          <cell r="A66" t="str">
            <v>Hemphill</v>
          </cell>
        </row>
        <row r="67">
          <cell r="A67" t="str">
            <v>Huntington Beach Dev</v>
          </cell>
        </row>
        <row r="68">
          <cell r="A68" t="str">
            <v>Indian Queens</v>
          </cell>
        </row>
        <row r="69">
          <cell r="A69" t="str">
            <v>Infovias</v>
          </cell>
        </row>
        <row r="70">
          <cell r="A70" t="str">
            <v>Intricity Inc</v>
          </cell>
        </row>
        <row r="71">
          <cell r="A71" t="str">
            <v>IPALCO Enterprises Inc</v>
          </cell>
        </row>
        <row r="72">
          <cell r="A72" t="str">
            <v>Ironwood</v>
          </cell>
        </row>
        <row r="73">
          <cell r="A73" t="str">
            <v>Itabo</v>
          </cell>
        </row>
        <row r="74">
          <cell r="A74" t="str">
            <v>Jiazuo</v>
          </cell>
        </row>
        <row r="75">
          <cell r="A75" t="str">
            <v>Kalaeloa</v>
          </cell>
        </row>
        <row r="76">
          <cell r="A76" t="str">
            <v>Kelanitissa</v>
          </cell>
        </row>
        <row r="77">
          <cell r="A77" t="str">
            <v>Kelvin LLC</v>
          </cell>
        </row>
        <row r="78">
          <cell r="A78" t="str">
            <v>Kievoblenergo</v>
          </cell>
        </row>
        <row r="79">
          <cell r="A79" t="str">
            <v>Kilroot Power Ltd</v>
          </cell>
        </row>
        <row r="80">
          <cell r="A80" t="str">
            <v>King Harbor</v>
          </cell>
        </row>
        <row r="81">
          <cell r="A81" t="str">
            <v>Kingston</v>
          </cell>
        </row>
        <row r="82">
          <cell r="A82" t="str">
            <v>Lake Worth Generation LLC</v>
          </cell>
        </row>
        <row r="83">
          <cell r="A83" t="str">
            <v>Lal Pir</v>
          </cell>
        </row>
        <row r="84">
          <cell r="A84" t="str">
            <v>Los Mina</v>
          </cell>
        </row>
        <row r="85">
          <cell r="A85" t="str">
            <v>Lyukobanya</v>
          </cell>
        </row>
        <row r="86">
          <cell r="A86" t="str">
            <v>Maikuben</v>
          </cell>
        </row>
        <row r="87">
          <cell r="A87" t="str">
            <v>Medina Valley</v>
          </cell>
        </row>
        <row r="88">
          <cell r="A88" t="str">
            <v>Medway</v>
          </cell>
        </row>
        <row r="89">
          <cell r="A89" t="str">
            <v>Meghnaghat</v>
          </cell>
        </row>
        <row r="90">
          <cell r="A90" t="str">
            <v>Merida III</v>
          </cell>
        </row>
        <row r="91">
          <cell r="A91" t="str">
            <v>Mexico Development Inc</v>
          </cell>
        </row>
        <row r="92">
          <cell r="A92" t="str">
            <v>Mountain View</v>
          </cell>
        </row>
        <row r="93">
          <cell r="A93" t="str">
            <v>Mountain View Power Dev Co LLC</v>
          </cell>
        </row>
        <row r="94">
          <cell r="A94" t="str">
            <v>Mt Stuart</v>
          </cell>
        </row>
        <row r="95">
          <cell r="A95" t="str">
            <v>Mtkvari</v>
          </cell>
        </row>
        <row r="96">
          <cell r="A96" t="str">
            <v>New Energy</v>
          </cell>
        </row>
        <row r="97">
          <cell r="A97" t="str">
            <v>NY Overhead</v>
          </cell>
        </row>
        <row r="98">
          <cell r="A98" t="str">
            <v>Oasis SG&amp;A</v>
          </cell>
        </row>
        <row r="99">
          <cell r="A99" t="str">
            <v>Ocean Cay</v>
          </cell>
        </row>
        <row r="100">
          <cell r="A100" t="str">
            <v>Odyssey LLC</v>
          </cell>
        </row>
        <row r="101">
          <cell r="A101" t="str">
            <v>OPGC</v>
          </cell>
        </row>
        <row r="102">
          <cell r="A102" t="str">
            <v>Ottana</v>
          </cell>
        </row>
        <row r="103">
          <cell r="A103" t="str">
            <v>Pacific SG&amp;A</v>
          </cell>
        </row>
        <row r="104">
          <cell r="A104" t="str">
            <v>Pak Gen</v>
          </cell>
        </row>
        <row r="105">
          <cell r="A105" t="str">
            <v>Pakistan Ops</v>
          </cell>
        </row>
        <row r="106">
          <cell r="A106" t="str">
            <v>Panama</v>
          </cell>
        </row>
        <row r="107">
          <cell r="A107" t="str">
            <v>Parana</v>
          </cell>
        </row>
        <row r="108">
          <cell r="A108" t="str">
            <v>Placerita</v>
          </cell>
        </row>
        <row r="109">
          <cell r="A109" t="str">
            <v>Power Direct Inc</v>
          </cell>
        </row>
        <row r="110">
          <cell r="A110" t="str">
            <v>Premnitz</v>
          </cell>
        </row>
        <row r="111">
          <cell r="A111" t="str">
            <v>Puerto Rico</v>
          </cell>
        </row>
        <row r="112">
          <cell r="A112" t="str">
            <v>Ras Laffan</v>
          </cell>
        </row>
        <row r="113">
          <cell r="A113" t="str">
            <v>Red Oak</v>
          </cell>
        </row>
        <row r="114">
          <cell r="A114" t="str">
            <v>Rio Diamante</v>
          </cell>
        </row>
        <row r="115">
          <cell r="A115" t="str">
            <v>Rio Juramento</v>
          </cell>
        </row>
        <row r="116">
          <cell r="A116" t="str">
            <v>Riverside Canal Pwr</v>
          </cell>
        </row>
        <row r="117">
          <cell r="A117" t="str">
            <v>Rivnooblenergo</v>
          </cell>
        </row>
        <row r="118">
          <cell r="A118" t="str">
            <v>San Jaun</v>
          </cell>
        </row>
        <row r="119">
          <cell r="A119" t="str">
            <v>Sao Paulo SG&amp;A</v>
          </cell>
        </row>
        <row r="120">
          <cell r="A120" t="str">
            <v>Shady Point</v>
          </cell>
        </row>
        <row r="121">
          <cell r="A121" t="str">
            <v>Shygys</v>
          </cell>
        </row>
        <row r="122">
          <cell r="A122" t="str">
            <v>Silk Road SG&amp;A</v>
          </cell>
        </row>
        <row r="123">
          <cell r="A123" t="str">
            <v>Somerset Railroad</v>
          </cell>
        </row>
        <row r="124">
          <cell r="A124" t="str">
            <v>Sonel SA</v>
          </cell>
        </row>
        <row r="125">
          <cell r="A125" t="str">
            <v>Southington LLC</v>
          </cell>
        </row>
        <row r="126">
          <cell r="A126" t="str">
            <v>Southland</v>
          </cell>
        </row>
        <row r="127">
          <cell r="A127" t="str">
            <v>Star Natural Gas Co</v>
          </cell>
        </row>
        <row r="128">
          <cell r="A128" t="str">
            <v>Sul</v>
          </cell>
        </row>
        <row r="129">
          <cell r="A129" t="str">
            <v>Summit Generation</v>
          </cell>
        </row>
        <row r="130">
          <cell r="A130" t="str">
            <v>Tel AES El Salvador</v>
          </cell>
        </row>
        <row r="131">
          <cell r="A131" t="str">
            <v>Telasi</v>
          </cell>
        </row>
        <row r="132">
          <cell r="A132" t="str">
            <v>Termo Andes</v>
          </cell>
        </row>
        <row r="133">
          <cell r="A133" t="str">
            <v>Termosul</v>
          </cell>
        </row>
        <row r="134">
          <cell r="A134" t="str">
            <v>Thames</v>
          </cell>
        </row>
        <row r="135">
          <cell r="A135" t="str">
            <v>Thermo Ecotek Corp</v>
          </cell>
        </row>
        <row r="136">
          <cell r="A136" t="str">
            <v>Tiete</v>
          </cell>
        </row>
        <row r="137">
          <cell r="A137" t="str">
            <v>Tisza II</v>
          </cell>
        </row>
        <row r="138">
          <cell r="A138" t="str">
            <v>Tiszapalkonya</v>
          </cell>
        </row>
        <row r="139">
          <cell r="A139" t="str">
            <v>Totem Power LLC</v>
          </cell>
        </row>
        <row r="140">
          <cell r="A140" t="str">
            <v>Transpower SG&amp;A</v>
          </cell>
        </row>
        <row r="141">
          <cell r="A141" t="str">
            <v>UK Retail SG&amp;A</v>
          </cell>
        </row>
        <row r="142">
          <cell r="A142" t="str">
            <v>Ukraine Overhead</v>
          </cell>
        </row>
        <row r="143">
          <cell r="A143" t="str">
            <v>Uruguaiana</v>
          </cell>
        </row>
        <row r="144">
          <cell r="A144" t="str">
            <v>Warrior Run</v>
          </cell>
        </row>
        <row r="145">
          <cell r="A145" t="str">
            <v>Whitefield</v>
          </cell>
        </row>
        <row r="146">
          <cell r="A146" t="str">
            <v>Wolf Hollow</v>
          </cell>
        </row>
        <row r="147">
          <cell r="A147" t="str">
            <v>Wuhu</v>
          </cell>
        </row>
        <row r="148">
          <cell r="A148" t="str">
            <v>Yangcheng</v>
          </cell>
        </row>
        <row r="149">
          <cell r="A149" t="str">
            <v>Yangchun</v>
          </cell>
        </row>
      </sheetData>
      <sheetData sheetId="11" refreshError="1">
        <row r="1">
          <cell r="A1" t="str">
            <v>01 JAN</v>
          </cell>
        </row>
        <row r="2">
          <cell r="A2" t="str">
            <v>02 FEB</v>
          </cell>
        </row>
        <row r="3">
          <cell r="A3" t="str">
            <v>03 MAR</v>
          </cell>
        </row>
        <row r="4">
          <cell r="A4" t="str">
            <v>04 APR</v>
          </cell>
        </row>
        <row r="5">
          <cell r="A5" t="str">
            <v>05 MAY</v>
          </cell>
        </row>
        <row r="6">
          <cell r="A6" t="str">
            <v>06 JUN</v>
          </cell>
        </row>
        <row r="7">
          <cell r="A7" t="str">
            <v>07 JUL</v>
          </cell>
        </row>
        <row r="8">
          <cell r="A8" t="str">
            <v>08 AUG</v>
          </cell>
        </row>
        <row r="9">
          <cell r="A9" t="str">
            <v>09 SEP</v>
          </cell>
        </row>
        <row r="10">
          <cell r="A10" t="str">
            <v>10 OCT</v>
          </cell>
        </row>
        <row r="11">
          <cell r="A11" t="str">
            <v>11 NOV</v>
          </cell>
        </row>
        <row r="12">
          <cell r="A12" t="str">
            <v>12 DEC</v>
          </cell>
        </row>
      </sheetData>
      <sheetData sheetId="12" refreshError="1">
        <row r="1">
          <cell r="A1">
            <v>2002</v>
          </cell>
        </row>
        <row r="2">
          <cell r="A2">
            <v>2003</v>
          </cell>
        </row>
        <row r="3">
          <cell r="A3">
            <v>2004</v>
          </cell>
        </row>
        <row r="4">
          <cell r="A4">
            <v>2005</v>
          </cell>
        </row>
        <row r="5">
          <cell r="A5">
            <v>2006</v>
          </cell>
        </row>
        <row r="6">
          <cell r="A6">
            <v>2007</v>
          </cell>
        </row>
        <row r="7">
          <cell r="A7">
            <v>2008</v>
          </cell>
        </row>
        <row r="8">
          <cell r="A8">
            <v>2009</v>
          </cell>
        </row>
      </sheetData>
      <sheetData sheetId="13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Sheet3"/>
    </sheetNames>
    <sheetDataSet>
      <sheetData sheetId="0" refreshError="1">
        <row r="1">
          <cell r="B1" t="str">
            <v>EDEN_EDES_CONSOL</v>
          </cell>
        </row>
      </sheetData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WORK"/>
      <sheetName val="DBASE"/>
      <sheetName val="MMRSchedule"/>
      <sheetName val="INCOME&amp;EXPENSE"/>
      <sheetName val="O&amp;M Fee"/>
      <sheetName val="INC"/>
      <sheetName val="CASHFLOW"/>
      <sheetName val="CASH MX"/>
      <sheetName val="CASH US"/>
      <sheetName val="BAL MX"/>
      <sheetName val="BAL US"/>
      <sheetName val="FAR"/>
      <sheetName val="TAX"/>
      <sheetName val="IRR"/>
      <sheetName val="SWAP"/>
      <sheetName val="DEBTCALC"/>
      <sheetName val="DEBT"/>
      <sheetName val="TERMPMT"/>
      <sheetName val="2001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</sheetNames>
    <sheetDataSet>
      <sheetData sheetId="0" refreshError="1">
        <row r="3">
          <cell r="C3">
            <v>0.80929065673936795</v>
          </cell>
        </row>
        <row r="4">
          <cell r="D4">
            <v>118.41</v>
          </cell>
        </row>
        <row r="5">
          <cell r="D5">
            <v>125.42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ekibastuz (internal and corp)"/>
      <sheetName val="altai income statement"/>
      <sheetName val="pakistan (internal and corp)"/>
      <sheetName val="offset analysis to 31-12-97"/>
      <sheetName val="IRR"/>
    </sheetNames>
    <sheetDataSet>
      <sheetData sheetId="0" refreshError="1"/>
      <sheetData sheetId="1" refreshError="1">
        <row r="1">
          <cell r="A1">
            <v>76.400000000000006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  <sheetName val="Assumptions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EPC Origin"/>
      <sheetName val="Financing"/>
      <sheetName val="Fin costs"/>
      <sheetName val="Drawdown"/>
      <sheetName val="Evaluation"/>
      <sheetName val="Technical"/>
      <sheetName val="Steam"/>
      <sheetName val="ISCF"/>
      <sheetName val="O &amp; M"/>
      <sheetName val="UpfrontCalc"/>
      <sheetName val="Debt"/>
      <sheetName val="Taxes"/>
      <sheetName val="USGAAP"/>
      <sheetName val="3.6.1"/>
      <sheetName val="Price"/>
      <sheetName val="Price Industrial"/>
      <sheetName val="Outages"/>
      <sheetName val="App.D"/>
      <sheetName val="A1"/>
      <sheetName val="A2"/>
      <sheetName val="CostCalc"/>
      <sheetName val="NPVSavings"/>
      <sheetName val="Finance &amp; Economic Data"/>
      <sheetName val="Cash Flow &amp; Coverages"/>
    </sheetNames>
    <sheetDataSet>
      <sheetData sheetId="0" refreshError="1">
        <row r="16">
          <cell r="D16">
            <v>387.75400000000002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BALANCE DIC99"/>
      <sheetName val="EERR ACUM 31-OCT-99"/>
      <sheetName val="2000"/>
      <sheetName val="Formatos GENER 9dic fijos corre"/>
      <sheetName val="Planilla para exportación"/>
      <sheetName val="FORMATOS CHILE PPTO 1999"/>
      <sheetName val="Reference #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mod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strucciones"/>
      <sheetName val="Gastos"/>
      <sheetName val="Inversiones"/>
      <sheetName val="Flujo de Caja"/>
      <sheetName val="Ing y desarrollo 13"/>
    </sheetNames>
    <sheetDataSet>
      <sheetData sheetId="0" refreshError="1"/>
      <sheetData sheetId="1" refreshError="1">
        <row r="41">
          <cell r="C41">
            <v>0.11</v>
          </cell>
          <cell r="D41">
            <v>0.08</v>
          </cell>
        </row>
        <row r="42">
          <cell r="C42">
            <v>0.13607599999999986</v>
          </cell>
          <cell r="D42">
            <v>0.09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Admin"/>
      <sheetName val="Index"/>
      <sheetName val="404 Sign Offs"/>
      <sheetName val="Footnote"/>
      <sheetName val="PY Footnote Restatement"/>
      <sheetName val="Tax Summary"/>
      <sheetName val="10K"/>
      <sheetName val="Rates"/>
      <sheetName val="JE"/>
      <sheetName val="Domestic"/>
      <sheetName val="Foreign"/>
      <sheetName val="US FAS109"/>
      <sheetName val="MI Tax Exp"/>
      <sheetName val="Balance Sheet Summary"/>
      <sheetName val="Balance Sheet Comparison"/>
      <sheetName val="Balance Sheet Detail"/>
      <sheetName val="ComshareTaxAccounts"/>
      <sheetName val="BS Segment"/>
      <sheetName val="Leadsheet"/>
      <sheetName val="VA Summary"/>
      <sheetName val="Rate Rec."/>
      <sheetName val="Corp NI"/>
      <sheetName val="Interco"/>
      <sheetName val="Perm"/>
      <sheetName val="Sub F &amp; Divs"/>
      <sheetName val="Disc Ops"/>
      <sheetName val="Current State"/>
      <sheetName val="State NOL"/>
      <sheetName val="Tax Rates"/>
      <sheetName val="GPH Interest"/>
      <sheetName val="Comshare"/>
      <sheetName val="Acctg View"/>
      <sheetName val="Info"/>
      <sheetName val="Rate Comparison"/>
      <sheetName val="Summary"/>
      <sheetName val="2004 Proforma"/>
      <sheetName val="2003 Proforma"/>
      <sheetName val="MI Analysis"/>
      <sheetName val="MI Qtr"/>
      <sheetName val="Comshare Change Report"/>
      <sheetName val="Acctg View Change Report"/>
      <sheetName val="Jamie's Entities"/>
      <sheetName val="Bill's Entities"/>
      <sheetName val="Rich's Entities"/>
      <sheetName val="Richard's Entities"/>
      <sheetName val="Last Comshare"/>
      <sheetName val="Last Acctg View"/>
      <sheetName val="SCR O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Tax Rates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</sheetNames>
    <sheetDataSet>
      <sheetData sheetId="0" refreshError="1">
        <row r="9">
          <cell r="D9">
            <v>125.72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X-rate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5"/>
      <sheetName val="47"/>
      <sheetName val="Major Maint"/>
      <sheetName val="CF_working_table"/>
      <sheetName val="4_c"/>
      <sheetName val="4_e"/>
      <sheetName val="5_a"/>
      <sheetName val="5_b"/>
      <sheetName val="5_c"/>
      <sheetName val="5_d"/>
      <sheetName val="12_a"/>
      <sheetName val="12_b"/>
      <sheetName val="32_b_i"/>
      <sheetName val="32_b_ii"/>
      <sheetName val="32_b_iii"/>
      <sheetName val="32_d_i"/>
      <sheetName val="32_d_ii"/>
      <sheetName val="32_d_iii"/>
      <sheetName val="32_g_i"/>
      <sheetName val="32_g_ii"/>
      <sheetName val="32_h"/>
      <sheetName val="Major_Maint"/>
      <sheetName val="CF_working_table1"/>
      <sheetName val="4_c1"/>
      <sheetName val="4_e1"/>
      <sheetName val="5_a1"/>
      <sheetName val="5_b1"/>
      <sheetName val="5_c1"/>
      <sheetName val="5_d1"/>
      <sheetName val="12_a1"/>
      <sheetName val="12_b1"/>
      <sheetName val="32_b_i1"/>
      <sheetName val="32_b_ii1"/>
      <sheetName val="32_b_iii1"/>
      <sheetName val="32_d_i1"/>
      <sheetName val="32_d_ii1"/>
      <sheetName val="32_d_iii1"/>
      <sheetName val="32_g_i1"/>
      <sheetName val="32_g_ii1"/>
      <sheetName val="32_h1"/>
      <sheetName val="Major_Maint1"/>
    </sheetNames>
    <sheetDataSet>
      <sheetData sheetId="0" refreshError="1"/>
      <sheetData sheetId="1" refreshError="1">
        <row r="5">
          <cell r="N5">
            <v>122.55</v>
          </cell>
        </row>
        <row r="6">
          <cell r="B6">
            <v>127</v>
          </cell>
          <cell r="N6">
            <v>120.3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XREF"/>
      <sheetName val="Tickmarks"/>
      <sheetName val="X-rates"/>
    </sheetNames>
    <sheetDataSet>
      <sheetData sheetId="0" refreshError="1">
        <row r="2">
          <cell r="G2" t="str">
            <v>Preliminary</v>
          </cell>
          <cell r="J2" t="str">
            <v>AJE</v>
          </cell>
          <cell r="K2" t="str">
            <v>Adjusted</v>
          </cell>
          <cell r="L2" t="str">
            <v>RJE</v>
          </cell>
          <cell r="M2" t="str">
            <v>Final</v>
          </cell>
          <cell r="P2" t="str">
            <v>PY1</v>
          </cell>
        </row>
        <row r="4">
          <cell r="G4">
            <v>348.19</v>
          </cell>
          <cell r="J4">
            <v>0</v>
          </cell>
          <cell r="K4">
            <v>348.19</v>
          </cell>
          <cell r="L4">
            <v>0</v>
          </cell>
          <cell r="M4">
            <v>348.19</v>
          </cell>
          <cell r="P4">
            <v>348.19</v>
          </cell>
        </row>
        <row r="5">
          <cell r="G5">
            <v>5700.01</v>
          </cell>
          <cell r="J5">
            <v>0</v>
          </cell>
          <cell r="K5">
            <v>5700.01</v>
          </cell>
          <cell r="L5">
            <v>0</v>
          </cell>
          <cell r="M5">
            <v>5700.01</v>
          </cell>
          <cell r="P5">
            <v>5700.01</v>
          </cell>
        </row>
        <row r="6">
          <cell r="G6">
            <v>6048.2</v>
          </cell>
          <cell r="J6">
            <v>0</v>
          </cell>
          <cell r="K6">
            <v>6048.2</v>
          </cell>
          <cell r="L6">
            <v>0</v>
          </cell>
          <cell r="M6">
            <v>6048.2</v>
          </cell>
          <cell r="P6">
            <v>6048.2</v>
          </cell>
        </row>
        <row r="8">
          <cell r="G8">
            <v>1560294.79</v>
          </cell>
          <cell r="J8">
            <v>0</v>
          </cell>
          <cell r="K8">
            <v>1560294.79</v>
          </cell>
          <cell r="L8">
            <v>0</v>
          </cell>
          <cell r="M8">
            <v>1560294.79</v>
          </cell>
          <cell r="P8">
            <v>1186968.26</v>
          </cell>
        </row>
        <row r="9">
          <cell r="G9">
            <v>1038716.91</v>
          </cell>
          <cell r="J9">
            <v>0</v>
          </cell>
          <cell r="K9">
            <v>1038716.91</v>
          </cell>
          <cell r="L9">
            <v>0</v>
          </cell>
          <cell r="M9">
            <v>1038716.91</v>
          </cell>
          <cell r="P9">
            <v>1134387.07</v>
          </cell>
        </row>
        <row r="10">
          <cell r="G10">
            <v>2599011.7000000002</v>
          </cell>
          <cell r="J10">
            <v>0</v>
          </cell>
          <cell r="K10">
            <v>2599011.7000000002</v>
          </cell>
          <cell r="L10">
            <v>0</v>
          </cell>
          <cell r="M10">
            <v>2599011.7000000002</v>
          </cell>
          <cell r="P10">
            <v>2321355.33</v>
          </cell>
        </row>
        <row r="12">
          <cell r="G12">
            <v>3730.6</v>
          </cell>
          <cell r="J12">
            <v>0</v>
          </cell>
          <cell r="K12">
            <v>3730.6</v>
          </cell>
          <cell r="L12">
            <v>0</v>
          </cell>
          <cell r="M12">
            <v>3730.6</v>
          </cell>
          <cell r="P12">
            <v>3730.6</v>
          </cell>
        </row>
        <row r="13">
          <cell r="G13">
            <v>50143.6</v>
          </cell>
          <cell r="J13">
            <v>0</v>
          </cell>
          <cell r="K13">
            <v>50143.6</v>
          </cell>
          <cell r="L13">
            <v>0</v>
          </cell>
          <cell r="M13">
            <v>50143.6</v>
          </cell>
          <cell r="P13">
            <v>50143.6</v>
          </cell>
        </row>
        <row r="14">
          <cell r="G14">
            <v>53874.2</v>
          </cell>
          <cell r="J14">
            <v>0</v>
          </cell>
          <cell r="K14">
            <v>53874.2</v>
          </cell>
          <cell r="L14">
            <v>0</v>
          </cell>
          <cell r="M14">
            <v>53874.2</v>
          </cell>
          <cell r="P14">
            <v>53874.2</v>
          </cell>
        </row>
        <row r="16">
          <cell r="G16">
            <v>785123.66</v>
          </cell>
          <cell r="J16">
            <v>0</v>
          </cell>
          <cell r="K16">
            <v>785123.66</v>
          </cell>
          <cell r="L16">
            <v>0</v>
          </cell>
          <cell r="M16">
            <v>785123.66</v>
          </cell>
          <cell r="P16">
            <v>463894.5</v>
          </cell>
        </row>
        <row r="17">
          <cell r="G17">
            <v>2702449.92</v>
          </cell>
          <cell r="J17">
            <v>-24430.7</v>
          </cell>
          <cell r="K17">
            <v>2678019.2200000002</v>
          </cell>
          <cell r="L17">
            <v>0</v>
          </cell>
          <cell r="M17">
            <v>2678019.2200000002</v>
          </cell>
          <cell r="P17">
            <v>2097812.5099999998</v>
          </cell>
        </row>
        <row r="18">
          <cell r="G18">
            <v>3487573.58</v>
          </cell>
          <cell r="J18">
            <v>-24430.7</v>
          </cell>
          <cell r="K18">
            <v>3463142.88</v>
          </cell>
          <cell r="L18">
            <v>0</v>
          </cell>
          <cell r="M18">
            <v>3463142.88</v>
          </cell>
          <cell r="P18">
            <v>2561707.0099999998</v>
          </cell>
        </row>
        <row r="20">
          <cell r="G20">
            <v>3383.53</v>
          </cell>
          <cell r="J20">
            <v>0</v>
          </cell>
          <cell r="K20">
            <v>3383.53</v>
          </cell>
          <cell r="L20">
            <v>0</v>
          </cell>
          <cell r="M20">
            <v>3383.53</v>
          </cell>
          <cell r="P20">
            <v>2926.13</v>
          </cell>
        </row>
        <row r="21"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457.4</v>
          </cell>
        </row>
        <row r="22">
          <cell r="G22">
            <v>3383.53</v>
          </cell>
          <cell r="J22">
            <v>0</v>
          </cell>
          <cell r="K22">
            <v>3383.53</v>
          </cell>
          <cell r="L22">
            <v>0</v>
          </cell>
          <cell r="M22">
            <v>3383.53</v>
          </cell>
          <cell r="P22">
            <v>3383.53</v>
          </cell>
        </row>
        <row r="24">
          <cell r="G24">
            <v>273198.09999999998</v>
          </cell>
          <cell r="J24">
            <v>0</v>
          </cell>
          <cell r="K24">
            <v>273198.09999999998</v>
          </cell>
          <cell r="L24">
            <v>0</v>
          </cell>
          <cell r="M24">
            <v>273198.09999999998</v>
          </cell>
          <cell r="P24">
            <v>274525.09000000003</v>
          </cell>
        </row>
        <row r="25">
          <cell r="G25">
            <v>9418.76</v>
          </cell>
          <cell r="J25">
            <v>0</v>
          </cell>
          <cell r="K25">
            <v>9418.76</v>
          </cell>
          <cell r="L25">
            <v>0</v>
          </cell>
          <cell r="M25">
            <v>9418.76</v>
          </cell>
          <cell r="P25">
            <v>8091.77</v>
          </cell>
        </row>
        <row r="26">
          <cell r="G26">
            <v>282616.86</v>
          </cell>
          <cell r="J26">
            <v>0</v>
          </cell>
          <cell r="K26">
            <v>282616.86</v>
          </cell>
          <cell r="L26">
            <v>0</v>
          </cell>
          <cell r="M26">
            <v>282616.86</v>
          </cell>
          <cell r="P26">
            <v>282616.86</v>
          </cell>
        </row>
        <row r="28">
          <cell r="G28">
            <v>265754.92</v>
          </cell>
          <cell r="J28">
            <v>0</v>
          </cell>
          <cell r="K28">
            <v>265754.92</v>
          </cell>
          <cell r="L28">
            <v>0</v>
          </cell>
          <cell r="M28">
            <v>265754.92</v>
          </cell>
          <cell r="P28">
            <v>167982.51</v>
          </cell>
        </row>
        <row r="29">
          <cell r="G29">
            <v>792348.41</v>
          </cell>
          <cell r="J29">
            <v>0</v>
          </cell>
          <cell r="K29">
            <v>792348.41</v>
          </cell>
          <cell r="L29">
            <v>0</v>
          </cell>
          <cell r="M29">
            <v>792348.41</v>
          </cell>
          <cell r="P29">
            <v>652095.80000000005</v>
          </cell>
        </row>
        <row r="30">
          <cell r="G30">
            <v>9244.6</v>
          </cell>
          <cell r="J30">
            <v>0</v>
          </cell>
          <cell r="K30">
            <v>9244.6</v>
          </cell>
          <cell r="L30">
            <v>0</v>
          </cell>
          <cell r="M30">
            <v>9244.6</v>
          </cell>
          <cell r="P30">
            <v>0</v>
          </cell>
        </row>
        <row r="31">
          <cell r="G31">
            <v>1067347.93</v>
          </cell>
          <cell r="J31">
            <v>0</v>
          </cell>
          <cell r="K31">
            <v>1067347.93</v>
          </cell>
          <cell r="L31">
            <v>0</v>
          </cell>
          <cell r="M31">
            <v>1067347.93</v>
          </cell>
          <cell r="P31">
            <v>820078.31</v>
          </cell>
        </row>
        <row r="33">
          <cell r="G33">
            <v>360768.55</v>
          </cell>
          <cell r="J33">
            <v>0</v>
          </cell>
          <cell r="K33">
            <v>360768.55</v>
          </cell>
          <cell r="L33">
            <v>0</v>
          </cell>
          <cell r="M33">
            <v>360768.55</v>
          </cell>
          <cell r="P33">
            <v>351401.97</v>
          </cell>
        </row>
        <row r="34">
          <cell r="G34">
            <v>4482233.49</v>
          </cell>
          <cell r="J34">
            <v>-270.17</v>
          </cell>
          <cell r="K34">
            <v>4481963.32</v>
          </cell>
          <cell r="L34">
            <v>0</v>
          </cell>
          <cell r="M34">
            <v>4481963.32</v>
          </cell>
          <cell r="P34">
            <v>1367648.1</v>
          </cell>
        </row>
        <row r="35">
          <cell r="G35">
            <v>4843002.04</v>
          </cell>
          <cell r="J35">
            <v>-270.17</v>
          </cell>
          <cell r="K35">
            <v>4842731.87</v>
          </cell>
          <cell r="L35">
            <v>0</v>
          </cell>
          <cell r="M35">
            <v>4842731.87</v>
          </cell>
          <cell r="P35">
            <v>1719050.07</v>
          </cell>
        </row>
        <row r="37">
          <cell r="G37">
            <v>136088306.81</v>
          </cell>
          <cell r="J37">
            <v>0</v>
          </cell>
          <cell r="K37">
            <v>136088306.81</v>
          </cell>
          <cell r="L37">
            <v>0</v>
          </cell>
          <cell r="M37">
            <v>136088306.81</v>
          </cell>
          <cell r="P37">
            <v>118996388.76000001</v>
          </cell>
        </row>
        <row r="38"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-289956.58</v>
          </cell>
        </row>
        <row r="39">
          <cell r="G39">
            <v>6681177</v>
          </cell>
          <cell r="J39">
            <v>0</v>
          </cell>
          <cell r="K39">
            <v>6681177</v>
          </cell>
          <cell r="L39">
            <v>0</v>
          </cell>
          <cell r="M39">
            <v>6681177</v>
          </cell>
          <cell r="P39">
            <v>6681177</v>
          </cell>
        </row>
        <row r="40">
          <cell r="G40">
            <v>142769483.81</v>
          </cell>
          <cell r="J40">
            <v>0</v>
          </cell>
          <cell r="K40">
            <v>142769483.81</v>
          </cell>
          <cell r="L40">
            <v>0</v>
          </cell>
          <cell r="M40">
            <v>142769483.81</v>
          </cell>
          <cell r="P40">
            <v>125387609.18000001</v>
          </cell>
        </row>
        <row r="42">
          <cell r="G42">
            <v>-398426.9</v>
          </cell>
          <cell r="J42">
            <v>0</v>
          </cell>
          <cell r="K42">
            <v>-398426.9</v>
          </cell>
          <cell r="L42">
            <v>0</v>
          </cell>
          <cell r="M42">
            <v>-398426.9</v>
          </cell>
          <cell r="P42">
            <v>-567042.67000000004</v>
          </cell>
        </row>
        <row r="43">
          <cell r="G43">
            <v>-1505448.95</v>
          </cell>
          <cell r="J43">
            <v>0</v>
          </cell>
          <cell r="K43">
            <v>-1505448.95</v>
          </cell>
          <cell r="L43">
            <v>0</v>
          </cell>
          <cell r="M43">
            <v>-1505448.95</v>
          </cell>
          <cell r="P43">
            <v>-1047088.06</v>
          </cell>
        </row>
        <row r="44">
          <cell r="G44">
            <v>-1903875.85</v>
          </cell>
          <cell r="J44">
            <v>0</v>
          </cell>
          <cell r="K44">
            <v>-1903875.85</v>
          </cell>
          <cell r="L44">
            <v>0</v>
          </cell>
          <cell r="M44">
            <v>-1903875.85</v>
          </cell>
          <cell r="P44">
            <v>-1614130.73</v>
          </cell>
        </row>
        <row r="46">
          <cell r="G46">
            <v>-2123253.1</v>
          </cell>
          <cell r="J46">
            <v>0</v>
          </cell>
          <cell r="K46">
            <v>-2123253.1</v>
          </cell>
          <cell r="L46">
            <v>0</v>
          </cell>
          <cell r="M46">
            <v>-2123253.1</v>
          </cell>
          <cell r="P46">
            <v>-1819966.6</v>
          </cell>
        </row>
        <row r="47">
          <cell r="G47">
            <v>-102442.32</v>
          </cell>
          <cell r="J47">
            <v>0</v>
          </cell>
          <cell r="K47">
            <v>-102442.32</v>
          </cell>
          <cell r="L47">
            <v>0</v>
          </cell>
          <cell r="M47">
            <v>-102442.32</v>
          </cell>
          <cell r="P47">
            <v>-119463.91</v>
          </cell>
        </row>
        <row r="48">
          <cell r="G48">
            <v>-2225695.42</v>
          </cell>
          <cell r="J48">
            <v>0</v>
          </cell>
          <cell r="K48">
            <v>-2225695.42</v>
          </cell>
          <cell r="L48">
            <v>0</v>
          </cell>
          <cell r="M48">
            <v>-2225695.42</v>
          </cell>
          <cell r="P48">
            <v>-1939430.51</v>
          </cell>
        </row>
        <row r="50">
          <cell r="G50">
            <v>4229.24</v>
          </cell>
          <cell r="J50">
            <v>0</v>
          </cell>
          <cell r="K50">
            <v>4229.24</v>
          </cell>
          <cell r="L50">
            <v>0</v>
          </cell>
          <cell r="M50">
            <v>4229.24</v>
          </cell>
          <cell r="P50">
            <v>4229.24</v>
          </cell>
        </row>
        <row r="51">
          <cell r="G51">
            <v>748266</v>
          </cell>
          <cell r="J51">
            <v>0</v>
          </cell>
          <cell r="K51">
            <v>748266</v>
          </cell>
          <cell r="L51">
            <v>0</v>
          </cell>
          <cell r="M51">
            <v>748266</v>
          </cell>
          <cell r="P51">
            <v>748266</v>
          </cell>
        </row>
        <row r="52">
          <cell r="G52">
            <v>752495.24</v>
          </cell>
          <cell r="J52">
            <v>0</v>
          </cell>
          <cell r="K52">
            <v>752495.24</v>
          </cell>
          <cell r="L52">
            <v>0</v>
          </cell>
          <cell r="M52">
            <v>752495.24</v>
          </cell>
          <cell r="P52">
            <v>752495.24</v>
          </cell>
        </row>
        <row r="54">
          <cell r="G54">
            <v>-1346598.58</v>
          </cell>
          <cell r="J54">
            <v>0</v>
          </cell>
          <cell r="K54">
            <v>-1346598.58</v>
          </cell>
          <cell r="L54">
            <v>0</v>
          </cell>
          <cell r="M54">
            <v>-1346598.58</v>
          </cell>
          <cell r="P54">
            <v>-1518435.74</v>
          </cell>
        </row>
        <row r="55">
          <cell r="G55">
            <v>-874777.48</v>
          </cell>
          <cell r="J55">
            <v>0</v>
          </cell>
          <cell r="K55">
            <v>-874777.48</v>
          </cell>
          <cell r="L55">
            <v>0</v>
          </cell>
          <cell r="M55">
            <v>-874777.48</v>
          </cell>
          <cell r="P55">
            <v>-412378.53</v>
          </cell>
        </row>
        <row r="56">
          <cell r="G56">
            <v>-2221376.06</v>
          </cell>
          <cell r="J56">
            <v>0</v>
          </cell>
          <cell r="K56">
            <v>-2221376.06</v>
          </cell>
          <cell r="L56">
            <v>0</v>
          </cell>
          <cell r="M56">
            <v>-2221376.06</v>
          </cell>
          <cell r="P56">
            <v>-1930814.27</v>
          </cell>
        </row>
        <row r="58">
          <cell r="G58">
            <v>-131421.75</v>
          </cell>
          <cell r="J58">
            <v>0</v>
          </cell>
          <cell r="K58">
            <v>-131421.75</v>
          </cell>
          <cell r="L58">
            <v>0</v>
          </cell>
          <cell r="M58">
            <v>-131421.75</v>
          </cell>
          <cell r="P58">
            <v>-310140.43</v>
          </cell>
        </row>
        <row r="59">
          <cell r="G59">
            <v>-441331.07</v>
          </cell>
          <cell r="J59">
            <v>0</v>
          </cell>
          <cell r="K59">
            <v>-441331.07</v>
          </cell>
          <cell r="L59">
            <v>0</v>
          </cell>
          <cell r="M59">
            <v>-441331.07</v>
          </cell>
          <cell r="P59">
            <v>-162206.17000000001</v>
          </cell>
        </row>
        <row r="60">
          <cell r="G60">
            <v>-572752.81999999995</v>
          </cell>
          <cell r="J60">
            <v>0</v>
          </cell>
          <cell r="K60">
            <v>-572752.81999999995</v>
          </cell>
          <cell r="L60">
            <v>0</v>
          </cell>
          <cell r="M60">
            <v>-572752.81999999995</v>
          </cell>
          <cell r="P60">
            <v>-472346.6</v>
          </cell>
        </row>
        <row r="62">
          <cell r="G62">
            <v>-288395.34000000003</v>
          </cell>
          <cell r="J62">
            <v>0</v>
          </cell>
          <cell r="K62">
            <v>-288395.34000000003</v>
          </cell>
          <cell r="L62">
            <v>0</v>
          </cell>
          <cell r="M62">
            <v>-288395.34000000003</v>
          </cell>
          <cell r="P62">
            <v>-488584.48</v>
          </cell>
        </row>
        <row r="63">
          <cell r="G63">
            <v>-1417544.62</v>
          </cell>
          <cell r="J63">
            <v>270.17</v>
          </cell>
          <cell r="K63">
            <v>-1417274.45</v>
          </cell>
          <cell r="L63">
            <v>0</v>
          </cell>
          <cell r="M63">
            <v>-1417274.45</v>
          </cell>
          <cell r="P63">
            <v>-814798.98</v>
          </cell>
        </row>
        <row r="64">
          <cell r="G64">
            <v>-1705939.96</v>
          </cell>
          <cell r="J64">
            <v>270.17</v>
          </cell>
          <cell r="K64">
            <v>-1705669.79</v>
          </cell>
          <cell r="L64">
            <v>0</v>
          </cell>
          <cell r="M64">
            <v>-1705669.79</v>
          </cell>
          <cell r="P64">
            <v>-1303383.46</v>
          </cell>
        </row>
        <row r="66">
          <cell r="G66">
            <v>-328215.12</v>
          </cell>
          <cell r="J66">
            <v>0</v>
          </cell>
          <cell r="K66">
            <v>-328215.12</v>
          </cell>
          <cell r="L66">
            <v>0</v>
          </cell>
          <cell r="M66">
            <v>-328215.12</v>
          </cell>
          <cell r="P66">
            <v>-239099.59</v>
          </cell>
        </row>
        <row r="67">
          <cell r="G67">
            <v>-53833.87</v>
          </cell>
          <cell r="J67">
            <v>0</v>
          </cell>
          <cell r="K67">
            <v>-53833.87</v>
          </cell>
          <cell r="L67">
            <v>0</v>
          </cell>
          <cell r="M67">
            <v>-53833.87</v>
          </cell>
          <cell r="P67">
            <v>-37932.1</v>
          </cell>
        </row>
        <row r="68">
          <cell r="G68">
            <v>-22104.57</v>
          </cell>
          <cell r="J68">
            <v>0</v>
          </cell>
          <cell r="K68">
            <v>-22104.57</v>
          </cell>
          <cell r="L68">
            <v>0</v>
          </cell>
          <cell r="M68">
            <v>-22104.57</v>
          </cell>
          <cell r="P68">
            <v>-20785.330000000002</v>
          </cell>
        </row>
        <row r="69">
          <cell r="G69">
            <v>-23688.45</v>
          </cell>
          <cell r="J69">
            <v>0</v>
          </cell>
          <cell r="K69">
            <v>-23688.45</v>
          </cell>
          <cell r="L69">
            <v>0</v>
          </cell>
          <cell r="M69">
            <v>-23688.45</v>
          </cell>
          <cell r="P69">
            <v>-13841.03</v>
          </cell>
        </row>
        <row r="70">
          <cell r="G70">
            <v>-3383.53</v>
          </cell>
          <cell r="J70">
            <v>0</v>
          </cell>
          <cell r="K70">
            <v>-3383.53</v>
          </cell>
          <cell r="L70">
            <v>0</v>
          </cell>
          <cell r="M70">
            <v>-3383.53</v>
          </cell>
          <cell r="P70">
            <v>-2925.16</v>
          </cell>
        </row>
        <row r="71"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P71">
            <v>-460.35</v>
          </cell>
        </row>
        <row r="72">
          <cell r="G72">
            <v>-242111.73</v>
          </cell>
          <cell r="J72">
            <v>0</v>
          </cell>
          <cell r="K72">
            <v>-242111.73</v>
          </cell>
          <cell r="L72">
            <v>0</v>
          </cell>
          <cell r="M72">
            <v>-242111.73</v>
          </cell>
          <cell r="P72">
            <v>-257546.58</v>
          </cell>
        </row>
        <row r="73">
          <cell r="G73">
            <v>-9418.77</v>
          </cell>
          <cell r="J73">
            <v>0</v>
          </cell>
          <cell r="K73">
            <v>-9418.77</v>
          </cell>
          <cell r="L73">
            <v>0</v>
          </cell>
          <cell r="M73">
            <v>-9418.77</v>
          </cell>
          <cell r="P73">
            <v>-8537.8700000000008</v>
          </cell>
        </row>
        <row r="74">
          <cell r="G74">
            <v>-55438.16</v>
          </cell>
          <cell r="J74">
            <v>0</v>
          </cell>
          <cell r="K74">
            <v>-55438.16</v>
          </cell>
          <cell r="L74">
            <v>0</v>
          </cell>
          <cell r="M74">
            <v>-55438.16</v>
          </cell>
          <cell r="P74">
            <v>-40187.370000000003</v>
          </cell>
        </row>
        <row r="75">
          <cell r="G75">
            <v>-18186.91</v>
          </cell>
          <cell r="J75">
            <v>0</v>
          </cell>
          <cell r="K75">
            <v>-18186.91</v>
          </cell>
          <cell r="L75">
            <v>0</v>
          </cell>
          <cell r="M75">
            <v>-18186.91</v>
          </cell>
          <cell r="P75">
            <v>-23962.86</v>
          </cell>
        </row>
        <row r="76">
          <cell r="G76">
            <v>-421086.51</v>
          </cell>
          <cell r="J76">
            <v>0</v>
          </cell>
          <cell r="K76">
            <v>-421086.51</v>
          </cell>
          <cell r="L76">
            <v>0</v>
          </cell>
          <cell r="M76">
            <v>-421086.51</v>
          </cell>
          <cell r="P76">
            <v>-245375.29</v>
          </cell>
        </row>
        <row r="77">
          <cell r="G77">
            <v>-1609552.59</v>
          </cell>
          <cell r="J77">
            <v>24430.7</v>
          </cell>
          <cell r="K77">
            <v>-1585121.89</v>
          </cell>
          <cell r="L77">
            <v>0</v>
          </cell>
          <cell r="M77">
            <v>-1585121.89</v>
          </cell>
          <cell r="P77">
            <v>-1205480.67</v>
          </cell>
        </row>
        <row r="78">
          <cell r="G78">
            <v>-4723</v>
          </cell>
          <cell r="J78">
            <v>0</v>
          </cell>
          <cell r="K78">
            <v>-4723</v>
          </cell>
          <cell r="L78">
            <v>0</v>
          </cell>
          <cell r="M78">
            <v>-4723</v>
          </cell>
          <cell r="P78">
            <v>-4310.51</v>
          </cell>
        </row>
        <row r="79">
          <cell r="G79">
            <v>-2791743.21</v>
          </cell>
          <cell r="J79">
            <v>24430.7</v>
          </cell>
          <cell r="K79">
            <v>-2767312.51</v>
          </cell>
          <cell r="L79">
            <v>0</v>
          </cell>
          <cell r="M79">
            <v>-2767312.51</v>
          </cell>
          <cell r="P79">
            <v>-2100444.71</v>
          </cell>
        </row>
        <row r="81">
          <cell r="G81">
            <v>-51192922.979999997</v>
          </cell>
          <cell r="J81">
            <v>0</v>
          </cell>
          <cell r="K81">
            <v>-51192922.979999997</v>
          </cell>
          <cell r="L81">
            <v>0</v>
          </cell>
          <cell r="M81">
            <v>-51192922.979999997</v>
          </cell>
          <cell r="P81">
            <v>-42336802.32</v>
          </cell>
        </row>
        <row r="82"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P82">
            <v>107075.42</v>
          </cell>
        </row>
        <row r="83">
          <cell r="G83">
            <v>-40572.379999999997</v>
          </cell>
          <cell r="J83">
            <v>0</v>
          </cell>
          <cell r="K83">
            <v>-40572.379999999997</v>
          </cell>
          <cell r="L83">
            <v>0</v>
          </cell>
          <cell r="M83">
            <v>-40572.379999999997</v>
          </cell>
          <cell r="P83">
            <v>-40572.379999999997</v>
          </cell>
        </row>
        <row r="84">
          <cell r="G84">
            <v>-51233495.359999999</v>
          </cell>
          <cell r="J84">
            <v>0</v>
          </cell>
          <cell r="K84">
            <v>-51233495.359999999</v>
          </cell>
          <cell r="L84">
            <v>0</v>
          </cell>
          <cell r="M84">
            <v>-51233495.359999999</v>
          </cell>
          <cell r="P84">
            <v>-42270299.280000001</v>
          </cell>
        </row>
        <row r="86">
          <cell r="G86">
            <v>3435605</v>
          </cell>
          <cell r="J86">
            <v>0</v>
          </cell>
          <cell r="K86">
            <v>3435605</v>
          </cell>
          <cell r="L86">
            <v>0</v>
          </cell>
          <cell r="M86">
            <v>3435605</v>
          </cell>
          <cell r="P86">
            <v>3252636.7</v>
          </cell>
        </row>
        <row r="87">
          <cell r="G87">
            <v>421488.11</v>
          </cell>
          <cell r="J87">
            <v>0</v>
          </cell>
          <cell r="K87">
            <v>421488.11</v>
          </cell>
          <cell r="L87">
            <v>0</v>
          </cell>
          <cell r="M87">
            <v>421488.11</v>
          </cell>
          <cell r="P87">
            <v>293909.71000000002</v>
          </cell>
        </row>
        <row r="88">
          <cell r="G88">
            <v>3857093.11</v>
          </cell>
          <cell r="J88">
            <v>0</v>
          </cell>
          <cell r="K88">
            <v>3857093.11</v>
          </cell>
          <cell r="L88">
            <v>0</v>
          </cell>
          <cell r="M88">
            <v>3857093.11</v>
          </cell>
          <cell r="P88">
            <v>3546546.41</v>
          </cell>
        </row>
        <row r="90">
          <cell r="G90">
            <v>955091.88</v>
          </cell>
          <cell r="J90">
            <v>0</v>
          </cell>
          <cell r="K90">
            <v>955091.88</v>
          </cell>
          <cell r="L90">
            <v>0</v>
          </cell>
          <cell r="M90">
            <v>955091.88</v>
          </cell>
          <cell r="P90">
            <v>935854.23</v>
          </cell>
        </row>
        <row r="91">
          <cell r="G91">
            <v>5100269.41</v>
          </cell>
          <cell r="J91">
            <v>0</v>
          </cell>
          <cell r="K91">
            <v>5100269.41</v>
          </cell>
          <cell r="L91">
            <v>0</v>
          </cell>
          <cell r="M91">
            <v>5100269.41</v>
          </cell>
          <cell r="P91">
            <v>5119507.0599999996</v>
          </cell>
        </row>
        <row r="92">
          <cell r="G92">
            <v>6055361.29</v>
          </cell>
          <cell r="J92">
            <v>0</v>
          </cell>
          <cell r="K92">
            <v>6055361.29</v>
          </cell>
          <cell r="L92">
            <v>0</v>
          </cell>
          <cell r="M92">
            <v>6055361.29</v>
          </cell>
          <cell r="P92">
            <v>6055361.2899999991</v>
          </cell>
        </row>
        <row r="94">
          <cell r="G94">
            <v>1552172.54</v>
          </cell>
          <cell r="J94">
            <v>0</v>
          </cell>
          <cell r="K94">
            <v>1552172.54</v>
          </cell>
          <cell r="L94">
            <v>0</v>
          </cell>
          <cell r="M94">
            <v>1552172.54</v>
          </cell>
          <cell r="P94">
            <v>561452.61</v>
          </cell>
        </row>
        <row r="95">
          <cell r="G95">
            <v>53833.88</v>
          </cell>
          <cell r="J95">
            <v>0</v>
          </cell>
          <cell r="K95">
            <v>53833.88</v>
          </cell>
          <cell r="L95">
            <v>0</v>
          </cell>
          <cell r="M95">
            <v>53833.88</v>
          </cell>
          <cell r="P95">
            <v>39023.46</v>
          </cell>
        </row>
        <row r="96">
          <cell r="G96">
            <v>1606006.42</v>
          </cell>
          <cell r="J96">
            <v>0</v>
          </cell>
          <cell r="K96">
            <v>1606006.42</v>
          </cell>
          <cell r="L96">
            <v>0</v>
          </cell>
          <cell r="M96">
            <v>1606006.42</v>
          </cell>
          <cell r="P96">
            <v>600476.06999999995</v>
          </cell>
        </row>
        <row r="98">
          <cell r="G98">
            <v>345651.97</v>
          </cell>
          <cell r="J98">
            <v>0</v>
          </cell>
          <cell r="K98">
            <v>345651.97</v>
          </cell>
          <cell r="L98">
            <v>0</v>
          </cell>
          <cell r="M98">
            <v>345651.97</v>
          </cell>
          <cell r="P98">
            <v>345651.97</v>
          </cell>
        </row>
        <row r="99">
          <cell r="G99">
            <v>345651.97</v>
          </cell>
          <cell r="J99">
            <v>0</v>
          </cell>
          <cell r="K99">
            <v>345651.97</v>
          </cell>
          <cell r="L99">
            <v>0</v>
          </cell>
          <cell r="M99">
            <v>345651.97</v>
          </cell>
          <cell r="P99">
            <v>345651.97</v>
          </cell>
        </row>
        <row r="101">
          <cell r="G101">
            <v>144030.60999999999</v>
          </cell>
          <cell r="J101">
            <v>0</v>
          </cell>
          <cell r="K101">
            <v>144030.60999999999</v>
          </cell>
          <cell r="L101">
            <v>0</v>
          </cell>
          <cell r="M101">
            <v>144030.60999999999</v>
          </cell>
          <cell r="P101">
            <v>20557.41</v>
          </cell>
        </row>
        <row r="102">
          <cell r="G102">
            <v>81834.62</v>
          </cell>
          <cell r="J102">
            <v>0</v>
          </cell>
          <cell r="K102">
            <v>81834.62</v>
          </cell>
          <cell r="L102">
            <v>0</v>
          </cell>
          <cell r="M102">
            <v>81834.62</v>
          </cell>
          <cell r="P102">
            <v>19445.68</v>
          </cell>
        </row>
        <row r="103">
          <cell r="G103">
            <v>225865.23</v>
          </cell>
          <cell r="J103">
            <v>0</v>
          </cell>
          <cell r="K103">
            <v>225865.23</v>
          </cell>
          <cell r="L103">
            <v>0</v>
          </cell>
          <cell r="M103">
            <v>225865.23</v>
          </cell>
          <cell r="P103">
            <v>40003.089999999997</v>
          </cell>
        </row>
        <row r="105">
          <cell r="G105">
            <v>4723</v>
          </cell>
          <cell r="J105">
            <v>0</v>
          </cell>
          <cell r="K105">
            <v>4723</v>
          </cell>
          <cell r="L105">
            <v>0</v>
          </cell>
          <cell r="M105">
            <v>4723</v>
          </cell>
          <cell r="P105">
            <v>4723</v>
          </cell>
        </row>
        <row r="106">
          <cell r="G106">
            <v>4723</v>
          </cell>
          <cell r="J106">
            <v>0</v>
          </cell>
          <cell r="K106">
            <v>4723</v>
          </cell>
          <cell r="L106">
            <v>0</v>
          </cell>
          <cell r="M106">
            <v>4723</v>
          </cell>
          <cell r="P106">
            <v>4723</v>
          </cell>
        </row>
        <row r="108">
          <cell r="G108">
            <v>83290.09</v>
          </cell>
          <cell r="J108">
            <v>0</v>
          </cell>
          <cell r="K108">
            <v>83290.09</v>
          </cell>
          <cell r="L108">
            <v>0</v>
          </cell>
          <cell r="M108">
            <v>83290.09</v>
          </cell>
          <cell r="P108">
            <v>82414.929999999993</v>
          </cell>
        </row>
        <row r="109">
          <cell r="G109">
            <v>22847.16</v>
          </cell>
          <cell r="J109">
            <v>0</v>
          </cell>
          <cell r="K109">
            <v>22847.16</v>
          </cell>
          <cell r="L109">
            <v>0</v>
          </cell>
          <cell r="M109">
            <v>22847.16</v>
          </cell>
          <cell r="P109">
            <v>23722.32</v>
          </cell>
        </row>
        <row r="110">
          <cell r="G110">
            <v>106137.25</v>
          </cell>
          <cell r="J110">
            <v>0</v>
          </cell>
          <cell r="K110">
            <v>106137.25</v>
          </cell>
          <cell r="L110">
            <v>0</v>
          </cell>
          <cell r="M110">
            <v>106137.25</v>
          </cell>
          <cell r="P110">
            <v>106137.25</v>
          </cell>
        </row>
        <row r="111">
          <cell r="G111">
            <v>105410796.68000005</v>
          </cell>
          <cell r="J111">
            <v>0</v>
          </cell>
          <cell r="K111">
            <v>105410796.68000008</v>
          </cell>
          <cell r="L111">
            <v>0</v>
          </cell>
          <cell r="M111">
            <v>105410796.68000008</v>
          </cell>
          <cell r="P111">
            <v>92976267.449999988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348.19</v>
          </cell>
          <cell r="G3">
            <v>0</v>
          </cell>
          <cell r="H3">
            <v>348.19</v>
          </cell>
          <cell r="I3">
            <v>0</v>
          </cell>
          <cell r="J3">
            <v>348.19</v>
          </cell>
          <cell r="K3">
            <v>348.19</v>
          </cell>
        </row>
        <row r="4">
          <cell r="F4">
            <v>5700.01</v>
          </cell>
          <cell r="G4">
            <v>0</v>
          </cell>
          <cell r="H4">
            <v>5700.01</v>
          </cell>
          <cell r="I4">
            <v>0</v>
          </cell>
          <cell r="J4">
            <v>5700.01</v>
          </cell>
          <cell r="K4">
            <v>5700.01</v>
          </cell>
        </row>
        <row r="5">
          <cell r="F5">
            <v>6048.2</v>
          </cell>
          <cell r="G5">
            <v>0</v>
          </cell>
          <cell r="H5">
            <v>6048.2</v>
          </cell>
          <cell r="I5">
            <v>0</v>
          </cell>
          <cell r="J5">
            <v>6048.2</v>
          </cell>
          <cell r="K5">
            <v>6048.2</v>
          </cell>
        </row>
        <row r="7">
          <cell r="F7">
            <v>1560294.79</v>
          </cell>
          <cell r="G7">
            <v>0</v>
          </cell>
          <cell r="H7">
            <v>1560294.79</v>
          </cell>
          <cell r="I7">
            <v>0</v>
          </cell>
          <cell r="J7">
            <v>1560294.79</v>
          </cell>
          <cell r="K7">
            <v>1186968.26</v>
          </cell>
        </row>
        <row r="8">
          <cell r="F8">
            <v>1038716.91</v>
          </cell>
          <cell r="G8">
            <v>0</v>
          </cell>
          <cell r="H8">
            <v>1038716.91</v>
          </cell>
          <cell r="I8">
            <v>0</v>
          </cell>
          <cell r="J8">
            <v>1038716.91</v>
          </cell>
          <cell r="K8">
            <v>1134387.07</v>
          </cell>
        </row>
        <row r="9">
          <cell r="F9">
            <v>2599011.7000000002</v>
          </cell>
          <cell r="G9">
            <v>0</v>
          </cell>
          <cell r="H9">
            <v>2599011.7000000002</v>
          </cell>
          <cell r="I9">
            <v>0</v>
          </cell>
          <cell r="J9">
            <v>2599011.7000000002</v>
          </cell>
          <cell r="K9">
            <v>2321355.33</v>
          </cell>
        </row>
        <row r="11">
          <cell r="F11">
            <v>3730.6</v>
          </cell>
          <cell r="G11">
            <v>0</v>
          </cell>
          <cell r="H11">
            <v>3730.6</v>
          </cell>
          <cell r="I11">
            <v>0</v>
          </cell>
          <cell r="J11">
            <v>3730.6</v>
          </cell>
          <cell r="K11">
            <v>3730.6</v>
          </cell>
        </row>
        <row r="12">
          <cell r="F12">
            <v>50143.6</v>
          </cell>
          <cell r="G12">
            <v>0</v>
          </cell>
          <cell r="H12">
            <v>50143.6</v>
          </cell>
          <cell r="I12">
            <v>0</v>
          </cell>
          <cell r="J12">
            <v>50143.6</v>
          </cell>
          <cell r="K12">
            <v>50143.6</v>
          </cell>
        </row>
        <row r="13">
          <cell r="F13">
            <v>53874.2</v>
          </cell>
          <cell r="G13">
            <v>0</v>
          </cell>
          <cell r="H13">
            <v>53874.2</v>
          </cell>
          <cell r="I13">
            <v>0</v>
          </cell>
          <cell r="J13">
            <v>53874.2</v>
          </cell>
          <cell r="K13">
            <v>53874.2</v>
          </cell>
        </row>
        <row r="15">
          <cell r="F15">
            <v>785123.66</v>
          </cell>
          <cell r="G15">
            <v>0</v>
          </cell>
          <cell r="H15">
            <v>785123.66</v>
          </cell>
          <cell r="I15">
            <v>0</v>
          </cell>
          <cell r="J15">
            <v>785123.66</v>
          </cell>
          <cell r="K15">
            <v>463894.5</v>
          </cell>
        </row>
        <row r="16">
          <cell r="F16">
            <v>2702449.92</v>
          </cell>
          <cell r="G16">
            <v>-24430.7</v>
          </cell>
          <cell r="H16">
            <v>2678019.2200000002</v>
          </cell>
          <cell r="I16">
            <v>0</v>
          </cell>
          <cell r="J16">
            <v>2678019.2200000002</v>
          </cell>
          <cell r="K16">
            <v>2097812.5099999998</v>
          </cell>
        </row>
        <row r="17">
          <cell r="F17">
            <v>3487573.58</v>
          </cell>
          <cell r="G17">
            <v>-24430.7</v>
          </cell>
          <cell r="H17">
            <v>3463142.88</v>
          </cell>
          <cell r="I17">
            <v>0</v>
          </cell>
          <cell r="J17">
            <v>3463142.88</v>
          </cell>
          <cell r="K17">
            <v>2561707.0099999998</v>
          </cell>
        </row>
        <row r="19">
          <cell r="F19">
            <v>3383.53</v>
          </cell>
          <cell r="G19">
            <v>0</v>
          </cell>
          <cell r="H19">
            <v>3383.53</v>
          </cell>
          <cell r="I19">
            <v>0</v>
          </cell>
          <cell r="J19">
            <v>3383.53</v>
          </cell>
          <cell r="K19">
            <v>2926.13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457.4</v>
          </cell>
        </row>
        <row r="21">
          <cell r="F21">
            <v>3383.53</v>
          </cell>
          <cell r="G21">
            <v>0</v>
          </cell>
          <cell r="H21">
            <v>3383.53</v>
          </cell>
          <cell r="I21">
            <v>0</v>
          </cell>
          <cell r="J21">
            <v>3383.53</v>
          </cell>
          <cell r="K21">
            <v>3383.53</v>
          </cell>
        </row>
        <row r="23">
          <cell r="F23">
            <v>273198.09999999998</v>
          </cell>
          <cell r="G23">
            <v>0</v>
          </cell>
          <cell r="H23">
            <v>273198.09999999998</v>
          </cell>
          <cell r="I23">
            <v>0</v>
          </cell>
          <cell r="J23">
            <v>273198.09999999998</v>
          </cell>
          <cell r="K23">
            <v>274525.09000000003</v>
          </cell>
        </row>
        <row r="24">
          <cell r="F24">
            <v>9418.76</v>
          </cell>
          <cell r="G24">
            <v>0</v>
          </cell>
          <cell r="H24">
            <v>9418.76</v>
          </cell>
          <cell r="I24">
            <v>0</v>
          </cell>
          <cell r="J24">
            <v>9418.76</v>
          </cell>
          <cell r="K24">
            <v>8091.77</v>
          </cell>
        </row>
        <row r="25">
          <cell r="F25">
            <v>282616.86</v>
          </cell>
          <cell r="G25">
            <v>0</v>
          </cell>
          <cell r="H25">
            <v>282616.86</v>
          </cell>
          <cell r="I25">
            <v>0</v>
          </cell>
          <cell r="J25">
            <v>282616.86</v>
          </cell>
          <cell r="K25">
            <v>282616.86</v>
          </cell>
        </row>
        <row r="27">
          <cell r="F27">
            <v>265754.92</v>
          </cell>
          <cell r="G27">
            <v>0</v>
          </cell>
          <cell r="H27">
            <v>265754.92</v>
          </cell>
          <cell r="I27">
            <v>0</v>
          </cell>
          <cell r="J27">
            <v>265754.92</v>
          </cell>
          <cell r="K27">
            <v>167982.51</v>
          </cell>
        </row>
        <row r="28">
          <cell r="F28">
            <v>792348.41</v>
          </cell>
          <cell r="G28">
            <v>0</v>
          </cell>
          <cell r="H28">
            <v>792348.41</v>
          </cell>
          <cell r="I28">
            <v>0</v>
          </cell>
          <cell r="J28">
            <v>792348.41</v>
          </cell>
          <cell r="K28">
            <v>652095.80000000005</v>
          </cell>
        </row>
        <row r="29">
          <cell r="F29">
            <v>9244.6</v>
          </cell>
          <cell r="G29">
            <v>0</v>
          </cell>
          <cell r="H29">
            <v>9244.6</v>
          </cell>
          <cell r="I29">
            <v>0</v>
          </cell>
          <cell r="J29">
            <v>9244.6</v>
          </cell>
          <cell r="K29">
            <v>0</v>
          </cell>
        </row>
        <row r="30">
          <cell r="F30">
            <v>1067347.93</v>
          </cell>
          <cell r="G30">
            <v>0</v>
          </cell>
          <cell r="H30">
            <v>1067347.93</v>
          </cell>
          <cell r="I30">
            <v>0</v>
          </cell>
          <cell r="J30">
            <v>1067347.93</v>
          </cell>
          <cell r="K30">
            <v>820078.31</v>
          </cell>
        </row>
        <row r="32">
          <cell r="F32">
            <v>360768.55</v>
          </cell>
          <cell r="G32">
            <v>0</v>
          </cell>
          <cell r="H32">
            <v>360768.55</v>
          </cell>
          <cell r="I32">
            <v>0</v>
          </cell>
          <cell r="J32">
            <v>360768.55</v>
          </cell>
          <cell r="K32">
            <v>351401.97</v>
          </cell>
        </row>
        <row r="33">
          <cell r="F33">
            <v>4482233.49</v>
          </cell>
          <cell r="G33">
            <v>-270.17</v>
          </cell>
          <cell r="H33">
            <v>4481963.32</v>
          </cell>
          <cell r="I33">
            <v>0</v>
          </cell>
          <cell r="J33">
            <v>4481963.32</v>
          </cell>
          <cell r="K33">
            <v>1367648.1</v>
          </cell>
        </row>
        <row r="34">
          <cell r="F34">
            <v>4843002.04</v>
          </cell>
          <cell r="G34">
            <v>-270.17</v>
          </cell>
          <cell r="H34">
            <v>4842731.87</v>
          </cell>
          <cell r="I34">
            <v>0</v>
          </cell>
          <cell r="J34">
            <v>4842731.87</v>
          </cell>
          <cell r="K34">
            <v>1719050.07</v>
          </cell>
        </row>
        <row r="36">
          <cell r="F36">
            <v>136088306.81</v>
          </cell>
          <cell r="G36">
            <v>0</v>
          </cell>
          <cell r="H36">
            <v>136088306.81</v>
          </cell>
          <cell r="I36">
            <v>0</v>
          </cell>
          <cell r="J36">
            <v>136088306.81</v>
          </cell>
          <cell r="K36">
            <v>118996388.76000001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-289956.58</v>
          </cell>
        </row>
        <row r="38">
          <cell r="F38">
            <v>6681177</v>
          </cell>
          <cell r="G38">
            <v>0</v>
          </cell>
          <cell r="H38">
            <v>6681177</v>
          </cell>
          <cell r="I38">
            <v>0</v>
          </cell>
          <cell r="J38">
            <v>6681177</v>
          </cell>
          <cell r="K38">
            <v>6681177</v>
          </cell>
        </row>
        <row r="39">
          <cell r="F39">
            <v>142769483.81</v>
          </cell>
          <cell r="G39">
            <v>0</v>
          </cell>
          <cell r="H39">
            <v>142769483.81</v>
          </cell>
          <cell r="I39">
            <v>0</v>
          </cell>
          <cell r="J39">
            <v>142769483.81</v>
          </cell>
          <cell r="K39">
            <v>125387609.18000001</v>
          </cell>
        </row>
        <row r="41">
          <cell r="F41">
            <v>-398426.9</v>
          </cell>
          <cell r="G41">
            <v>0</v>
          </cell>
          <cell r="H41">
            <v>-398426.9</v>
          </cell>
          <cell r="I41">
            <v>0</v>
          </cell>
          <cell r="J41">
            <v>-398426.9</v>
          </cell>
          <cell r="K41">
            <v>-567042.67000000004</v>
          </cell>
        </row>
        <row r="42">
          <cell r="F42">
            <v>-1505448.95</v>
          </cell>
          <cell r="G42">
            <v>0</v>
          </cell>
          <cell r="H42">
            <v>-1505448.95</v>
          </cell>
          <cell r="I42">
            <v>0</v>
          </cell>
          <cell r="J42">
            <v>-1505448.95</v>
          </cell>
          <cell r="K42">
            <v>-1047088.06</v>
          </cell>
        </row>
        <row r="43">
          <cell r="F43">
            <v>-1903875.85</v>
          </cell>
          <cell r="G43">
            <v>0</v>
          </cell>
          <cell r="H43">
            <v>-1903875.85</v>
          </cell>
          <cell r="I43">
            <v>0</v>
          </cell>
          <cell r="J43">
            <v>-1903875.85</v>
          </cell>
          <cell r="K43">
            <v>-1614130.73</v>
          </cell>
        </row>
        <row r="45">
          <cell r="F45">
            <v>-2123253.1</v>
          </cell>
          <cell r="G45">
            <v>0</v>
          </cell>
          <cell r="H45">
            <v>-2123253.1</v>
          </cell>
          <cell r="I45">
            <v>0</v>
          </cell>
          <cell r="J45">
            <v>-2123253.1</v>
          </cell>
          <cell r="K45">
            <v>-1819966.6</v>
          </cell>
        </row>
        <row r="46">
          <cell r="F46">
            <v>-102442.32</v>
          </cell>
          <cell r="G46">
            <v>0</v>
          </cell>
          <cell r="H46">
            <v>-102442.32</v>
          </cell>
          <cell r="I46">
            <v>0</v>
          </cell>
          <cell r="J46">
            <v>-102442.32</v>
          </cell>
          <cell r="K46">
            <v>-119463.91</v>
          </cell>
        </row>
        <row r="47">
          <cell r="F47">
            <v>-2225695.42</v>
          </cell>
          <cell r="G47">
            <v>0</v>
          </cell>
          <cell r="H47">
            <v>-2225695.42</v>
          </cell>
          <cell r="I47">
            <v>0</v>
          </cell>
          <cell r="J47">
            <v>-2225695.42</v>
          </cell>
          <cell r="K47">
            <v>-1939430.51</v>
          </cell>
        </row>
        <row r="49">
          <cell r="F49">
            <v>4229.24</v>
          </cell>
          <cell r="G49">
            <v>0</v>
          </cell>
          <cell r="H49">
            <v>4229.24</v>
          </cell>
          <cell r="I49">
            <v>0</v>
          </cell>
          <cell r="J49">
            <v>4229.24</v>
          </cell>
          <cell r="K49">
            <v>4229.24</v>
          </cell>
        </row>
        <row r="50">
          <cell r="F50">
            <v>748266</v>
          </cell>
          <cell r="G50">
            <v>0</v>
          </cell>
          <cell r="H50">
            <v>748266</v>
          </cell>
          <cell r="I50">
            <v>0</v>
          </cell>
          <cell r="J50">
            <v>748266</v>
          </cell>
          <cell r="K50">
            <v>748266</v>
          </cell>
        </row>
        <row r="51">
          <cell r="F51">
            <v>752495.24</v>
          </cell>
          <cell r="G51">
            <v>0</v>
          </cell>
          <cell r="H51">
            <v>752495.24</v>
          </cell>
          <cell r="I51">
            <v>0</v>
          </cell>
          <cell r="J51">
            <v>752495.24</v>
          </cell>
          <cell r="K51">
            <v>752495.24</v>
          </cell>
        </row>
        <row r="53">
          <cell r="F53">
            <v>-1346598.58</v>
          </cell>
          <cell r="G53">
            <v>0</v>
          </cell>
          <cell r="H53">
            <v>-1346598.58</v>
          </cell>
          <cell r="I53">
            <v>0</v>
          </cell>
          <cell r="J53">
            <v>-1346598.58</v>
          </cell>
          <cell r="K53">
            <v>-1518435.74</v>
          </cell>
        </row>
        <row r="54">
          <cell r="F54">
            <v>-874777.48</v>
          </cell>
          <cell r="G54">
            <v>0</v>
          </cell>
          <cell r="H54">
            <v>-874777.48</v>
          </cell>
          <cell r="I54">
            <v>0</v>
          </cell>
          <cell r="J54">
            <v>-874777.48</v>
          </cell>
          <cell r="K54">
            <v>-412378.53</v>
          </cell>
        </row>
        <row r="55">
          <cell r="F55">
            <v>-2221376.06</v>
          </cell>
          <cell r="G55">
            <v>0</v>
          </cell>
          <cell r="H55">
            <v>-2221376.06</v>
          </cell>
          <cell r="I55">
            <v>0</v>
          </cell>
          <cell r="J55">
            <v>-2221376.06</v>
          </cell>
          <cell r="K55">
            <v>-1930814.27</v>
          </cell>
        </row>
        <row r="57">
          <cell r="F57">
            <v>-131421.75</v>
          </cell>
          <cell r="G57">
            <v>0</v>
          </cell>
          <cell r="H57">
            <v>-131421.75</v>
          </cell>
          <cell r="I57">
            <v>0</v>
          </cell>
          <cell r="J57">
            <v>-131421.75</v>
          </cell>
          <cell r="K57">
            <v>-310140.43</v>
          </cell>
        </row>
        <row r="58">
          <cell r="F58">
            <v>-441331.07</v>
          </cell>
          <cell r="G58">
            <v>0</v>
          </cell>
          <cell r="H58">
            <v>-441331.07</v>
          </cell>
          <cell r="I58">
            <v>0</v>
          </cell>
          <cell r="J58">
            <v>-441331.07</v>
          </cell>
          <cell r="K58">
            <v>-162206.17000000001</v>
          </cell>
        </row>
        <row r="59">
          <cell r="F59">
            <v>-572752.81999999995</v>
          </cell>
          <cell r="G59">
            <v>0</v>
          </cell>
          <cell r="H59">
            <v>-572752.81999999995</v>
          </cell>
          <cell r="I59">
            <v>0</v>
          </cell>
          <cell r="J59">
            <v>-572752.81999999995</v>
          </cell>
          <cell r="K59">
            <v>-472346.6</v>
          </cell>
        </row>
        <row r="61">
          <cell r="F61">
            <v>-288395.34000000003</v>
          </cell>
          <cell r="G61">
            <v>0</v>
          </cell>
          <cell r="H61">
            <v>-288395.34000000003</v>
          </cell>
          <cell r="I61">
            <v>0</v>
          </cell>
          <cell r="J61">
            <v>-288395.34000000003</v>
          </cell>
          <cell r="K61">
            <v>-488584.48</v>
          </cell>
        </row>
        <row r="62">
          <cell r="F62">
            <v>-1417544.62</v>
          </cell>
          <cell r="G62">
            <v>270.17</v>
          </cell>
          <cell r="H62">
            <v>-1417274.45</v>
          </cell>
          <cell r="I62">
            <v>0</v>
          </cell>
          <cell r="J62">
            <v>-1417274.45</v>
          </cell>
          <cell r="K62">
            <v>-814798.98</v>
          </cell>
        </row>
        <row r="63">
          <cell r="F63">
            <v>-1705939.96</v>
          </cell>
          <cell r="G63">
            <v>270.17</v>
          </cell>
          <cell r="H63">
            <v>-1705669.79</v>
          </cell>
          <cell r="I63">
            <v>0</v>
          </cell>
          <cell r="J63">
            <v>-1705669.79</v>
          </cell>
          <cell r="K63">
            <v>-1303383.46</v>
          </cell>
        </row>
        <row r="65">
          <cell r="F65">
            <v>-328215.12</v>
          </cell>
          <cell r="G65">
            <v>0</v>
          </cell>
          <cell r="H65">
            <v>-328215.12</v>
          </cell>
          <cell r="I65">
            <v>0</v>
          </cell>
          <cell r="J65">
            <v>-328215.12</v>
          </cell>
          <cell r="K65">
            <v>-239099.59</v>
          </cell>
        </row>
        <row r="66">
          <cell r="F66">
            <v>-53833.87</v>
          </cell>
          <cell r="G66">
            <v>0</v>
          </cell>
          <cell r="H66">
            <v>-53833.87</v>
          </cell>
          <cell r="I66">
            <v>0</v>
          </cell>
          <cell r="J66">
            <v>-53833.87</v>
          </cell>
          <cell r="K66">
            <v>-37932.1</v>
          </cell>
        </row>
        <row r="67">
          <cell r="F67">
            <v>-22104.57</v>
          </cell>
          <cell r="G67">
            <v>0</v>
          </cell>
          <cell r="H67">
            <v>-22104.57</v>
          </cell>
          <cell r="I67">
            <v>0</v>
          </cell>
          <cell r="J67">
            <v>-22104.57</v>
          </cell>
          <cell r="K67">
            <v>-20785.330000000002</v>
          </cell>
        </row>
        <row r="68">
          <cell r="F68">
            <v>-23688.45</v>
          </cell>
          <cell r="G68">
            <v>0</v>
          </cell>
          <cell r="H68">
            <v>-23688.45</v>
          </cell>
          <cell r="I68">
            <v>0</v>
          </cell>
          <cell r="J68">
            <v>-23688.45</v>
          </cell>
          <cell r="K68">
            <v>-13841.03</v>
          </cell>
        </row>
        <row r="69">
          <cell r="F69">
            <v>-3383.53</v>
          </cell>
          <cell r="G69">
            <v>0</v>
          </cell>
          <cell r="H69">
            <v>-3383.53</v>
          </cell>
          <cell r="I69">
            <v>0</v>
          </cell>
          <cell r="J69">
            <v>-3383.53</v>
          </cell>
          <cell r="K69">
            <v>-2925.16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-460.35</v>
          </cell>
        </row>
        <row r="71">
          <cell r="F71">
            <v>-242111.73</v>
          </cell>
          <cell r="G71">
            <v>0</v>
          </cell>
          <cell r="H71">
            <v>-242111.73</v>
          </cell>
          <cell r="I71">
            <v>0</v>
          </cell>
          <cell r="J71">
            <v>-242111.73</v>
          </cell>
          <cell r="K71">
            <v>-257546.58</v>
          </cell>
        </row>
        <row r="72">
          <cell r="F72">
            <v>-9418.77</v>
          </cell>
          <cell r="G72">
            <v>0</v>
          </cell>
          <cell r="H72">
            <v>-9418.77</v>
          </cell>
          <cell r="I72">
            <v>0</v>
          </cell>
          <cell r="J72">
            <v>-9418.77</v>
          </cell>
          <cell r="K72">
            <v>-8537.8700000000008</v>
          </cell>
        </row>
        <row r="73">
          <cell r="F73">
            <v>-55438.16</v>
          </cell>
          <cell r="G73">
            <v>0</v>
          </cell>
          <cell r="H73">
            <v>-55438.16</v>
          </cell>
          <cell r="I73">
            <v>0</v>
          </cell>
          <cell r="J73">
            <v>-55438.16</v>
          </cell>
          <cell r="K73">
            <v>-40187.370000000003</v>
          </cell>
        </row>
        <row r="74">
          <cell r="F74">
            <v>-18186.91</v>
          </cell>
          <cell r="G74">
            <v>0</v>
          </cell>
          <cell r="H74">
            <v>-18186.91</v>
          </cell>
          <cell r="I74">
            <v>0</v>
          </cell>
          <cell r="J74">
            <v>-18186.91</v>
          </cell>
          <cell r="K74">
            <v>-23962.86</v>
          </cell>
        </row>
        <row r="75">
          <cell r="F75">
            <v>-421086.51</v>
          </cell>
          <cell r="G75">
            <v>0</v>
          </cell>
          <cell r="H75">
            <v>-421086.51</v>
          </cell>
          <cell r="I75">
            <v>0</v>
          </cell>
          <cell r="J75">
            <v>-421086.51</v>
          </cell>
          <cell r="K75">
            <v>-245375.29</v>
          </cell>
        </row>
        <row r="76">
          <cell r="F76">
            <v>-1609552.59</v>
          </cell>
          <cell r="G76">
            <v>24430.7</v>
          </cell>
          <cell r="H76">
            <v>-1585121.89</v>
          </cell>
          <cell r="I76">
            <v>0</v>
          </cell>
          <cell r="J76">
            <v>-1585121.89</v>
          </cell>
          <cell r="K76">
            <v>-1205480.67</v>
          </cell>
        </row>
        <row r="77">
          <cell r="F77">
            <v>-4723</v>
          </cell>
          <cell r="G77">
            <v>0</v>
          </cell>
          <cell r="H77">
            <v>-4723</v>
          </cell>
          <cell r="I77">
            <v>0</v>
          </cell>
          <cell r="J77">
            <v>-4723</v>
          </cell>
          <cell r="K77">
            <v>-4310.51</v>
          </cell>
        </row>
        <row r="78">
          <cell r="F78">
            <v>-2791743.21</v>
          </cell>
          <cell r="G78">
            <v>24430.7</v>
          </cell>
          <cell r="H78">
            <v>-2767312.51</v>
          </cell>
          <cell r="I78">
            <v>0</v>
          </cell>
          <cell r="J78">
            <v>-2767312.51</v>
          </cell>
          <cell r="K78">
            <v>-2100444.71</v>
          </cell>
        </row>
        <row r="80">
          <cell r="F80">
            <v>-51192922.979999997</v>
          </cell>
          <cell r="G80">
            <v>0</v>
          </cell>
          <cell r="H80">
            <v>-51192922.979999997</v>
          </cell>
          <cell r="I80">
            <v>0</v>
          </cell>
          <cell r="J80">
            <v>-51192922.979999997</v>
          </cell>
          <cell r="K80">
            <v>-42336802.32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107075.42</v>
          </cell>
        </row>
        <row r="82">
          <cell r="F82">
            <v>-40572.379999999997</v>
          </cell>
          <cell r="G82">
            <v>0</v>
          </cell>
          <cell r="H82">
            <v>-40572.379999999997</v>
          </cell>
          <cell r="I82">
            <v>0</v>
          </cell>
          <cell r="J82">
            <v>-40572.379999999997</v>
          </cell>
          <cell r="K82">
            <v>-40572.379999999997</v>
          </cell>
        </row>
        <row r="83">
          <cell r="F83">
            <v>-51233495.359999999</v>
          </cell>
          <cell r="G83">
            <v>0</v>
          </cell>
          <cell r="H83">
            <v>-51233495.359999999</v>
          </cell>
          <cell r="I83">
            <v>0</v>
          </cell>
          <cell r="J83">
            <v>-51233495.359999999</v>
          </cell>
          <cell r="K83">
            <v>-42270299.280000001</v>
          </cell>
        </row>
        <row r="85">
          <cell r="F85">
            <v>3435605</v>
          </cell>
          <cell r="G85">
            <v>0</v>
          </cell>
          <cell r="H85">
            <v>3435605</v>
          </cell>
          <cell r="I85">
            <v>0</v>
          </cell>
          <cell r="J85">
            <v>3435605</v>
          </cell>
          <cell r="K85">
            <v>3252636.7</v>
          </cell>
        </row>
        <row r="86">
          <cell r="F86">
            <v>421488.11</v>
          </cell>
          <cell r="G86">
            <v>0</v>
          </cell>
          <cell r="H86">
            <v>421488.11</v>
          </cell>
          <cell r="I86">
            <v>0</v>
          </cell>
          <cell r="J86">
            <v>421488.11</v>
          </cell>
          <cell r="K86">
            <v>293909.71000000002</v>
          </cell>
        </row>
        <row r="87">
          <cell r="F87">
            <v>3857093.11</v>
          </cell>
          <cell r="G87">
            <v>0</v>
          </cell>
          <cell r="H87">
            <v>3857093.11</v>
          </cell>
          <cell r="I87">
            <v>0</v>
          </cell>
          <cell r="J87">
            <v>3857093.11</v>
          </cell>
          <cell r="K87">
            <v>3546546.41</v>
          </cell>
        </row>
        <row r="89">
          <cell r="F89">
            <v>955091.88</v>
          </cell>
          <cell r="G89">
            <v>0</v>
          </cell>
          <cell r="H89">
            <v>955091.88</v>
          </cell>
          <cell r="I89">
            <v>0</v>
          </cell>
          <cell r="J89">
            <v>955091.88</v>
          </cell>
          <cell r="K89">
            <v>935854.23</v>
          </cell>
        </row>
        <row r="90">
          <cell r="F90">
            <v>5100269.41</v>
          </cell>
          <cell r="G90">
            <v>0</v>
          </cell>
          <cell r="H90">
            <v>5100269.41</v>
          </cell>
          <cell r="I90">
            <v>0</v>
          </cell>
          <cell r="J90">
            <v>5100269.41</v>
          </cell>
          <cell r="K90">
            <v>5119507.0599999996</v>
          </cell>
        </row>
        <row r="91">
          <cell r="F91">
            <v>6055361.29</v>
          </cell>
          <cell r="G91">
            <v>0</v>
          </cell>
          <cell r="H91">
            <v>6055361.29</v>
          </cell>
          <cell r="I91">
            <v>0</v>
          </cell>
          <cell r="J91">
            <v>6055361.29</v>
          </cell>
          <cell r="K91">
            <v>6055361.2899999991</v>
          </cell>
        </row>
        <row r="93">
          <cell r="F93">
            <v>1552172.54</v>
          </cell>
          <cell r="G93">
            <v>0</v>
          </cell>
          <cell r="H93">
            <v>1552172.54</v>
          </cell>
          <cell r="I93">
            <v>0</v>
          </cell>
          <cell r="J93">
            <v>1552172.54</v>
          </cell>
          <cell r="K93">
            <v>561452.61</v>
          </cell>
        </row>
        <row r="94">
          <cell r="F94">
            <v>53833.88</v>
          </cell>
          <cell r="G94">
            <v>0</v>
          </cell>
          <cell r="H94">
            <v>53833.88</v>
          </cell>
          <cell r="I94">
            <v>0</v>
          </cell>
          <cell r="J94">
            <v>53833.88</v>
          </cell>
          <cell r="K94">
            <v>39023.46</v>
          </cell>
        </row>
        <row r="95">
          <cell r="F95">
            <v>1606006.42</v>
          </cell>
          <cell r="G95">
            <v>0</v>
          </cell>
          <cell r="H95">
            <v>1606006.42</v>
          </cell>
          <cell r="I95">
            <v>0</v>
          </cell>
          <cell r="J95">
            <v>1606006.42</v>
          </cell>
          <cell r="K95">
            <v>600476.06999999995</v>
          </cell>
        </row>
        <row r="97">
          <cell r="F97">
            <v>345651.97</v>
          </cell>
          <cell r="G97">
            <v>0</v>
          </cell>
          <cell r="H97">
            <v>345651.97</v>
          </cell>
          <cell r="I97">
            <v>0</v>
          </cell>
          <cell r="J97">
            <v>345651.97</v>
          </cell>
          <cell r="K97">
            <v>345651.97</v>
          </cell>
        </row>
        <row r="98">
          <cell r="F98">
            <v>345651.97</v>
          </cell>
          <cell r="G98">
            <v>0</v>
          </cell>
          <cell r="H98">
            <v>345651.97</v>
          </cell>
          <cell r="I98">
            <v>0</v>
          </cell>
          <cell r="J98">
            <v>345651.97</v>
          </cell>
          <cell r="K98">
            <v>345651.97</v>
          </cell>
        </row>
        <row r="100">
          <cell r="F100">
            <v>144030.60999999999</v>
          </cell>
          <cell r="G100">
            <v>0</v>
          </cell>
          <cell r="H100">
            <v>144030.60999999999</v>
          </cell>
          <cell r="I100">
            <v>0</v>
          </cell>
          <cell r="J100">
            <v>144030.60999999999</v>
          </cell>
          <cell r="K100">
            <v>20557.41</v>
          </cell>
        </row>
        <row r="101">
          <cell r="F101">
            <v>81834.62</v>
          </cell>
          <cell r="G101">
            <v>0</v>
          </cell>
          <cell r="H101">
            <v>81834.62</v>
          </cell>
          <cell r="I101">
            <v>0</v>
          </cell>
          <cell r="J101">
            <v>81834.62</v>
          </cell>
          <cell r="K101">
            <v>19445.68</v>
          </cell>
        </row>
        <row r="102">
          <cell r="F102">
            <v>225865.23</v>
          </cell>
          <cell r="G102">
            <v>0</v>
          </cell>
          <cell r="H102">
            <v>225865.23</v>
          </cell>
          <cell r="I102">
            <v>0</v>
          </cell>
          <cell r="J102">
            <v>225865.23</v>
          </cell>
          <cell r="K102">
            <v>40003.089999999997</v>
          </cell>
        </row>
        <row r="104">
          <cell r="F104">
            <v>4723</v>
          </cell>
          <cell r="G104">
            <v>0</v>
          </cell>
          <cell r="H104">
            <v>4723</v>
          </cell>
          <cell r="I104">
            <v>0</v>
          </cell>
          <cell r="J104">
            <v>4723</v>
          </cell>
          <cell r="K104">
            <v>4723</v>
          </cell>
        </row>
        <row r="105">
          <cell r="F105">
            <v>4723</v>
          </cell>
          <cell r="G105">
            <v>0</v>
          </cell>
          <cell r="H105">
            <v>4723</v>
          </cell>
          <cell r="I105">
            <v>0</v>
          </cell>
          <cell r="J105">
            <v>4723</v>
          </cell>
          <cell r="K105">
            <v>4723</v>
          </cell>
        </row>
        <row r="107">
          <cell r="F107">
            <v>83290.09</v>
          </cell>
          <cell r="G107">
            <v>0</v>
          </cell>
          <cell r="H107">
            <v>83290.09</v>
          </cell>
          <cell r="I107">
            <v>0</v>
          </cell>
          <cell r="J107">
            <v>83290.09</v>
          </cell>
          <cell r="K107">
            <v>82414.929999999993</v>
          </cell>
        </row>
        <row r="108">
          <cell r="F108">
            <v>22847.16</v>
          </cell>
          <cell r="G108">
            <v>0</v>
          </cell>
          <cell r="H108">
            <v>22847.16</v>
          </cell>
          <cell r="I108">
            <v>0</v>
          </cell>
          <cell r="J108">
            <v>22847.16</v>
          </cell>
          <cell r="K108">
            <v>23722.32</v>
          </cell>
        </row>
        <row r="109">
          <cell r="F109">
            <v>106137.25</v>
          </cell>
          <cell r="G109">
            <v>0</v>
          </cell>
          <cell r="H109">
            <v>106137.25</v>
          </cell>
          <cell r="I109">
            <v>0</v>
          </cell>
          <cell r="J109">
            <v>106137.25</v>
          </cell>
          <cell r="K109">
            <v>106137.25</v>
          </cell>
        </row>
        <row r="110">
          <cell r="F110">
            <v>105410796.68000005</v>
          </cell>
          <cell r="G110">
            <v>0</v>
          </cell>
          <cell r="H110">
            <v>105410796.68000008</v>
          </cell>
          <cell r="I110">
            <v>0</v>
          </cell>
          <cell r="J110">
            <v>105410796.68000008</v>
          </cell>
          <cell r="K110">
            <v>92976267.449999988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Links"/>
      <sheetName val="Lead"/>
    </sheetNames>
    <sheetDataSet>
      <sheetData sheetId="0" refreshError="1"/>
      <sheetData sheetId="1" refreshError="1">
        <row r="1">
          <cell r="A1" t="str">
            <v>HUPECOL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ABRIL</v>
          </cell>
        </row>
        <row r="5">
          <cell r="A5" t="str">
            <v xml:space="preserve">AÑO </v>
          </cell>
          <cell r="B5">
            <v>2002</v>
          </cell>
        </row>
        <row r="6">
          <cell r="A6" t="str">
            <v xml:space="preserve">Fecha limite de presentación:  </v>
          </cell>
          <cell r="C6">
            <v>37386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  <sheetName val="Variables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Index"/>
      <sheetName val="Notes"/>
      <sheetName val="Var Cost"/>
      <sheetName val="CY_ADJ"/>
      <sheetName val="IC"/>
      <sheetName val="Non IC Input"/>
      <sheetName val="Trial Balance"/>
      <sheetName val="Flash"/>
      <sheetName val="FX"/>
      <sheetName val="Deferred Tax"/>
      <sheetName val="Alliance"/>
      <sheetName val="BTA"/>
      <sheetName val="Provision"/>
      <sheetName val="LTC"/>
      <sheetName val="MR001 map"/>
      <sheetName val="MR001"/>
      <sheetName val="IS KZT"/>
      <sheetName val="Open Bal Reclasses"/>
      <sheetName val="2005 Tax"/>
      <sheetName val="FA summary"/>
      <sheetName val="Tax PP&amp;E"/>
      <sheetName val="Tax adj"/>
      <sheetName val="Acc 121"/>
      <sheetName val="Acc 844"/>
      <sheetName val="temp_perm_diff"/>
      <sheetName val="PY_ADJ"/>
      <sheetName val="списание ОС  ГААП КАЗ"/>
      <sheetName val="GAAP COA"/>
      <sheetName val="J C "/>
      <sheetName val="Sheet1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>
            <v>100505</v>
          </cell>
          <cell r="C4" t="str">
            <v>Cash And Cash Equivalents - Unrestricted</v>
          </cell>
          <cell r="D4">
            <v>6658250</v>
          </cell>
          <cell r="E4">
            <v>8990362.8690323085</v>
          </cell>
          <cell r="F4">
            <v>10711159.682732157</v>
          </cell>
          <cell r="G4">
            <v>17725271.642973922</v>
          </cell>
          <cell r="H4">
            <v>18958658.47018164</v>
          </cell>
          <cell r="I4">
            <v>15804601.992591374</v>
          </cell>
          <cell r="J4">
            <v>15340812.324795688</v>
          </cell>
          <cell r="K4">
            <v>13317890.449033022</v>
          </cell>
          <cell r="L4">
            <v>12987216.141248804</v>
          </cell>
        </row>
        <row r="5">
          <cell r="B5">
            <v>100510</v>
          </cell>
          <cell r="C5" t="str">
            <v>Cash And Cash Equivalents - Restricted</v>
          </cell>
          <cell r="D5">
            <v>122750</v>
          </cell>
          <cell r="E5">
            <v>96617.492623136874</v>
          </cell>
          <cell r="F5">
            <v>193644.2133537989</v>
          </cell>
          <cell r="G5">
            <v>99409.809264305179</v>
          </cell>
          <cell r="H5">
            <v>39868.059797460213</v>
          </cell>
          <cell r="I5">
            <v>2204.4451761606852</v>
          </cell>
          <cell r="J5">
            <v>2251.5628949363891</v>
          </cell>
          <cell r="K5">
            <v>2256.4141542099487</v>
          </cell>
          <cell r="L5">
            <v>252040.466304695</v>
          </cell>
        </row>
        <row r="6">
          <cell r="B6">
            <v>100515</v>
          </cell>
          <cell r="C6" t="str">
            <v>Debt Services Reserves - Cur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101005</v>
          </cell>
          <cell r="C7" t="str">
            <v>Short Term Investments Unrestricted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101010</v>
          </cell>
          <cell r="C8" t="str">
            <v>Short Term Investments Restricted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110505</v>
          </cell>
          <cell r="C9" t="str">
            <v>Accounts Receivable Trade</v>
          </cell>
          <cell r="D9">
            <v>4503527</v>
          </cell>
          <cell r="E9">
            <v>4988123.2307568518</v>
          </cell>
          <cell r="F9">
            <v>4796186.5058260402</v>
          </cell>
          <cell r="G9">
            <v>5149097.4137729323</v>
          </cell>
          <cell r="H9">
            <v>5978173.8747720057</v>
          </cell>
          <cell r="I9">
            <v>4792859.4122417923</v>
          </cell>
          <cell r="J9">
            <v>5117266.58757379</v>
          </cell>
          <cell r="K9">
            <v>5522887.3948073061</v>
          </cell>
          <cell r="L9">
            <v>5553991.5375210242</v>
          </cell>
        </row>
        <row r="10">
          <cell r="B10">
            <v>110510</v>
          </cell>
          <cell r="C10" t="str">
            <v>Allowance For Doubtful Accounts</v>
          </cell>
          <cell r="D10">
            <v>-526000</v>
          </cell>
          <cell r="E10">
            <v>-529009.74041007797</v>
          </cell>
          <cell r="F10">
            <v>-535934.46960859548</v>
          </cell>
          <cell r="G10">
            <v>-542299.32572985603</v>
          </cell>
          <cell r="H10">
            <v>-610744.11983603926</v>
          </cell>
          <cell r="I10">
            <v>-625525.05260125117</v>
          </cell>
          <cell r="J10">
            <v>-640028.9863509984</v>
          </cell>
          <cell r="K10">
            <v>-641542.44058778824</v>
          </cell>
          <cell r="L10">
            <v>-230006.38773554776</v>
          </cell>
        </row>
        <row r="11">
          <cell r="B11">
            <v>120505</v>
          </cell>
          <cell r="C11" t="str">
            <v>Inventory Fuel And Raw Materials</v>
          </cell>
          <cell r="D11">
            <v>1411000</v>
          </cell>
          <cell r="E11">
            <v>1149724.5421805251</v>
          </cell>
          <cell r="F11">
            <v>1157217.0911742132</v>
          </cell>
          <cell r="G11">
            <v>1947715.2780848583</v>
          </cell>
          <cell r="H11">
            <v>2087748.8354766113</v>
          </cell>
          <cell r="I11">
            <v>2434565.5899736579</v>
          </cell>
          <cell r="J11">
            <v>2847144.99646137</v>
          </cell>
          <cell r="K11">
            <v>2760807.8515328099</v>
          </cell>
          <cell r="L11">
            <v>2478751.4399552862</v>
          </cell>
        </row>
        <row r="12">
          <cell r="B12">
            <v>129595</v>
          </cell>
          <cell r="C12" t="str">
            <v>Inventory Spare Parts &amp; Supplies</v>
          </cell>
          <cell r="D12">
            <v>4218503</v>
          </cell>
          <cell r="E12">
            <v>4145458.6088371044</v>
          </cell>
          <cell r="F12">
            <v>4563434.7966999235</v>
          </cell>
          <cell r="G12">
            <v>5073842.051459712</v>
          </cell>
          <cell r="H12">
            <v>6706614.7161228098</v>
          </cell>
          <cell r="I12">
            <v>7836163.9133190643</v>
          </cell>
          <cell r="J12">
            <v>7901783.380655488</v>
          </cell>
          <cell r="K12">
            <v>8342164.300988093</v>
          </cell>
          <cell r="L12">
            <v>8898005.2935962938</v>
          </cell>
        </row>
        <row r="13">
          <cell r="B13">
            <v>130505</v>
          </cell>
          <cell r="C13" t="str">
            <v>Prepaid Insurance</v>
          </cell>
          <cell r="E13">
            <v>22358.373004463952</v>
          </cell>
          <cell r="F13">
            <v>41031.168917881812</v>
          </cell>
          <cell r="G13">
            <v>36129.376878162715</v>
          </cell>
          <cell r="H13">
            <v>31522.246021539944</v>
          </cell>
          <cell r="I13">
            <v>26284.47686862035</v>
          </cell>
          <cell r="J13">
            <v>24692.787766450416</v>
          </cell>
          <cell r="K13">
            <v>18649.127269656281</v>
          </cell>
          <cell r="L13">
            <v>42452.675822420955</v>
          </cell>
        </row>
        <row r="14">
          <cell r="B14">
            <v>130510</v>
          </cell>
          <cell r="C14" t="str">
            <v>Prepaid Non-Income Taxes</v>
          </cell>
          <cell r="E14">
            <v>10604.851479155634</v>
          </cell>
          <cell r="F14">
            <v>125231.9996418521</v>
          </cell>
          <cell r="G14">
            <v>86390.254729466731</v>
          </cell>
          <cell r="H14">
            <v>39305.451052885386</v>
          </cell>
          <cell r="I14">
            <v>60091.49012183075</v>
          </cell>
          <cell r="J14">
            <v>9212.8251748251751</v>
          </cell>
          <cell r="K14">
            <v>229396.23046554241</v>
          </cell>
          <cell r="L14">
            <v>543370.37175564561</v>
          </cell>
        </row>
        <row r="15">
          <cell r="B15">
            <v>130515</v>
          </cell>
          <cell r="C15" t="str">
            <v>Prepaid Contracts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130520</v>
          </cell>
          <cell r="C16" t="str">
            <v>Prepaid Leases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130525</v>
          </cell>
          <cell r="C17" t="str">
            <v>Prepaid Other</v>
          </cell>
          <cell r="D17">
            <v>3354776</v>
          </cell>
          <cell r="E17">
            <v>4208887.9832034511</v>
          </cell>
          <cell r="F17">
            <v>4469220.1017651577</v>
          </cell>
          <cell r="G17">
            <v>6604503.5700272489</v>
          </cell>
          <cell r="H17">
            <v>5923545.7387076039</v>
          </cell>
          <cell r="I17">
            <v>6296562.8680441231</v>
          </cell>
          <cell r="J17">
            <v>7205818.1375010535</v>
          </cell>
          <cell r="K17">
            <v>5848912.1550544724</v>
          </cell>
          <cell r="L17">
            <v>6405688.6462791432</v>
          </cell>
        </row>
        <row r="18">
          <cell r="B18">
            <v>145005</v>
          </cell>
          <cell r="C18" t="str">
            <v>UC Related Prty Int Receivable Cur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145010</v>
          </cell>
          <cell r="C19" t="str">
            <v>UC Related Prty Chgs Receivable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145015</v>
          </cell>
          <cell r="C20" t="str">
            <v>UC Related Prty Dividends Receivable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145020</v>
          </cell>
          <cell r="C21" t="str">
            <v>Unconsol Related Party Fees Receivable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150505</v>
          </cell>
          <cell r="C22" t="str">
            <v>Deferred Tax Asset - US Federal Current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150510</v>
          </cell>
          <cell r="C23" t="str">
            <v>Deferred Tax Asset - US State Current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150515</v>
          </cell>
          <cell r="C24" t="str">
            <v>Deferred Tax Asset Foreign Current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1890.1547371591719</v>
          </cell>
          <cell r="K24">
            <v>1894.6243201876709</v>
          </cell>
          <cell r="L24">
            <v>31922.424014385502</v>
          </cell>
        </row>
        <row r="25">
          <cell r="B25">
            <v>159505</v>
          </cell>
          <cell r="C25" t="str">
            <v>Notes Receivable Current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159510</v>
          </cell>
          <cell r="C26" t="str">
            <v>Interest Receivable Current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159512</v>
          </cell>
          <cell r="C27" t="str">
            <v>Other Receivables</v>
          </cell>
          <cell r="D27">
            <v>159000</v>
          </cell>
          <cell r="E27">
            <v>84793.00469092837</v>
          </cell>
          <cell r="F27">
            <v>90116.178587874121</v>
          </cell>
          <cell r="G27">
            <v>95803.420085636433</v>
          </cell>
          <cell r="H27">
            <v>107757.31160585115</v>
          </cell>
          <cell r="I27">
            <v>106670.005350675</v>
          </cell>
          <cell r="J27">
            <v>100332.30221585644</v>
          </cell>
          <cell r="K27">
            <v>100677.13470146101</v>
          </cell>
          <cell r="L27">
            <v>105044.36593740019</v>
          </cell>
        </row>
        <row r="28">
          <cell r="B28">
            <v>159515</v>
          </cell>
          <cell r="C28" t="str">
            <v>Regulatory Assets Current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159520</v>
          </cell>
          <cell r="C29" t="str">
            <v>Accounts Receivable VAT</v>
          </cell>
          <cell r="D29">
            <v>418000</v>
          </cell>
          <cell r="E29">
            <v>463000</v>
          </cell>
          <cell r="F29">
            <v>409900.23023791244</v>
          </cell>
          <cell r="G29">
            <v>499857.06485013623</v>
          </cell>
          <cell r="H29">
            <v>562676.37839575636</v>
          </cell>
          <cell r="I29">
            <v>445726.67105696409</v>
          </cell>
          <cell r="J29">
            <v>410500.69930069929</v>
          </cell>
          <cell r="K29">
            <v>415696.40233088424</v>
          </cell>
          <cell r="L29">
            <v>354054.21590546152</v>
          </cell>
        </row>
        <row r="30">
          <cell r="B30">
            <v>159530</v>
          </cell>
          <cell r="C30" t="str">
            <v>Unrealized Mark To Market Gain ST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159535</v>
          </cell>
          <cell r="C31" t="str">
            <v>Derivative Asset Short-Term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159540</v>
          </cell>
          <cell r="C32" t="str">
            <v>Income Tax Receivable - Us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159541</v>
          </cell>
          <cell r="C33" t="str">
            <v>Income Tax Receivable - Foreign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159595</v>
          </cell>
          <cell r="C34" t="str">
            <v>Other Current Assets</v>
          </cell>
          <cell r="D34">
            <v>392000</v>
          </cell>
          <cell r="E34">
            <v>338532.20859499136</v>
          </cell>
          <cell r="F34">
            <v>313635.01412125863</v>
          </cell>
          <cell r="G34">
            <v>287289.79641884007</v>
          </cell>
          <cell r="H34">
            <v>540372.73087619711</v>
          </cell>
          <cell r="I34">
            <v>234146.79803767239</v>
          </cell>
          <cell r="J34">
            <v>492037.75529207551</v>
          </cell>
          <cell r="K34">
            <v>556732.54040696775</v>
          </cell>
          <cell r="L34">
            <v>487466.76307188848</v>
          </cell>
        </row>
        <row r="35">
          <cell r="B35">
            <v>160505</v>
          </cell>
          <cell r="C35" t="str">
            <v>Current Assets Of Discontinued Ops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170105</v>
          </cell>
          <cell r="C36" t="str">
            <v>Land</v>
          </cell>
          <cell r="D36">
            <v>6506241</v>
          </cell>
          <cell r="E36">
            <v>6585003.071271847</v>
          </cell>
          <cell r="F36">
            <v>6679507.7201074436</v>
          </cell>
          <cell r="G36">
            <v>6775709.2715453487</v>
          </cell>
          <cell r="H36">
            <v>6995176.4662433686</v>
          </cell>
          <cell r="I36">
            <v>7164470.331988804</v>
          </cell>
          <cell r="J36">
            <v>7332882.7696520342</v>
          </cell>
          <cell r="K36">
            <v>7350222.5819609826</v>
          </cell>
          <cell r="L36">
            <v>6949376.0454327688</v>
          </cell>
        </row>
        <row r="37">
          <cell r="B37">
            <v>170505</v>
          </cell>
          <cell r="C37" t="str">
            <v>PP&amp;E Generation</v>
          </cell>
          <cell r="D37">
            <v>58712571</v>
          </cell>
          <cell r="E37">
            <v>59435200.606264666</v>
          </cell>
          <cell r="F37">
            <v>60635202.764696844</v>
          </cell>
          <cell r="G37">
            <v>61526597.185597517</v>
          </cell>
          <cell r="H37">
            <v>63485055.092348486</v>
          </cell>
          <cell r="I37">
            <v>65151354.7272802</v>
          </cell>
          <cell r="J37">
            <v>66713065.34720701</v>
          </cell>
          <cell r="K37">
            <v>67704096.523351058</v>
          </cell>
          <cell r="L37">
            <v>64097692.904423513</v>
          </cell>
        </row>
        <row r="38">
          <cell r="B38">
            <v>170510</v>
          </cell>
          <cell r="C38" t="str">
            <v>PP&amp;E Distribution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170515</v>
          </cell>
          <cell r="C39" t="str">
            <v>PP&amp;E Buildings</v>
          </cell>
          <cell r="D39">
            <v>2758711</v>
          </cell>
          <cell r="E39">
            <v>2792106.5847015213</v>
          </cell>
          <cell r="F39">
            <v>2832177.4927091328</v>
          </cell>
          <cell r="G39">
            <v>2925849.6247567153</v>
          </cell>
          <cell r="H39">
            <v>3020618.7453785567</v>
          </cell>
          <cell r="I39">
            <v>3093722.2942048074</v>
          </cell>
          <cell r="J39">
            <v>3166445.2295896877</v>
          </cell>
          <cell r="K39">
            <v>3173932.8122624778</v>
          </cell>
          <cell r="L39">
            <v>3000841.4587991056</v>
          </cell>
        </row>
        <row r="40">
          <cell r="B40">
            <v>170520</v>
          </cell>
          <cell r="C40" t="str">
            <v>PP&amp;E Office Furniture And Equip</v>
          </cell>
          <cell r="D40">
            <v>1126477</v>
          </cell>
          <cell r="E40">
            <v>1133510.1553302566</v>
          </cell>
          <cell r="F40">
            <v>1291023.3967766692</v>
          </cell>
          <cell r="G40">
            <v>1316442.9869209812</v>
          </cell>
          <cell r="H40">
            <v>1366233.2630606012</v>
          </cell>
          <cell r="I40">
            <v>1449617.8079519263</v>
          </cell>
          <cell r="J40">
            <v>1516751.2269778415</v>
          </cell>
          <cell r="K40">
            <v>1551391.3630605524</v>
          </cell>
          <cell r="L40">
            <v>1488549.0682689238</v>
          </cell>
        </row>
        <row r="41">
          <cell r="B41">
            <v>170525</v>
          </cell>
          <cell r="C41" t="str">
            <v>PP&amp;E Spare Parts</v>
          </cell>
          <cell r="D41">
            <v>1802000</v>
          </cell>
          <cell r="E41">
            <v>1824007.1908905199</v>
          </cell>
          <cell r="F41">
            <v>1667808.1772064466</v>
          </cell>
          <cell r="G41">
            <v>1691828.7698715455</v>
          </cell>
          <cell r="H41">
            <v>1746627.595965279</v>
          </cell>
          <cell r="I41">
            <v>1788898.629321699</v>
          </cell>
          <cell r="J41">
            <v>1830949.5780604936</v>
          </cell>
          <cell r="K41">
            <v>1835279.1607127776</v>
          </cell>
          <cell r="L41">
            <v>1620394.9384381985</v>
          </cell>
        </row>
        <row r="42">
          <cell r="B42">
            <v>170530</v>
          </cell>
          <cell r="C42" t="str">
            <v>PP&amp;E Natural Resources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170535</v>
          </cell>
          <cell r="C43" t="str">
            <v>PP&amp;E Asset Retirement Costs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170605</v>
          </cell>
          <cell r="C44" t="str">
            <v>Accum Dep &amp; Amort Generation</v>
          </cell>
          <cell r="D44">
            <v>-13825279.68</v>
          </cell>
          <cell r="E44">
            <v>-14306898.093440264</v>
          </cell>
          <cell r="F44">
            <v>-14820085.929316958</v>
          </cell>
          <cell r="G44">
            <v>-15369218.213001169</v>
          </cell>
          <cell r="H44">
            <v>-16175438.045973314</v>
          </cell>
          <cell r="I44">
            <v>-16921949.061656237</v>
          </cell>
          <cell r="J44">
            <v>-17683598.989215605</v>
          </cell>
          <cell r="K44">
            <v>-18086933.209610671</v>
          </cell>
          <cell r="L44">
            <v>-17447000.878553178</v>
          </cell>
        </row>
        <row r="45">
          <cell r="B45">
            <v>170610</v>
          </cell>
          <cell r="C45" t="str">
            <v>Accum Dep &amp; Amort Distribution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170615</v>
          </cell>
          <cell r="C46" t="str">
            <v>Accum Dep &amp; Amort Buildings</v>
          </cell>
          <cell r="D46">
            <v>-572534</v>
          </cell>
          <cell r="E46">
            <v>-587977.92668532964</v>
          </cell>
          <cell r="F46">
            <v>-605544.16392939363</v>
          </cell>
          <cell r="G46">
            <v>-623274.75772674195</v>
          </cell>
          <cell r="H46">
            <v>-652877.60866420192</v>
          </cell>
          <cell r="I46">
            <v>-678320.88738887059</v>
          </cell>
          <cell r="J46">
            <v>-704135.23422360781</v>
          </cell>
          <cell r="K46">
            <v>-715692.93463389936</v>
          </cell>
          <cell r="L46">
            <v>-686015.56874800369</v>
          </cell>
        </row>
        <row r="47">
          <cell r="B47">
            <v>170620</v>
          </cell>
          <cell r="C47" t="str">
            <v>Accum Dep &amp; Amort Office Furn &amp; Equip</v>
          </cell>
          <cell r="D47">
            <v>-587822</v>
          </cell>
          <cell r="E47">
            <v>-597492.34243776964</v>
          </cell>
          <cell r="F47">
            <v>-606790.39508825773</v>
          </cell>
          <cell r="G47">
            <v>-627589.56076294277</v>
          </cell>
          <cell r="H47">
            <v>-646605.54902748764</v>
          </cell>
          <cell r="I47">
            <v>-675022.83322357596</v>
          </cell>
          <cell r="J47">
            <v>-704712.64285112475</v>
          </cell>
          <cell r="K47">
            <v>-720330.8829490752</v>
          </cell>
          <cell r="L47">
            <v>-694375.77882465674</v>
          </cell>
        </row>
        <row r="48">
          <cell r="B48">
            <v>170625</v>
          </cell>
          <cell r="C48" t="str">
            <v>Accum Dep &amp; Amort Spare Parts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170630</v>
          </cell>
          <cell r="C49" t="str">
            <v>Accum Dep &amp; Amort Natural Resources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170635</v>
          </cell>
          <cell r="C50" t="str">
            <v>Accum Dep &amp; Amort Asset Retirement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170705</v>
          </cell>
          <cell r="C51" t="str">
            <v>CWIP - Generation Assets</v>
          </cell>
          <cell r="D51">
            <v>23000</v>
          </cell>
          <cell r="E51">
            <v>43574.829008095636</v>
          </cell>
          <cell r="F51">
            <v>93924.830237912509</v>
          </cell>
          <cell r="G51">
            <v>208588.75398987936</v>
          </cell>
          <cell r="H51">
            <v>382220.01977174089</v>
          </cell>
          <cell r="I51">
            <v>1054315.6427395456</v>
          </cell>
          <cell r="J51">
            <v>2165988.5326480749</v>
          </cell>
          <cell r="K51">
            <v>4035769.4095093319</v>
          </cell>
          <cell r="L51">
            <v>5484881.3768763989</v>
          </cell>
        </row>
        <row r="52">
          <cell r="B52">
            <v>170710</v>
          </cell>
          <cell r="C52" t="str">
            <v>CWIP - Distribution Assets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170715</v>
          </cell>
          <cell r="C53" t="str">
            <v>CWIP - Buildings</v>
          </cell>
          <cell r="E53">
            <v>19347.541953544678</v>
          </cell>
          <cell r="F53">
            <v>134844.55855717574</v>
          </cell>
          <cell r="G53">
            <v>498142.75951732195</v>
          </cell>
          <cell r="H53">
            <v>666714.1734447839</v>
          </cell>
          <cell r="I53">
            <v>951282.06791241351</v>
          </cell>
          <cell r="J53">
            <v>1112322.2732327913</v>
          </cell>
          <cell r="K53">
            <v>1417858.699856431</v>
          </cell>
          <cell r="L53">
            <v>1540051.7246885977</v>
          </cell>
        </row>
        <row r="54">
          <cell r="B54">
            <v>170720</v>
          </cell>
          <cell r="C54" t="str">
            <v>CWIP - Management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170725</v>
          </cell>
          <cell r="C55" t="str">
            <v>CWIP - Capitalized Interest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170730</v>
          </cell>
          <cell r="C56" t="str">
            <v>CWIP - SAP - ERP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170735</v>
          </cell>
          <cell r="C57" t="str">
            <v>CWIP - SAP - CCS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185005</v>
          </cell>
          <cell r="C58" t="str">
            <v>Unconsol Related Party Loans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185010</v>
          </cell>
          <cell r="C59" t="str">
            <v>UC Related Prty Cap Cont. Inv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185016</v>
          </cell>
          <cell r="C60" t="str">
            <v>UC Related Prty Inv - Eq Earn Adjust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185018</v>
          </cell>
          <cell r="C61" t="str">
            <v>UC Related Prty Inv - CY Eq Earn Adj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185025</v>
          </cell>
          <cell r="C62" t="str">
            <v>Unconsol Related Party Dividends Inv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185030</v>
          </cell>
          <cell r="C63" t="str">
            <v>Unconsol Related Party Other Inv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185035</v>
          </cell>
          <cell r="C64" t="str">
            <v>Unconsol Related Party Inv - FAS 133 Adj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185040</v>
          </cell>
          <cell r="C65" t="str">
            <v>Unconsol Related Party Inv - TLA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185045</v>
          </cell>
          <cell r="C66" t="str">
            <v>Unconsol Related Party Interest Inv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190505</v>
          </cell>
          <cell r="C67" t="str">
            <v>Deferred Financing Costs</v>
          </cell>
          <cell r="D67">
            <v>226921</v>
          </cell>
          <cell r="E67">
            <v>229667.9772262995</v>
          </cell>
          <cell r="F67">
            <v>232964.05640828854</v>
          </cell>
          <cell r="G67">
            <v>236319.31919034646</v>
          </cell>
          <cell r="H67">
            <v>243973.77069602959</v>
          </cell>
          <cell r="I67">
            <v>249878.30548238393</v>
          </cell>
          <cell r="J67">
            <v>255752.0983233634</v>
          </cell>
          <cell r="K67">
            <v>256356.86639641924</v>
          </cell>
          <cell r="L67">
            <v>242376.36977004155</v>
          </cell>
        </row>
        <row r="68">
          <cell r="B68">
            <v>190510</v>
          </cell>
          <cell r="C68" t="str">
            <v>Accum Amort Defd Financing Costs</v>
          </cell>
          <cell r="D68">
            <v>-49128</v>
          </cell>
          <cell r="E68">
            <v>-58434.338648203833</v>
          </cell>
          <cell r="F68">
            <v>-67254.010277306981</v>
          </cell>
          <cell r="G68">
            <v>-76147.236583363963</v>
          </cell>
          <cell r="H68">
            <v>-86531.036321597014</v>
          </cell>
          <cell r="I68">
            <v>-97004.499005046921</v>
          </cell>
          <cell r="J68">
            <v>-107584.34189176089</v>
          </cell>
          <cell r="K68">
            <v>-116435.27184471836</v>
          </cell>
          <cell r="L68">
            <v>-118213.15505535851</v>
          </cell>
        </row>
        <row r="69">
          <cell r="B69">
            <v>199525</v>
          </cell>
          <cell r="C69" t="str">
            <v>Unrealized Mark To Market Gain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199530</v>
          </cell>
          <cell r="C70" t="str">
            <v>Derivative Asset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199535</v>
          </cell>
          <cell r="C71" t="str">
            <v>Sales Concessions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199536</v>
          </cell>
          <cell r="C72" t="str">
            <v>Amortization Of Sales Concessions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199537</v>
          </cell>
          <cell r="C73" t="str">
            <v>Contracts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199538</v>
          </cell>
          <cell r="C74" t="str">
            <v>Amortization Of Contracts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199539</v>
          </cell>
          <cell r="C75" t="str">
            <v>Other Intangible Assets</v>
          </cell>
          <cell r="D75">
            <v>11288000</v>
          </cell>
          <cell r="E75">
            <v>11424608.898993721</v>
          </cell>
          <cell r="F75">
            <v>11588569.134151956</v>
          </cell>
          <cell r="G75">
            <v>11759787.038847802</v>
          </cell>
          <cell r="H75">
            <v>12140689.962546214</v>
          </cell>
          <cell r="I75">
            <v>12434668.021320382</v>
          </cell>
          <cell r="J75">
            <v>12726964.961075069</v>
          </cell>
          <cell r="K75">
            <v>12757059.971539566</v>
          </cell>
          <cell r="L75">
            <v>12113648.979559248</v>
          </cell>
        </row>
        <row r="76">
          <cell r="B76">
            <v>199540</v>
          </cell>
          <cell r="C76" t="str">
            <v>Amortization Of Other Intangibles</v>
          </cell>
          <cell r="D76">
            <v>-4187938</v>
          </cell>
          <cell r="E76">
            <v>-4303196.5274267998</v>
          </cell>
          <cell r="F76">
            <v>-4430085.7117421329</v>
          </cell>
          <cell r="G76">
            <v>-4561888.1639548466</v>
          </cell>
          <cell r="H76">
            <v>-4775942.5257997112</v>
          </cell>
          <cell r="I76">
            <v>-4961464.3351168921</v>
          </cell>
          <cell r="J76">
            <v>-5149674.9447299689</v>
          </cell>
          <cell r="K76">
            <v>-5233604.8555865213</v>
          </cell>
          <cell r="L76">
            <v>-5016028.2873682538</v>
          </cell>
        </row>
        <row r="77">
          <cell r="B77">
            <v>192505</v>
          </cell>
          <cell r="C77" t="str">
            <v>Goodwill</v>
          </cell>
          <cell r="D77">
            <v>2184163</v>
          </cell>
          <cell r="E77">
            <v>2383294.2422637516</v>
          </cell>
          <cell r="F77">
            <v>2417498.0813507289</v>
          </cell>
          <cell r="G77">
            <v>2452316.0762942783</v>
          </cell>
          <cell r="H77">
            <v>2531747.3075068318</v>
          </cell>
          <cell r="I77">
            <v>2593019.4270661836</v>
          </cell>
          <cell r="J77">
            <v>2653972.5334906057</v>
          </cell>
          <cell r="K77">
            <v>2660248.2898403853</v>
          </cell>
          <cell r="L77">
            <v>2515170.8719259026</v>
          </cell>
        </row>
        <row r="78">
          <cell r="B78">
            <v>192510</v>
          </cell>
          <cell r="C78" t="str">
            <v>Amortization Of Goodwill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193505</v>
          </cell>
          <cell r="C79" t="str">
            <v>Deferred Tax Asset - US State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193510</v>
          </cell>
          <cell r="C80" t="str">
            <v>Deferred Tax Asset - US Federal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193515</v>
          </cell>
          <cell r="C81" t="str">
            <v>Deferred Tax Asset Foreign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194005</v>
          </cell>
          <cell r="C82" t="str">
            <v>Proj Dev Office Costs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194010</v>
          </cell>
          <cell r="C83" t="str">
            <v>Proj Dev Consultants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194015</v>
          </cell>
          <cell r="C84" t="str">
            <v>Proj Dev Options &amp; Permits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194020</v>
          </cell>
          <cell r="C85" t="str">
            <v>Proj Dev New Projects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194095</v>
          </cell>
          <cell r="C86" t="str">
            <v>Proj Dev Other Costs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194505</v>
          </cell>
          <cell r="C87" t="str">
            <v>Long-Term Debt Service Reserves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194510</v>
          </cell>
          <cell r="C88" t="str">
            <v>Other Long Term Restricted Cash Deposits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199005</v>
          </cell>
          <cell r="C89" t="str">
            <v>Noncurrent Assets Of Discontinued Ops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199505</v>
          </cell>
          <cell r="C90" t="str">
            <v>Notes Receivable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199510</v>
          </cell>
          <cell r="C91" t="str">
            <v>Long Term Receivables From Customers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199515</v>
          </cell>
          <cell r="C92" t="str">
            <v>Regulatory Assets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199520</v>
          </cell>
          <cell r="C93" t="str">
            <v>Other Long Term Investments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199545</v>
          </cell>
          <cell r="C94" t="str">
            <v>Income Tax Receivable - LT - Foreign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199595</v>
          </cell>
          <cell r="C95" t="str">
            <v>Other Assets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200505</v>
          </cell>
          <cell r="C96" t="str">
            <v>Accounts Payable</v>
          </cell>
          <cell r="D96">
            <v>1262203</v>
          </cell>
          <cell r="E96">
            <v>1906174.0834531286</v>
          </cell>
          <cell r="F96">
            <v>1431908.2930161126</v>
          </cell>
          <cell r="G96">
            <v>1964585.2762319939</v>
          </cell>
          <cell r="H96">
            <v>2971839.4419868155</v>
          </cell>
          <cell r="I96">
            <v>2332591.7444188283</v>
          </cell>
          <cell r="J96">
            <v>3423055.1182787069</v>
          </cell>
          <cell r="K96">
            <v>4704317.3229456963</v>
          </cell>
          <cell r="L96">
            <v>6046898.0302618938</v>
          </cell>
        </row>
        <row r="97">
          <cell r="B97">
            <v>210505</v>
          </cell>
          <cell r="C97" t="str">
            <v>Accrued Interest</v>
          </cell>
          <cell r="E97">
            <v>0</v>
          </cell>
          <cell r="F97">
            <v>0</v>
          </cell>
          <cell r="G97">
            <v>36871.242584663298</v>
          </cell>
          <cell r="H97">
            <v>36837.593955955635</v>
          </cell>
          <cell r="I97">
            <v>38986.759548896938</v>
          </cell>
          <cell r="J97">
            <v>38616.007077260088</v>
          </cell>
          <cell r="K97">
            <v>74195.19043999663</v>
          </cell>
          <cell r="L97">
            <v>37816.289524113701</v>
          </cell>
        </row>
        <row r="98">
          <cell r="B98">
            <v>220505</v>
          </cell>
          <cell r="C98" t="str">
            <v>Current Liab Of Discontinued Ops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231005</v>
          </cell>
          <cell r="C99" t="str">
            <v>Proj Fin Debt - Cur - US$ Denom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231010</v>
          </cell>
          <cell r="C100" t="str">
            <v>Proj Fin Debt - Cur - Foreign Denom</v>
          </cell>
          <cell r="D100">
            <v>8223069</v>
          </cell>
          <cell r="E100">
            <v>10830156.245744118</v>
          </cell>
          <cell r="F100">
            <v>10601855.341519568</v>
          </cell>
          <cell r="G100">
            <v>4845634.4959128071</v>
          </cell>
          <cell r="H100">
            <v>5002586.0070728175</v>
          </cell>
          <cell r="I100">
            <v>2848205.4659203161</v>
          </cell>
          <cell r="J100">
            <v>2468615.72162777</v>
          </cell>
          <cell r="K100">
            <v>2474453.1711848662</v>
          </cell>
          <cell r="L100">
            <v>2339508.1443628236</v>
          </cell>
        </row>
        <row r="101">
          <cell r="B101">
            <v>231015</v>
          </cell>
          <cell r="C101" t="str">
            <v>Proj Fin Debt Capital Leases - Current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231020</v>
          </cell>
          <cell r="C102" t="str">
            <v>Other Notes Payable - Current Portion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231505</v>
          </cell>
          <cell r="C103" t="str">
            <v>Recourse Debt - Current (Corp Use Only)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245005</v>
          </cell>
          <cell r="C104" t="str">
            <v>Unconsol Related Party Int Pay - Current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245010</v>
          </cell>
          <cell r="C105" t="str">
            <v>UC Related Prty Loans Pay - Current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245015</v>
          </cell>
          <cell r="C106" t="str">
            <v>Unconsol Related Party Charges Payable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245020</v>
          </cell>
          <cell r="C107" t="str">
            <v>Unconsol Related Party Dividends Payable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245025</v>
          </cell>
          <cell r="C108" t="str">
            <v>Unconsol Related Party Fees Payable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259005</v>
          </cell>
          <cell r="C109" t="str">
            <v>Deferred Tax Liability - US State Current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259010</v>
          </cell>
          <cell r="C110" t="str">
            <v>Deferred Tax Liability - US Federal Current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259015</v>
          </cell>
          <cell r="C111" t="str">
            <v>Deferred Tax Liability - Foreign Current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259505</v>
          </cell>
          <cell r="C112" t="str">
            <v>Accrued ST Regulatory Liabilities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259510</v>
          </cell>
          <cell r="C113" t="str">
            <v>Accrued ST Asset Retirement Obligations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>
            <v>259515</v>
          </cell>
          <cell r="C114" t="str">
            <v>Short Term Contingencies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259520</v>
          </cell>
          <cell r="C115" t="str">
            <v>Short Term Deferred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259530</v>
          </cell>
          <cell r="C116" t="str">
            <v>Accrued ST Pension Liabilities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259535</v>
          </cell>
          <cell r="C117" t="str">
            <v>ST Unrealized Mark To Market Loss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259536</v>
          </cell>
          <cell r="C118" t="str">
            <v>ST Portion of LT Incentive Compensatn Payable</v>
          </cell>
          <cell r="D118">
            <v>79269</v>
          </cell>
          <cell r="E118">
            <v>79269</v>
          </cell>
          <cell r="F118">
            <v>79269</v>
          </cell>
          <cell r="G118">
            <v>96411.857142857101</v>
          </cell>
          <cell r="H118">
            <v>126676.60563144412</v>
          </cell>
          <cell r="I118">
            <v>15674.384411024284</v>
          </cell>
          <cell r="J118">
            <v>149235.92994285727</v>
          </cell>
          <cell r="K118">
            <v>149236.26562947116</v>
          </cell>
          <cell r="L118">
            <v>149235.57750039609</v>
          </cell>
          <cell r="M118">
            <v>-0.35244246118236333</v>
          </cell>
        </row>
        <row r="119">
          <cell r="B119">
            <v>259540</v>
          </cell>
          <cell r="C119" t="str">
            <v>ST Unreal Loss On Adverse Commitment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259545</v>
          </cell>
          <cell r="C120" t="str">
            <v>VAT Payable</v>
          </cell>
          <cell r="D120">
            <v>576646</v>
          </cell>
          <cell r="E120">
            <v>580178.00000000466</v>
          </cell>
          <cell r="F120">
            <v>591441.11742135067</v>
          </cell>
          <cell r="G120">
            <v>381946.01952511445</v>
          </cell>
          <cell r="H120">
            <v>246523.10929112046</v>
          </cell>
          <cell r="I120">
            <v>183887.26356602192</v>
          </cell>
          <cell r="J120">
            <v>104483.1940475376</v>
          </cell>
          <cell r="K120">
            <v>0</v>
          </cell>
          <cell r="L120">
            <v>0</v>
          </cell>
        </row>
        <row r="121">
          <cell r="B121">
            <v>259549</v>
          </cell>
          <cell r="C121" t="str">
            <v>Other Income Tax Payable - Short Term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259550</v>
          </cell>
          <cell r="C122" t="str">
            <v>Income Taxes Payable - US State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259551</v>
          </cell>
          <cell r="C123" t="str">
            <v>Income Taxes Payable - US Federal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259552</v>
          </cell>
          <cell r="C124" t="str">
            <v>Income Taxes Payable Foreign</v>
          </cell>
          <cell r="D124">
            <v>42534.2</v>
          </cell>
          <cell r="E124">
            <v>1322005.9695846259</v>
          </cell>
          <cell r="F124">
            <v>2313619.268610897</v>
          </cell>
          <cell r="G124">
            <v>3567903.7690385398</v>
          </cell>
          <cell r="H124">
            <v>5539165.7138723666</v>
          </cell>
          <cell r="I124">
            <v>7052635.706124465</v>
          </cell>
          <cell r="J124">
            <v>9276073.2807228919</v>
          </cell>
          <cell r="K124">
            <v>8960158.8101427276</v>
          </cell>
          <cell r="L124">
            <v>4635849.9889580114</v>
          </cell>
          <cell r="M124">
            <v>158845</v>
          </cell>
          <cell r="N124">
            <v>4794694.9889580114</v>
          </cell>
        </row>
        <row r="125">
          <cell r="B125">
            <v>259553</v>
          </cell>
          <cell r="C125" t="str">
            <v>Other Non-Income Tax Payable - Current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555359.50198462966</v>
          </cell>
          <cell r="L125">
            <v>570944.25910252321</v>
          </cell>
        </row>
        <row r="126">
          <cell r="B126">
            <v>259554</v>
          </cell>
          <cell r="C126" t="str">
            <v>Withholding Tax Payable-Affiliate Payments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259555</v>
          </cell>
          <cell r="C127" t="str">
            <v>Accrued Consulting Expenses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259556</v>
          </cell>
          <cell r="C128" t="str">
            <v>Accrued Vacation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259557</v>
          </cell>
          <cell r="C129" t="str">
            <v>Accrued Bonus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259558</v>
          </cell>
          <cell r="C130" t="str">
            <v>Accrued O&amp;M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259559</v>
          </cell>
          <cell r="C131" t="str">
            <v>Accrued Legal Costs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259560</v>
          </cell>
          <cell r="C132" t="str">
            <v>Accrued Purchased Power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259561</v>
          </cell>
          <cell r="C133" t="str">
            <v>Accrued Other</v>
          </cell>
          <cell r="D133">
            <v>796143</v>
          </cell>
          <cell r="E133">
            <v>363650.50616630097</v>
          </cell>
          <cell r="F133">
            <v>593547.48349961627</v>
          </cell>
          <cell r="G133">
            <v>849437.57804593234</v>
          </cell>
          <cell r="H133">
            <v>1260552.0003214916</v>
          </cell>
          <cell r="I133">
            <v>643086.41725191846</v>
          </cell>
          <cell r="J133">
            <v>697739.2096397588</v>
          </cell>
          <cell r="K133">
            <v>0</v>
          </cell>
          <cell r="L133">
            <v>0</v>
          </cell>
        </row>
        <row r="134">
          <cell r="B134">
            <v>259565</v>
          </cell>
          <cell r="C134" t="str">
            <v>Current Deferred Mark To Market Gain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259570</v>
          </cell>
          <cell r="C135" t="str">
            <v>Derivative Liability - Short Term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259575</v>
          </cell>
          <cell r="C136" t="str">
            <v>Environmental Reserves Accrual - ST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259576</v>
          </cell>
          <cell r="C137" t="str">
            <v>Environmental Settlement Reserves - 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259580</v>
          </cell>
          <cell r="C138" t="str">
            <v>Legal Reserves Accrual - ST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259581</v>
          </cell>
          <cell r="C139" t="str">
            <v>Litigation Settlement Reserves - ST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259582</v>
          </cell>
          <cell r="C140" t="str">
            <v>PIS/COFINS Reserve Accrual - ST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259585</v>
          </cell>
          <cell r="C141" t="str">
            <v>Dividends Payable to Minority - Current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259595</v>
          </cell>
          <cell r="C142" t="str">
            <v>Other Current Liabilities - Other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261005</v>
          </cell>
          <cell r="C143" t="str">
            <v>Proj Fin Debt - LT - US$ Denominated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261010</v>
          </cell>
          <cell r="C144" t="str">
            <v>Proj Fin Debt - LT - Foreign Denominated</v>
          </cell>
          <cell r="D144">
            <v>2477551</v>
          </cell>
          <cell r="E144">
            <v>0</v>
          </cell>
          <cell r="F144">
            <v>0</v>
          </cell>
          <cell r="G144">
            <v>13694044.375243286</v>
          </cell>
          <cell r="H144">
            <v>14137598.456839737</v>
          </cell>
          <cell r="I144">
            <v>16755200.452749424</v>
          </cell>
          <cell r="J144">
            <v>16753068.927458085</v>
          </cell>
          <cell r="K144">
            <v>16792684.325648174</v>
          </cell>
          <cell r="L144">
            <v>15876890.378473332</v>
          </cell>
        </row>
        <row r="145">
          <cell r="B145">
            <v>261015</v>
          </cell>
          <cell r="C145" t="str">
            <v>Proj Fin Debt Capital Leases - LT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261505</v>
          </cell>
          <cell r="C146" t="str">
            <v>Recourse Debt - Long Term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261510</v>
          </cell>
          <cell r="C147" t="str">
            <v>Redeemable Securities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272005</v>
          </cell>
          <cell r="C148" t="str">
            <v>Deferred Tax Liability - US State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272010</v>
          </cell>
          <cell r="C149" t="str">
            <v>Deferred Tax Liability - US Federal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272015</v>
          </cell>
          <cell r="C150" t="str">
            <v>Deferred Tax Liability Foreign</v>
          </cell>
          <cell r="D150">
            <v>4349328.3</v>
          </cell>
          <cell r="E150">
            <v>4194541.3843033286</v>
          </cell>
          <cell r="F150">
            <v>4279848.2439422971</v>
          </cell>
          <cell r="G150">
            <v>4998820.6804253291</v>
          </cell>
          <cell r="H150">
            <v>5423282.8419997804</v>
          </cell>
          <cell r="I150">
            <v>5918046.4437016128</v>
          </cell>
          <cell r="J150">
            <v>6059049.8310441086</v>
          </cell>
          <cell r="K150">
            <v>6073377.4550006352</v>
          </cell>
          <cell r="L150">
            <v>7428123.7887130752</v>
          </cell>
        </row>
        <row r="151">
          <cell r="B151">
            <v>285005</v>
          </cell>
          <cell r="C151" t="str">
            <v>Unconsol Related Party Int Payable - LT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285010</v>
          </cell>
          <cell r="C152" t="str">
            <v>UC Related Prty Loans Pay - LT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261020</v>
          </cell>
          <cell r="C153" t="str">
            <v>Other Notes Payable - LT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298505</v>
          </cell>
          <cell r="C154" t="str">
            <v>LT Accrued Pension Liabilities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299005</v>
          </cell>
          <cell r="C155" t="str">
            <v>Discontinued Operations - Long Term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299505</v>
          </cell>
          <cell r="C156" t="str">
            <v>LT Unrealized Loss On Adverse Commitment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299515</v>
          </cell>
          <cell r="C157" t="str">
            <v>LT Unrealized Mark To Market Loss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299520</v>
          </cell>
          <cell r="C158" t="str">
            <v>LT Derivative Liability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299525</v>
          </cell>
          <cell r="C159" t="str">
            <v>LT Regulatory Liabilities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299530</v>
          </cell>
          <cell r="C160" t="str">
            <v>LT Accrued Asset Retirement Obligations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299535</v>
          </cell>
          <cell r="C161" t="str">
            <v>LT Contingencies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299536</v>
          </cell>
          <cell r="C162" t="str">
            <v>Other Income Tax Payable - Long Term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299540</v>
          </cell>
          <cell r="C163" t="str">
            <v>LT Deferred Income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299550</v>
          </cell>
          <cell r="C164" t="str">
            <v>LT Construction Retainage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299551</v>
          </cell>
          <cell r="C165" t="str">
            <v>LT Incentive Compensation Payable</v>
          </cell>
          <cell r="D165">
            <v>58633</v>
          </cell>
          <cell r="E165">
            <v>63184.070273853657</v>
          </cell>
          <cell r="F165">
            <v>67020.848659010342</v>
          </cell>
          <cell r="G165">
            <v>53714.769674322073</v>
          </cell>
          <cell r="H165">
            <v>43420.312648728235</v>
          </cell>
          <cell r="I165">
            <v>48396.321801570361</v>
          </cell>
          <cell r="J165">
            <v>53473.861062953154</v>
          </cell>
          <cell r="K165">
            <v>58551.418927696795</v>
          </cell>
          <cell r="L165">
            <v>63629.028288676251</v>
          </cell>
          <cell r="M165">
            <v>58551.714285714297</v>
          </cell>
          <cell r="N165">
            <v>5077.3140029619535</v>
          </cell>
        </row>
        <row r="166">
          <cell r="B166">
            <v>299553</v>
          </cell>
          <cell r="C166" t="str">
            <v>PIS/COFINS Reserve Accrual - LT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299555</v>
          </cell>
          <cell r="C167" t="str">
            <v>Other Long Term Liabilities -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299556</v>
          </cell>
          <cell r="C168" t="str">
            <v>Contingent Legal Reserves - LT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107460.96613461702</v>
          </cell>
          <cell r="L168">
            <v>101600.550942191</v>
          </cell>
        </row>
        <row r="169">
          <cell r="B169">
            <v>299557</v>
          </cell>
          <cell r="C169" t="str">
            <v>Litigation Settlement Reserves - LT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299558</v>
          </cell>
          <cell r="C170" t="str">
            <v>Environmental Reserves Accrual - LT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299559</v>
          </cell>
          <cell r="C171" t="str">
            <v>Environmental Settlement Reserves - LT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300505</v>
          </cell>
          <cell r="C172" t="str">
            <v>Minority Interest Capital Contributions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300510</v>
          </cell>
          <cell r="C173" t="str">
            <v>Minority Earnings Bal Sheet Adj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300515</v>
          </cell>
          <cell r="C174" t="str">
            <v>Minority Int - Beg Earnings Adj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300520</v>
          </cell>
          <cell r="C175" t="str">
            <v>Minority Int FAS 133 Bal Sheet Adj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300525</v>
          </cell>
          <cell r="C176" t="str">
            <v>Minority Capital Contrib TLA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300530</v>
          </cell>
          <cell r="C177" t="str">
            <v>Min Cap Contrib TLA Bal Sheet Adj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300535</v>
          </cell>
          <cell r="C178" t="str">
            <v>Minority Dividends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300540</v>
          </cell>
          <cell r="C179" t="str">
            <v>Minority Div TLA Balance Sheet Adj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300550</v>
          </cell>
          <cell r="C180" t="str">
            <v>Unconsol Dividends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300560</v>
          </cell>
          <cell r="C181" t="str">
            <v>Preferred Stock - Subs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330505</v>
          </cell>
          <cell r="C182" t="str">
            <v>Common Stock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341005</v>
          </cell>
          <cell r="C183" t="str">
            <v>Unconsol Contributed Capital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341010</v>
          </cell>
          <cell r="C184" t="str">
            <v>Additional Paid In Capital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360505</v>
          </cell>
          <cell r="C185" t="str">
            <v>Unrealized Gain/Loss On Investment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360520</v>
          </cell>
          <cell r="C186" t="str">
            <v>Change In Acctg Principle OCI - FAS133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360525</v>
          </cell>
          <cell r="C187" t="str">
            <v>Other Comp Inc - FAS133 - Unrealized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360526</v>
          </cell>
          <cell r="C188" t="str">
            <v>OCI - FAS133 - Adjustment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360527</v>
          </cell>
          <cell r="C189" t="str">
            <v>Other Comp Inc - FAS133 - Realized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360528</v>
          </cell>
          <cell r="C190" t="str">
            <v>Accum Amort Oth Comp Inc - FAS133 Realized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360530</v>
          </cell>
          <cell r="C191" t="str">
            <v>Other Comprehensive Income - FAS 143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360531</v>
          </cell>
          <cell r="C192" t="str">
            <v>Taxes - Other Comp Inc - FAS133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360535</v>
          </cell>
          <cell r="C193" t="str">
            <v>Oth Comp Inc - Minimum Pension Liability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360536</v>
          </cell>
          <cell r="C194" t="str">
            <v>Taxes - Other Comp Inc - Minimum Pension Liability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360540</v>
          </cell>
          <cell r="C195" t="str">
            <v>Oth Comp Inc - Other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370505</v>
          </cell>
          <cell r="C196" t="str">
            <v>Cumulative Translation Adjustment</v>
          </cell>
          <cell r="D196">
            <v>-25113427.68</v>
          </cell>
          <cell r="E196">
            <v>-25127973.530499324</v>
          </cell>
          <cell r="F196">
            <v>-25305717.809479415</v>
          </cell>
          <cell r="G196">
            <v>-25455067.21478761</v>
          </cell>
          <cell r="H196">
            <v>-25815536.527977303</v>
          </cell>
          <cell r="I196">
            <v>-26402043.956031203</v>
          </cell>
          <cell r="J196">
            <v>-26937033.484661028</v>
          </cell>
          <cell r="K196">
            <v>-26893839.782702617</v>
          </cell>
          <cell r="L196">
            <v>-25652084.57976906</v>
          </cell>
          <cell r="M196">
            <v>80060</v>
          </cell>
          <cell r="N196">
            <v>-25572024.57976906</v>
          </cell>
        </row>
        <row r="197">
          <cell r="B197">
            <v>380505</v>
          </cell>
          <cell r="C197" t="str">
            <v>Treasury Stock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GAAP067</v>
          </cell>
          <cell r="C198" t="str">
            <v>Beginning Retained Earnings</v>
          </cell>
          <cell r="D198">
            <v>-86860876</v>
          </cell>
          <cell r="E198">
            <v>-84324634.982768953</v>
          </cell>
          <cell r="F198">
            <v>-84324634.982768953</v>
          </cell>
          <cell r="G198">
            <v>-84324634.982768953</v>
          </cell>
          <cell r="H198">
            <v>-84324634.982768953</v>
          </cell>
          <cell r="I198">
            <v>-84324634.982768953</v>
          </cell>
          <cell r="J198">
            <v>-84324634.982768953</v>
          </cell>
          <cell r="K198">
            <v>-84324634.982768953</v>
          </cell>
          <cell r="L198">
            <v>-84324634.982768953</v>
          </cell>
        </row>
        <row r="199">
          <cell r="B199" t="str">
            <v>GAAP041</v>
          </cell>
          <cell r="C199" t="str">
            <v>IC02 Consol - Receivable Charges - Maikuben West CJSC</v>
          </cell>
          <cell r="D199">
            <v>2091430.8066083575</v>
          </cell>
          <cell r="E199">
            <v>2766096.7844442767</v>
          </cell>
          <cell r="F199">
            <v>3324796.7583269374</v>
          </cell>
          <cell r="G199">
            <v>4028630.2121448037</v>
          </cell>
          <cell r="H199">
            <v>4510934.6809194665</v>
          </cell>
          <cell r="I199">
            <v>7538348.2960158046</v>
          </cell>
          <cell r="J199">
            <v>8188826.025781448</v>
          </cell>
          <cell r="K199">
            <v>8800697.3653407656</v>
          </cell>
          <cell r="L199">
            <v>8352382.3519642288</v>
          </cell>
        </row>
        <row r="200">
          <cell r="B200" t="str">
            <v>GAAP042</v>
          </cell>
          <cell r="C200" t="str">
            <v>IC02 Consol - Receivable Charges - AES Kazakstan LLP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GAAP043</v>
          </cell>
          <cell r="C201" t="str">
            <v>IC09 Consol - Loans Rec - LT - Maikuben West CJSC</v>
          </cell>
          <cell r="D201">
            <v>3291522.135007849</v>
          </cell>
          <cell r="E201">
            <v>3331368.0588635849</v>
          </cell>
          <cell r="F201">
            <v>3379178.1760552567</v>
          </cell>
          <cell r="G201">
            <v>3427846.7601401326</v>
          </cell>
          <cell r="H201">
            <v>3538875.7140331133</v>
          </cell>
          <cell r="I201">
            <v>3624521.8664800785</v>
          </cell>
          <cell r="J201">
            <v>3709722.102451765</v>
          </cell>
          <cell r="K201">
            <v>3718494.3530107252</v>
          </cell>
          <cell r="L201">
            <v>3515705.176780581</v>
          </cell>
        </row>
        <row r="202">
          <cell r="B202" t="str">
            <v>GAAP044</v>
          </cell>
          <cell r="C202" t="str">
            <v>IC01 Consol - Cap Contribution Inv - Shygys Energy LLP (Kaz)Op</v>
          </cell>
          <cell r="D202">
            <v>25080999.999999996</v>
          </cell>
          <cell r="E202">
            <v>25081000.000000004</v>
          </cell>
          <cell r="F202">
            <v>25080999.999999996</v>
          </cell>
          <cell r="G202">
            <v>25081000.000000004</v>
          </cell>
          <cell r="H202">
            <v>25081000</v>
          </cell>
          <cell r="I202">
            <v>25081000</v>
          </cell>
          <cell r="J202">
            <v>25081000</v>
          </cell>
          <cell r="K202">
            <v>25081000</v>
          </cell>
          <cell r="L202">
            <v>25081000</v>
          </cell>
        </row>
        <row r="203">
          <cell r="B203" t="str">
            <v>GAAP045</v>
          </cell>
          <cell r="C203" t="str">
            <v>IC02 Consol - Charges Payable - AES Corp</v>
          </cell>
          <cell r="D203">
            <v>2864151.9997009789</v>
          </cell>
          <cell r="E203">
            <v>2947330.9979571765</v>
          </cell>
          <cell r="F203">
            <v>2998328.5188027625</v>
          </cell>
          <cell r="G203">
            <v>3301961.0927209035</v>
          </cell>
          <cell r="H203">
            <v>3398219.9967850829</v>
          </cell>
          <cell r="I203">
            <v>3455263.5660190978</v>
          </cell>
          <cell r="J203">
            <v>3516376.7629960403</v>
          </cell>
          <cell r="K203">
            <v>3699370.9990710244</v>
          </cell>
          <cell r="L203">
            <v>3757651.9961673589</v>
          </cell>
        </row>
        <row r="204">
          <cell r="B204" t="str">
            <v>GAAP046</v>
          </cell>
          <cell r="C204" t="str">
            <v>IC02 Consol - Charges Payable - Silk Road Inc</v>
          </cell>
          <cell r="D204">
            <v>13422950.003737757</v>
          </cell>
          <cell r="E204">
            <v>13459663.002194146</v>
          </cell>
          <cell r="F204">
            <v>13481849.999999998</v>
          </cell>
          <cell r="G204">
            <v>13519860.996496692</v>
          </cell>
          <cell r="H204">
            <v>13632730.999839254</v>
          </cell>
          <cell r="I204">
            <v>13748389.998353638</v>
          </cell>
          <cell r="J204">
            <v>13879600</v>
          </cell>
          <cell r="K204">
            <v>13952980.001689047</v>
          </cell>
          <cell r="L204">
            <v>14000037.000958161</v>
          </cell>
        </row>
        <row r="205">
          <cell r="B205" t="str">
            <v>GAAP047</v>
          </cell>
          <cell r="C205" t="str">
            <v>IC02 Consol - Charges Payable - Shulbinsk GES LSC</v>
          </cell>
          <cell r="D205">
            <v>6588902.0258652903</v>
          </cell>
          <cell r="E205">
            <v>6687487.3496254832</v>
          </cell>
          <cell r="F205">
            <v>6783462.8012279347</v>
          </cell>
          <cell r="G205">
            <v>6881161.5648112111</v>
          </cell>
          <cell r="H205">
            <v>7104044.3899694579</v>
          </cell>
          <cell r="I205">
            <v>7275973.0243661506</v>
          </cell>
          <cell r="J205">
            <v>7447006.512764344</v>
          </cell>
          <cell r="K205">
            <v>7464616.1895110216</v>
          </cell>
          <cell r="L205">
            <v>7057531.1641648039</v>
          </cell>
        </row>
        <row r="206">
          <cell r="B206" t="str">
            <v>GAAP048</v>
          </cell>
          <cell r="C206" t="str">
            <v>IC02 Consol - Charges Payable - UstKamenogorsk GES LLP</v>
          </cell>
          <cell r="D206">
            <v>2985726.9118636465</v>
          </cell>
          <cell r="E206">
            <v>3019241.0808050241</v>
          </cell>
          <cell r="F206">
            <v>3062571.70874904</v>
          </cell>
          <cell r="G206">
            <v>3106680.3709614635</v>
          </cell>
          <cell r="H206">
            <v>2509696.4555537696</v>
          </cell>
          <cell r="I206">
            <v>2570434.9110964765</v>
          </cell>
          <cell r="J206">
            <v>2630857.132024602</v>
          </cell>
          <cell r="K206">
            <v>2637078.2281901869</v>
          </cell>
          <cell r="L206">
            <v>2493264.396358991</v>
          </cell>
        </row>
        <row r="207">
          <cell r="B207" t="str">
            <v>GAAP049</v>
          </cell>
          <cell r="C207" t="str">
            <v>IC02 Consol - Charges Payable - Maikuben West CJSC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GAAP050</v>
          </cell>
          <cell r="C208" t="str">
            <v>IC02 Consol - Charges Payable - Borsod Energetikia Kft</v>
          </cell>
          <cell r="D208">
            <v>875.00186887941982</v>
          </cell>
          <cell r="E208">
            <v>875.00189150336701</v>
          </cell>
          <cell r="F208">
            <v>875.00383729854173</v>
          </cell>
          <cell r="G208">
            <v>875.00194628260033</v>
          </cell>
          <cell r="H208">
            <v>875.00401864651985</v>
          </cell>
          <cell r="I208">
            <v>875</v>
          </cell>
          <cell r="J208">
            <v>875.00210632740755</v>
          </cell>
          <cell r="K208">
            <v>875.0021113081666</v>
          </cell>
          <cell r="L208">
            <v>875</v>
          </cell>
        </row>
        <row r="209">
          <cell r="B209" t="str">
            <v>GAAP051</v>
          </cell>
          <cell r="C209" t="str">
            <v>IC09 Consol - Loans Payable - LT - AES Corp</v>
          </cell>
          <cell r="D209">
            <v>37789000</v>
          </cell>
          <cell r="E209">
            <v>37789000</v>
          </cell>
          <cell r="F209">
            <v>37789000</v>
          </cell>
          <cell r="G209">
            <v>37789000</v>
          </cell>
          <cell r="H209">
            <v>37789000</v>
          </cell>
          <cell r="I209">
            <v>37789000</v>
          </cell>
          <cell r="J209">
            <v>37789000</v>
          </cell>
          <cell r="K209">
            <v>37789000</v>
          </cell>
          <cell r="L209">
            <v>37789000</v>
          </cell>
        </row>
        <row r="210">
          <cell r="B210" t="str">
            <v>GAAP052</v>
          </cell>
          <cell r="C210" t="str">
            <v>IC09 Consol - Loans Payable - LT - AES Global Power Holdings BV</v>
          </cell>
          <cell r="D210">
            <v>52598666</v>
          </cell>
          <cell r="E210">
            <v>42500000.000000007</v>
          </cell>
          <cell r="F210">
            <v>42499999.999999993</v>
          </cell>
          <cell r="G210">
            <v>42500300.000000007</v>
          </cell>
          <cell r="H210">
            <v>42500300</v>
          </cell>
          <cell r="I210">
            <v>42500000</v>
          </cell>
          <cell r="J210">
            <v>42500000</v>
          </cell>
          <cell r="K210">
            <v>42500000</v>
          </cell>
          <cell r="L210">
            <v>42500000</v>
          </cell>
          <cell r="M210">
            <v>52598666</v>
          </cell>
        </row>
        <row r="211">
          <cell r="B211" t="str">
            <v>GAAP053</v>
          </cell>
          <cell r="C211" t="str">
            <v>IC07 Consol - Int Payable - LT - AES Corp</v>
          </cell>
          <cell r="D211">
            <v>43557000</v>
          </cell>
          <cell r="E211">
            <v>43888000.000000007</v>
          </cell>
          <cell r="F211">
            <v>44201999.999999993</v>
          </cell>
          <cell r="G211">
            <v>44557000.000000007</v>
          </cell>
          <cell r="H211">
            <v>44910000</v>
          </cell>
          <cell r="I211">
            <v>45268000</v>
          </cell>
          <cell r="J211">
            <v>45639000</v>
          </cell>
          <cell r="K211">
            <v>46026000</v>
          </cell>
          <cell r="L211">
            <v>46402065.00319387</v>
          </cell>
        </row>
        <row r="212">
          <cell r="B212" t="str">
            <v>GAAP054</v>
          </cell>
          <cell r="C212" t="str">
            <v>IC07 Consol - Int Payable - LT - AES Global Power Holdings BV</v>
          </cell>
          <cell r="D212">
            <v>476000.00134559907</v>
          </cell>
          <cell r="E212">
            <v>11051665.998335479</v>
          </cell>
          <cell r="F212">
            <v>11503666.001534918</v>
          </cell>
          <cell r="G212">
            <v>12014666.002335541</v>
          </cell>
          <cell r="H212">
            <v>12522666.002250442</v>
          </cell>
          <cell r="I212">
            <v>13054666.002634179</v>
          </cell>
          <cell r="J212">
            <v>13588666.003875643</v>
          </cell>
          <cell r="K212">
            <v>14146665.999493286</v>
          </cell>
          <cell r="L212">
            <v>14688045.001596935</v>
          </cell>
          <cell r="M212">
            <v>3490000</v>
          </cell>
        </row>
        <row r="213">
          <cell r="B213" t="str">
            <v>GAAP055</v>
          </cell>
          <cell r="C213" t="str">
            <v>IC07 Consol - Int Payable - LT - AES Electric LTD</v>
          </cell>
          <cell r="D213">
            <v>39228000</v>
          </cell>
          <cell r="E213">
            <v>39228000</v>
          </cell>
          <cell r="F213">
            <v>39228000</v>
          </cell>
          <cell r="G213">
            <v>39228000</v>
          </cell>
          <cell r="H213">
            <v>39228000</v>
          </cell>
          <cell r="I213">
            <v>39228000</v>
          </cell>
          <cell r="J213">
            <v>39228000</v>
          </cell>
          <cell r="K213">
            <v>39228000</v>
          </cell>
          <cell r="L213">
            <v>39228000</v>
          </cell>
          <cell r="M213">
            <v>56088666</v>
          </cell>
          <cell r="N213">
            <v>-1099379.0015969351</v>
          </cell>
        </row>
        <row r="214">
          <cell r="B214" t="str">
            <v>GAAP056</v>
          </cell>
          <cell r="C214" t="str">
            <v>IC01 Consol - Contributed Capital - Suntree Power LTD</v>
          </cell>
          <cell r="D214">
            <v>8985000</v>
          </cell>
          <cell r="E214">
            <v>8985000</v>
          </cell>
          <cell r="F214">
            <v>8985000</v>
          </cell>
          <cell r="G214">
            <v>8985000.0000000019</v>
          </cell>
          <cell r="H214">
            <v>8985000</v>
          </cell>
          <cell r="I214">
            <v>8985000</v>
          </cell>
          <cell r="J214">
            <v>8985000</v>
          </cell>
          <cell r="K214">
            <v>8985000.0000000019</v>
          </cell>
          <cell r="L214">
            <v>8985000</v>
          </cell>
          <cell r="M214">
            <v>-1099379.0015969351</v>
          </cell>
        </row>
        <row r="215">
          <cell r="B215" t="str">
            <v>GAAP057</v>
          </cell>
          <cell r="C215" t="str">
            <v>IC01 Consol - Contributed Capital - AES Corp</v>
          </cell>
          <cell r="D215">
            <v>100028</v>
          </cell>
          <cell r="E215">
            <v>105371.33842172958</v>
          </cell>
          <cell r="F215">
            <v>98710.222709900219</v>
          </cell>
          <cell r="G215">
            <v>102440.39653639548</v>
          </cell>
          <cell r="H215">
            <v>91972.13682607298</v>
          </cell>
          <cell r="I215">
            <v>96168.470766381302</v>
          </cell>
          <cell r="J215">
            <v>100737.88494649928</v>
          </cell>
          <cell r="K215">
            <v>105307.34022886581</v>
          </cell>
          <cell r="L215">
            <v>109876.90928696902</v>
          </cell>
        </row>
        <row r="216">
          <cell r="B216" t="str">
            <v>GAAP058</v>
          </cell>
          <cell r="C216" t="str">
            <v>IC02 Consol - Receivable Charges - Sogrinsk TETS LLP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 t="str">
            <v>GAAP059</v>
          </cell>
          <cell r="C217" t="str">
            <v>IC02 Consol - Receivable Charges - UstKamenogorsk TETS LLP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GAAP060</v>
          </cell>
          <cell r="C218" t="str">
            <v>IC02 Consol - Receivable Charges - NurEnergoService LLP</v>
          </cell>
          <cell r="D218">
            <v>442472.51999700977</v>
          </cell>
          <cell r="E218">
            <v>370776.6512824393</v>
          </cell>
          <cell r="F218">
            <v>0</v>
          </cell>
          <cell r="G218">
            <v>398440.96535616973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GAAP061</v>
          </cell>
          <cell r="C219" t="str">
            <v>IC02 Consol - Charges Payable - NurEnergoService LLP</v>
          </cell>
          <cell r="F219">
            <v>84700.153491941659</v>
          </cell>
          <cell r="G219">
            <v>0</v>
          </cell>
          <cell r="H219">
            <v>730916.82205433212</v>
          </cell>
          <cell r="I219">
            <v>168444.0484030293</v>
          </cell>
          <cell r="J219">
            <v>377049.70090150816</v>
          </cell>
          <cell r="K219">
            <v>685454.24372941477</v>
          </cell>
          <cell r="L219">
            <v>1477043.5613222613</v>
          </cell>
        </row>
        <row r="220">
          <cell r="B220" t="str">
            <v>GAAP062</v>
          </cell>
          <cell r="C220" t="str">
            <v>IC02 Consol - Receivable Charges - AES Tisza ii</v>
          </cell>
          <cell r="H220">
            <v>-7666.0022504420513</v>
          </cell>
          <cell r="I220">
            <v>-7666</v>
          </cell>
          <cell r="J220">
            <v>-7666</v>
          </cell>
          <cell r="K220">
            <v>-7666</v>
          </cell>
          <cell r="L220">
            <v>-7666</v>
          </cell>
        </row>
        <row r="221">
          <cell r="B221" t="str">
            <v>GAAP063</v>
          </cell>
          <cell r="C221" t="str">
            <v>IC02 Consol - Receivable Charges - AES Electric Ltd.</v>
          </cell>
          <cell r="H221">
            <v>-4258</v>
          </cell>
          <cell r="I221">
            <v>24725</v>
          </cell>
          <cell r="J221">
            <v>23988.240000000002</v>
          </cell>
          <cell r="K221">
            <v>24612.94</v>
          </cell>
          <cell r="L221">
            <v>25109.539999999997</v>
          </cell>
        </row>
        <row r="222">
          <cell r="B222" t="str">
            <v>GAAP064</v>
          </cell>
          <cell r="C222" t="str">
            <v>IC03 Consol - Dividends - Suntree Power Ltd.</v>
          </cell>
          <cell r="H222">
            <v>-815815.78947368416</v>
          </cell>
          <cell r="I222">
            <v>-815815.78947368416</v>
          </cell>
          <cell r="J222">
            <v>-815815.78947368416</v>
          </cell>
          <cell r="K222">
            <v>-2721152.789473684</v>
          </cell>
          <cell r="L222">
            <v>-2721152.789473684</v>
          </cell>
        </row>
        <row r="223">
          <cell r="B223" t="str">
            <v>GAAP065</v>
          </cell>
          <cell r="C223" t="str">
            <v>IC02 Consol - Receivable Charges - AES Rivnooblenergo</v>
          </cell>
          <cell r="H223">
            <v>-8119.8975</v>
          </cell>
          <cell r="I223">
            <v>-8119.8975</v>
          </cell>
          <cell r="J223">
            <v>-8119.8975</v>
          </cell>
          <cell r="K223">
            <v>-8119.8975</v>
          </cell>
          <cell r="L223">
            <v>-8119.8975</v>
          </cell>
        </row>
        <row r="224">
          <cell r="B224" t="str">
            <v>GAAP070</v>
          </cell>
          <cell r="C224" t="str">
            <v>IC02 Consol - Charges Payable - Lal Pir</v>
          </cell>
          <cell r="I224">
            <v>26739.35</v>
          </cell>
          <cell r="J224">
            <v>26739.35</v>
          </cell>
          <cell r="K224">
            <v>26739.35</v>
          </cell>
          <cell r="L224">
            <v>26985.85</v>
          </cell>
        </row>
        <row r="225">
          <cell r="B225" t="str">
            <v>GAAP071</v>
          </cell>
          <cell r="C225" t="str">
            <v>IC02 Consol - Charges Payable - Tau Power BV</v>
          </cell>
          <cell r="J225">
            <v>300</v>
          </cell>
          <cell r="K225">
            <v>300</v>
          </cell>
          <cell r="L225">
            <v>300</v>
          </cell>
        </row>
        <row r="227">
          <cell r="C227" t="str">
            <v>Total: Balance Sheet</v>
          </cell>
          <cell r="D227">
            <v>2536241.0172310472</v>
          </cell>
          <cell r="E227">
            <v>1986831.2723613679</v>
          </cell>
          <cell r="F227">
            <v>4117256.2349059605</v>
          </cell>
          <cell r="G227">
            <v>5435778.8528823555</v>
          </cell>
          <cell r="H227">
            <v>6522099.0283555659</v>
          </cell>
          <cell r="I227">
            <v>7785578.7061950695</v>
          </cell>
          <cell r="J227">
            <v>8255313.5374832423</v>
          </cell>
          <cell r="K227">
            <v>8679451.1570759844</v>
          </cell>
          <cell r="L227">
            <v>6872812.3423902886</v>
          </cell>
          <cell r="M227">
            <v>-111375409.36024633</v>
          </cell>
          <cell r="N227">
            <v>21871631.278405022</v>
          </cell>
          <cell r="O227">
            <v>0</v>
          </cell>
          <cell r="P227">
            <v>0</v>
          </cell>
        </row>
        <row r="229">
          <cell r="B229">
            <v>400505</v>
          </cell>
          <cell r="C229" t="str">
            <v>Contract Elec Sales - Capacity/Avail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400510</v>
          </cell>
          <cell r="C230" t="str">
            <v>Contract Elec Sales - Energy-Prod</v>
          </cell>
          <cell r="D230">
            <v>73959450</v>
          </cell>
          <cell r="E230">
            <v>6148519.3217068929</v>
          </cell>
          <cell r="F230">
            <v>11907474.874431377</v>
          </cell>
          <cell r="G230">
            <v>17767446.65917252</v>
          </cell>
          <cell r="H230">
            <v>22270415.440317031</v>
          </cell>
          <cell r="I230">
            <v>26508636.100919593</v>
          </cell>
          <cell r="J230">
            <v>31105494.254904948</v>
          </cell>
          <cell r="K230">
            <v>35832374.185852319</v>
          </cell>
          <cell r="L230">
            <v>39415458.909395292</v>
          </cell>
        </row>
        <row r="231">
          <cell r="B231">
            <v>400512</v>
          </cell>
          <cell r="C231" t="str">
            <v>Contract Elec Sales - Fuel Passthrough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>
            <v>400515</v>
          </cell>
          <cell r="C232" t="str">
            <v>Contract Electricity Sales - O &amp; M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400520</v>
          </cell>
          <cell r="C233" t="str">
            <v>Amort of Unhedged Commodity Derivatives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401005</v>
          </cell>
          <cell r="C234" t="str">
            <v>Spot Electricity Sales - Capacity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401010</v>
          </cell>
          <cell r="C235" t="str">
            <v>Spot Electricity Sales - Energy</v>
          </cell>
          <cell r="D235">
            <v>11467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401505</v>
          </cell>
          <cell r="C236" t="str">
            <v>Generation - Ancillary Services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401515</v>
          </cell>
          <cell r="C237" t="str">
            <v>Steam Sales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401520</v>
          </cell>
          <cell r="C238" t="str">
            <v>CO2 Sales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401525</v>
          </cell>
          <cell r="C239" t="str">
            <v>Heat Sales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401530</v>
          </cell>
          <cell r="C240" t="str">
            <v>Other Cogeneration Revenues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402005</v>
          </cell>
          <cell r="C241" t="str">
            <v>Water Capacity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402010</v>
          </cell>
          <cell r="C242" t="str">
            <v>Water Output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410505</v>
          </cell>
          <cell r="C243" t="str">
            <v>Dist. Sales - Industrial Customers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>
            <v>410510</v>
          </cell>
          <cell r="C244" t="str">
            <v>Dist. Sales - Residential Customers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411012</v>
          </cell>
          <cell r="C245" t="str">
            <v>Amort of Margin Recovery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410515</v>
          </cell>
          <cell r="C246" t="str">
            <v>Dist. Sales - Commercial Customers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410520</v>
          </cell>
          <cell r="C247" t="str">
            <v>Dist. Sales - Government Customers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411005</v>
          </cell>
          <cell r="C248" t="str">
            <v>Distribution - Ancillary Services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411010</v>
          </cell>
          <cell r="C249" t="str">
            <v>Dist. Revenue - Revenue Deductions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411015</v>
          </cell>
          <cell r="C250" t="str">
            <v>Other Distribution Revenues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420505</v>
          </cell>
          <cell r="C251" t="str">
            <v>Fuel Sales (Coal, Oil, Etc)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420510</v>
          </cell>
          <cell r="C252" t="str">
            <v>Telecom Sales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420515</v>
          </cell>
          <cell r="C253" t="str">
            <v>Dist. - Sales Of Environmental Allow.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420520</v>
          </cell>
          <cell r="C254" t="str">
            <v>Other Sales (Non-Electricity)</v>
          </cell>
          <cell r="D254">
            <v>448845</v>
          </cell>
          <cell r="E254">
            <v>11635.694938336992</v>
          </cell>
          <cell r="F254">
            <v>18925.829704261778</v>
          </cell>
          <cell r="G254">
            <v>26464.90210597451</v>
          </cell>
          <cell r="H254">
            <v>46723.47548645996</v>
          </cell>
          <cell r="I254">
            <v>74083.574926697038</v>
          </cell>
          <cell r="J254">
            <v>109612.30523253579</v>
          </cell>
          <cell r="K254">
            <v>140265.26477987133</v>
          </cell>
          <cell r="L254">
            <v>173493.42463295339</v>
          </cell>
        </row>
        <row r="255">
          <cell r="B255">
            <v>485005</v>
          </cell>
          <cell r="C255" t="str">
            <v>UC Related Prty Reimb Ops Exp (Rev)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485010</v>
          </cell>
          <cell r="C256" t="str">
            <v>UC Related Prty Ops Mgmt Fee (Rev)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485015</v>
          </cell>
          <cell r="C257" t="str">
            <v>UC Related Prty Const Mgmt Fees (Rev)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510505</v>
          </cell>
          <cell r="C258" t="str">
            <v>Coal Commodity</v>
          </cell>
          <cell r="D258">
            <v>21619544</v>
          </cell>
          <cell r="E258">
            <v>2289132.7171067568</v>
          </cell>
          <cell r="F258">
            <v>4671513.8201765949</v>
          </cell>
          <cell r="G258">
            <v>6591539.0877515264</v>
          </cell>
          <cell r="H258">
            <v>8200951.654059195</v>
          </cell>
          <cell r="I258">
            <v>10160077.639818165</v>
          </cell>
          <cell r="J258">
            <v>12076026.741764413</v>
          </cell>
          <cell r="K258">
            <v>13861667.656214207</v>
          </cell>
          <cell r="L258">
            <v>15716494.634575751</v>
          </cell>
        </row>
        <row r="259">
          <cell r="B259">
            <v>510506</v>
          </cell>
          <cell r="C259" t="str">
            <v>Coal Handling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>
            <v>510510</v>
          </cell>
          <cell r="C260" t="str">
            <v>Oil #2 Commodity</v>
          </cell>
          <cell r="D260">
            <v>1031549</v>
          </cell>
          <cell r="E260">
            <v>149717.612922751</v>
          </cell>
          <cell r="F260">
            <v>262804.54553978861</v>
          </cell>
          <cell r="G260">
            <v>363367.11253083573</v>
          </cell>
          <cell r="H260">
            <v>460722.60272533819</v>
          </cell>
          <cell r="I260">
            <v>487969.12643294438</v>
          </cell>
          <cell r="J260">
            <v>565382.52899423859</v>
          </cell>
          <cell r="K260">
            <v>664090.52282921877</v>
          </cell>
          <cell r="L260">
            <v>702583.57233416918</v>
          </cell>
        </row>
        <row r="261">
          <cell r="B261">
            <v>510511</v>
          </cell>
          <cell r="C261" t="str">
            <v>Oil #2 Handling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510515</v>
          </cell>
          <cell r="C262" t="str">
            <v>Oil #6 Commodity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510516</v>
          </cell>
          <cell r="C263" t="str">
            <v>Oil #6 Handling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510520</v>
          </cell>
          <cell r="C264" t="str">
            <v>Diesel Commodity</v>
          </cell>
          <cell r="D264">
            <v>228000</v>
          </cell>
          <cell r="E264">
            <v>15748.273284406449</v>
          </cell>
          <cell r="F264">
            <v>34637.104673508518</v>
          </cell>
          <cell r="G264">
            <v>48153.228379230583</v>
          </cell>
          <cell r="H264">
            <v>62975.13667371701</v>
          </cell>
          <cell r="I264">
            <v>81146.702775132886</v>
          </cell>
          <cell r="J264">
            <v>98870.613129838413</v>
          </cell>
          <cell r="K264">
            <v>125465.69302173945</v>
          </cell>
          <cell r="L264">
            <v>147612.1962954539</v>
          </cell>
        </row>
        <row r="265">
          <cell r="B265">
            <v>510521</v>
          </cell>
          <cell r="C265" t="str">
            <v>Diesel Handling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510525</v>
          </cell>
          <cell r="C266" t="str">
            <v>Natural Gas Commodity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510526</v>
          </cell>
          <cell r="C267" t="str">
            <v>Natural Gas Handling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510530</v>
          </cell>
          <cell r="C268" t="str">
            <v>Petroleum Coke Commodity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510531</v>
          </cell>
          <cell r="C269" t="str">
            <v>Petroleum Coke Handling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510535</v>
          </cell>
          <cell r="C270" t="str">
            <v>Other Fuel Commodity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510536</v>
          </cell>
          <cell r="C271" t="str">
            <v>Other Fuel Handling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>
            <v>510550</v>
          </cell>
          <cell r="C272" t="str">
            <v>Fuel Transportation Costs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510555</v>
          </cell>
          <cell r="C273" t="str">
            <v>Sorbent (Limestone/Lime/Etc)</v>
          </cell>
          <cell r="D273">
            <v>13065</v>
          </cell>
          <cell r="E273">
            <v>2399.0444124990545</v>
          </cell>
          <cell r="F273">
            <v>3646.9799458835514</v>
          </cell>
          <cell r="G273">
            <v>4786.2979684604297</v>
          </cell>
          <cell r="H273">
            <v>5902.8742423713766</v>
          </cell>
          <cell r="I273">
            <v>6666.641693803711</v>
          </cell>
          <cell r="J273">
            <v>8087.9526719821588</v>
          </cell>
          <cell r="K273">
            <v>9868.7925503708066</v>
          </cell>
          <cell r="L273">
            <v>11252.813470204726</v>
          </cell>
        </row>
        <row r="274">
          <cell r="B274">
            <v>510560</v>
          </cell>
          <cell r="C274" t="str">
            <v>Residual Waste Disposal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510565</v>
          </cell>
          <cell r="C275" t="str">
            <v>Sale of Coal Tax Credits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511005</v>
          </cell>
          <cell r="C276" t="str">
            <v>Hydroelectric Water Usage Fees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511010</v>
          </cell>
          <cell r="C277" t="str">
            <v>Hydroelectric - Other Variable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>
            <v>520506</v>
          </cell>
          <cell r="C278" t="str">
            <v>Contract Electricity Purchases - Energy</v>
          </cell>
          <cell r="D278">
            <v>203417</v>
          </cell>
          <cell r="E278">
            <v>5318.2643565105554</v>
          </cell>
          <cell r="F278">
            <v>11563.467733333269</v>
          </cell>
          <cell r="G278">
            <v>11563.467733333273</v>
          </cell>
          <cell r="H278">
            <v>16675.636194995386</v>
          </cell>
          <cell r="I278">
            <v>18098.096682318403</v>
          </cell>
          <cell r="J278">
            <v>41816.019000963614</v>
          </cell>
          <cell r="K278">
            <v>304883.26416606794</v>
          </cell>
          <cell r="L278">
            <v>304883.26416606794</v>
          </cell>
        </row>
        <row r="279">
          <cell r="B279">
            <v>520507</v>
          </cell>
          <cell r="C279" t="str">
            <v>Contract Electricity Purchases - Capacity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520511</v>
          </cell>
          <cell r="C280" t="str">
            <v>Spot Electricity Purchases - Energy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520515</v>
          </cell>
          <cell r="C281" t="str">
            <v>Spot Electricity Purchases - Capacity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530505</v>
          </cell>
          <cell r="C282" t="str">
            <v>Fuel Cost Of Sales (Coal Mining, Etc)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530510</v>
          </cell>
          <cell r="C283" t="str">
            <v>Telecom - Cost Of Sales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530515</v>
          </cell>
          <cell r="C284" t="str">
            <v>Other Costs Of Sales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540505</v>
          </cell>
          <cell r="C285" t="str">
            <v>Chemicals - Ammonia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540510</v>
          </cell>
          <cell r="C286" t="str">
            <v>Chemicals - Gases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540515</v>
          </cell>
          <cell r="C287" t="str">
            <v>Chemicals - Lubricants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540520</v>
          </cell>
          <cell r="C288" t="str">
            <v>Chemicals - Other Boiler</v>
          </cell>
          <cell r="D288">
            <v>76102</v>
          </cell>
          <cell r="E288">
            <v>7432.9549065597339</v>
          </cell>
          <cell r="F288">
            <v>19294.609856674855</v>
          </cell>
          <cell r="G288">
            <v>25205.161199609847</v>
          </cell>
          <cell r="H288">
            <v>35307.905854809971</v>
          </cell>
          <cell r="I288">
            <v>46099.48874911356</v>
          </cell>
          <cell r="J288">
            <v>55392.017858558334</v>
          </cell>
          <cell r="K288">
            <v>68022.778351759916</v>
          </cell>
          <cell r="L288">
            <v>77099.574822536029</v>
          </cell>
        </row>
        <row r="289">
          <cell r="B289">
            <v>540525</v>
          </cell>
          <cell r="C289" t="str">
            <v>Chemicals - Other Cooling System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540530</v>
          </cell>
          <cell r="C290" t="str">
            <v>Chemicals - Other</v>
          </cell>
          <cell r="D290">
            <v>2141</v>
          </cell>
          <cell r="E290">
            <v>9.8843156540818651</v>
          </cell>
          <cell r="F290">
            <v>91.510102300282938</v>
          </cell>
          <cell r="G290">
            <v>117.81348883200735</v>
          </cell>
          <cell r="H290">
            <v>123.67990902168745</v>
          </cell>
          <cell r="I290">
            <v>144.19703118171381</v>
          </cell>
          <cell r="J290">
            <v>158.08935572464074</v>
          </cell>
          <cell r="K290">
            <v>179.70780011278364</v>
          </cell>
          <cell r="L290">
            <v>220.3266119939718</v>
          </cell>
        </row>
        <row r="291">
          <cell r="B291">
            <v>541005</v>
          </cell>
          <cell r="C291" t="str">
            <v>Supplies/Consumables Used In Generation</v>
          </cell>
          <cell r="D291">
            <v>3095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541006</v>
          </cell>
          <cell r="C292" t="str">
            <v>Supplies/Consumables For Distribution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541007</v>
          </cell>
          <cell r="C293" t="str">
            <v>Supplies/Consumables For Trans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541010</v>
          </cell>
          <cell r="C294" t="str">
            <v>Equipment Prchsd For Gen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541011</v>
          </cell>
          <cell r="C295" t="str">
            <v>Equipment Prchsd For Dist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541012</v>
          </cell>
          <cell r="C296" t="str">
            <v>Equipment Prchsd For Trans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541505</v>
          </cell>
          <cell r="C297" t="str">
            <v>Raw Water - Boiler (Steam Production)</v>
          </cell>
          <cell r="D297">
            <v>1318678</v>
          </cell>
          <cell r="E297">
            <v>142913.78633577967</v>
          </cell>
          <cell r="F297">
            <v>238864.91803186561</v>
          </cell>
          <cell r="G297">
            <v>365193.93017666909</v>
          </cell>
          <cell r="H297">
            <v>481368.97333693272</v>
          </cell>
          <cell r="I297">
            <v>611110.39571098599</v>
          </cell>
          <cell r="J297">
            <v>738277.93189769099</v>
          </cell>
          <cell r="K297">
            <v>860638.37729926175</v>
          </cell>
          <cell r="L297">
            <v>985649.48900478729</v>
          </cell>
        </row>
        <row r="298">
          <cell r="B298">
            <v>541506</v>
          </cell>
          <cell r="C298" t="str">
            <v>Raw Water - Cooling System</v>
          </cell>
          <cell r="D298">
            <v>1216469</v>
          </cell>
          <cell r="E298">
            <v>18114.317621245365</v>
          </cell>
          <cell r="F298">
            <v>61937.878634292174</v>
          </cell>
          <cell r="G298">
            <v>118119.11647002594</v>
          </cell>
          <cell r="H298">
            <v>190483.5273364461</v>
          </cell>
          <cell r="I298">
            <v>302520.67559130286</v>
          </cell>
          <cell r="J298">
            <v>491636.04883251945</v>
          </cell>
          <cell r="K298">
            <v>705396.95720174501</v>
          </cell>
          <cell r="L298">
            <v>947659.20776067197</v>
          </cell>
        </row>
        <row r="299">
          <cell r="B299">
            <v>550505</v>
          </cell>
          <cell r="C299" t="str">
            <v>Transmission Charges - Variable</v>
          </cell>
          <cell r="D299">
            <v>742224</v>
          </cell>
          <cell r="E299">
            <v>83078.832791102366</v>
          </cell>
          <cell r="F299">
            <v>158385.76095687368</v>
          </cell>
          <cell r="G299">
            <v>242887.15768711892</v>
          </cell>
          <cell r="H299">
            <v>326540.61742028076</v>
          </cell>
          <cell r="I299">
            <v>478416.37244168349</v>
          </cell>
          <cell r="J299">
            <v>628807.08227401983</v>
          </cell>
          <cell r="K299">
            <v>783178.56736818422</v>
          </cell>
          <cell r="L299">
            <v>944245.200871857</v>
          </cell>
        </row>
        <row r="300">
          <cell r="B300">
            <v>550510</v>
          </cell>
          <cell r="C300" t="str">
            <v>Other Market Related Fees - Variable</v>
          </cell>
          <cell r="D300">
            <v>2847603</v>
          </cell>
          <cell r="E300">
            <v>284160.60066580924</v>
          </cell>
          <cell r="F300">
            <v>552863.69629128871</v>
          </cell>
          <cell r="G300">
            <v>854019.19204839284</v>
          </cell>
          <cell r="H300">
            <v>1122178.2704120001</v>
          </cell>
          <cell r="I300">
            <v>1465481.3288578349</v>
          </cell>
          <cell r="J300">
            <v>1801232.9075923534</v>
          </cell>
          <cell r="K300">
            <v>2119785.106139773</v>
          </cell>
          <cell r="L300">
            <v>2435066.2521793772</v>
          </cell>
        </row>
        <row r="301">
          <cell r="B301">
            <v>560505</v>
          </cell>
          <cell r="C301" t="str">
            <v>Purchases Of Environmental Allowances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560510</v>
          </cell>
          <cell r="C302" t="str">
            <v>Environmental Fees</v>
          </cell>
          <cell r="D302">
            <v>1959970</v>
          </cell>
          <cell r="E302">
            <v>191100.33290459259</v>
          </cell>
          <cell r="F302">
            <v>414918.10727143829</v>
          </cell>
          <cell r="G302">
            <v>625576.59695614059</v>
          </cell>
          <cell r="H302">
            <v>827252.40470409102</v>
          </cell>
          <cell r="I302">
            <v>1032595.0619316183</v>
          </cell>
          <cell r="J302">
            <v>1229579.0959698691</v>
          </cell>
          <cell r="K302">
            <v>1418382.5331795642</v>
          </cell>
          <cell r="L302">
            <v>1618656.3035404712</v>
          </cell>
        </row>
        <row r="303">
          <cell r="B303">
            <v>570505</v>
          </cell>
          <cell r="C303" t="str">
            <v>Royalties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610505</v>
          </cell>
          <cell r="C304" t="str">
            <v>Salaries &amp; Wages</v>
          </cell>
          <cell r="D304">
            <v>6172412</v>
          </cell>
          <cell r="E304">
            <v>431499.78050994937</v>
          </cell>
          <cell r="F304">
            <v>820433.27575169911</v>
          </cell>
          <cell r="G304">
            <v>1552462.2836925322</v>
          </cell>
          <cell r="H304">
            <v>2140387.678886231</v>
          </cell>
          <cell r="I304">
            <v>2686360.529643557</v>
          </cell>
          <cell r="J304">
            <v>3263492.3616428827</v>
          </cell>
          <cell r="K304">
            <v>3908363.4913616567</v>
          </cell>
          <cell r="L304">
            <v>4383684.5430224678</v>
          </cell>
        </row>
        <row r="305">
          <cell r="B305">
            <v>610506</v>
          </cell>
          <cell r="C305" t="str">
            <v>Salaries &amp; Wages - Non-O&amp;M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610510</v>
          </cell>
          <cell r="C306" t="str">
            <v>Overtime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610511</v>
          </cell>
          <cell r="C307" t="str">
            <v>Overtime - Non-O&amp;M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610515</v>
          </cell>
          <cell r="C308" t="str">
            <v>Cash Bonuses</v>
          </cell>
          <cell r="D308">
            <v>357410</v>
          </cell>
          <cell r="E308">
            <v>0</v>
          </cell>
          <cell r="F308">
            <v>0</v>
          </cell>
          <cell r="G308">
            <v>47599.610743479956</v>
          </cell>
          <cell r="H308">
            <v>47599.610743479956</v>
          </cell>
          <cell r="I308">
            <v>47599.610743479956</v>
          </cell>
          <cell r="J308">
            <v>47599.610743479956</v>
          </cell>
          <cell r="K308">
            <v>47599.610743479956</v>
          </cell>
          <cell r="L308">
            <v>47599.610743479956</v>
          </cell>
        </row>
        <row r="309">
          <cell r="B309">
            <v>610516</v>
          </cell>
          <cell r="C309" t="str">
            <v>Cash Bonuses - Non-O&amp;M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610520</v>
          </cell>
          <cell r="C310" t="str">
            <v>LT Compensation Plan - Performance Units</v>
          </cell>
          <cell r="D310">
            <v>79515</v>
          </cell>
          <cell r="E310">
            <v>4551.0799727623516</v>
          </cell>
          <cell r="F310">
            <v>8387.8700003908998</v>
          </cell>
          <cell r="G310">
            <v>12224.660000390899</v>
          </cell>
          <cell r="H310">
            <v>1930.2300003908986</v>
          </cell>
          <cell r="I310">
            <v>6906.2600003908992</v>
          </cell>
          <cell r="J310">
            <v>11983.820000390899</v>
          </cell>
          <cell r="K310">
            <v>18529.380000390898</v>
          </cell>
          <cell r="L310">
            <v>23606.940000390896</v>
          </cell>
        </row>
        <row r="311">
          <cell r="B311">
            <v>610521</v>
          </cell>
          <cell r="C311" t="str">
            <v>LT Compensation Plan - Performance Units - Non-O&amp;M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610524</v>
          </cell>
          <cell r="C312" t="str">
            <v>LT Compensation Plan - Stock Options - Non-O&amp;M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610525</v>
          </cell>
          <cell r="C313" t="str">
            <v>LT Compensation Plan - Stock Options</v>
          </cell>
          <cell r="D313">
            <v>22783</v>
          </cell>
          <cell r="E313">
            <v>3132.92</v>
          </cell>
          <cell r="F313">
            <v>-5393.27</v>
          </cell>
          <cell r="G313">
            <v>-3528.17</v>
          </cell>
          <cell r="H313">
            <v>-8933.33</v>
          </cell>
          <cell r="I313">
            <v>-6899.64</v>
          </cell>
          <cell r="J313">
            <v>-4693.43</v>
          </cell>
          <cell r="K313">
            <v>-2487.2199999999998</v>
          </cell>
          <cell r="L313">
            <v>-281.00999999999931</v>
          </cell>
        </row>
        <row r="314">
          <cell r="B314">
            <v>610526</v>
          </cell>
          <cell r="C314" t="str">
            <v>LT Compensation Plan - Restricted Stock Units</v>
          </cell>
          <cell r="D314">
            <v>24684</v>
          </cell>
          <cell r="E314">
            <v>2212.44</v>
          </cell>
          <cell r="F314">
            <v>4077.54</v>
          </cell>
          <cell r="G314">
            <v>5942.64</v>
          </cell>
          <cell r="H314">
            <v>879.6</v>
          </cell>
          <cell r="I314">
            <v>3042.29</v>
          </cell>
          <cell r="J314">
            <v>5405.54</v>
          </cell>
          <cell r="K314">
            <v>7768.79</v>
          </cell>
          <cell r="L314">
            <v>10132.040000000001</v>
          </cell>
        </row>
        <row r="315">
          <cell r="B315">
            <v>610527</v>
          </cell>
          <cell r="C315" t="str">
            <v>LT Compensation Plan - Restricted Stock Units - Non-O&amp;M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610530</v>
          </cell>
          <cell r="C316" t="str">
            <v>Vacation/Paid Time Off</v>
          </cell>
          <cell r="D316">
            <v>64569</v>
          </cell>
          <cell r="E316">
            <v>5470.4654611485212</v>
          </cell>
          <cell r="F316">
            <v>13211.122329912911</v>
          </cell>
          <cell r="G316">
            <v>18498.357518702323</v>
          </cell>
          <cell r="H316">
            <v>23594.696612095671</v>
          </cell>
          <cell r="I316">
            <v>24724.76485378154</v>
          </cell>
          <cell r="J316">
            <v>29402.467187592309</v>
          </cell>
          <cell r="K316">
            <v>34712.820282770088</v>
          </cell>
          <cell r="L316">
            <v>40075.855495162294</v>
          </cell>
        </row>
        <row r="317">
          <cell r="B317">
            <v>610531</v>
          </cell>
          <cell r="C317" t="str">
            <v>Vacation/Paid Time Off - Non-O&amp;M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610535</v>
          </cell>
          <cell r="C318" t="str">
            <v>Severance</v>
          </cell>
          <cell r="D318">
            <v>3799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610536</v>
          </cell>
          <cell r="C319" t="str">
            <v>Severance - Non-O&amp;M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610540</v>
          </cell>
          <cell r="C320" t="str">
            <v>Other Compensation</v>
          </cell>
          <cell r="D320">
            <v>264877</v>
          </cell>
          <cell r="E320">
            <v>3861.9883483392605</v>
          </cell>
          <cell r="F320">
            <v>12879.104311501196</v>
          </cell>
          <cell r="G320">
            <v>57823.029418546743</v>
          </cell>
          <cell r="H320">
            <v>107829.47621166683</v>
          </cell>
          <cell r="I320">
            <v>130678.70390346795</v>
          </cell>
          <cell r="J320">
            <v>156910.74940013996</v>
          </cell>
          <cell r="K320">
            <v>221749.03653805057</v>
          </cell>
          <cell r="L320">
            <v>248995.99429914926</v>
          </cell>
        </row>
        <row r="321">
          <cell r="B321">
            <v>610541</v>
          </cell>
          <cell r="C321" t="str">
            <v>Other Compensation - Non-O&amp;M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610545</v>
          </cell>
          <cell r="C322" t="str">
            <v>People Costs - SAP - ERP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610550</v>
          </cell>
          <cell r="C323" t="str">
            <v>People Costs - SAP - CCS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611005</v>
          </cell>
          <cell r="C324" t="str">
            <v>Employer Taxes</v>
          </cell>
          <cell r="D324">
            <v>567158</v>
          </cell>
          <cell r="E324">
            <v>44398.297646969819</v>
          </cell>
          <cell r="F324">
            <v>89904.076618573818</v>
          </cell>
          <cell r="G324">
            <v>148839.6157388541</v>
          </cell>
          <cell r="H324">
            <v>243422.19088754401</v>
          </cell>
          <cell r="I324">
            <v>296894.82835873263</v>
          </cell>
          <cell r="J324">
            <v>352824.25796527072</v>
          </cell>
          <cell r="K324">
            <v>405432.77954284009</v>
          </cell>
          <cell r="L324">
            <v>457254.55661086959</v>
          </cell>
        </row>
        <row r="325">
          <cell r="B325">
            <v>611006</v>
          </cell>
          <cell r="C325" t="str">
            <v>Employer Taxes - Non-O&amp;M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611505</v>
          </cell>
          <cell r="C326" t="str">
            <v>Defined Contribution Plan Expense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611506</v>
          </cell>
          <cell r="C327" t="str">
            <v>Defined Contribution Plan Expense - Non-O&amp;M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611510</v>
          </cell>
          <cell r="C328" t="str">
            <v>Defined BenefIT Plan Expense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611511</v>
          </cell>
          <cell r="C329" t="str">
            <v>Defined Benefit Plan Expense - Non-O&amp;M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612505</v>
          </cell>
          <cell r="C330" t="str">
            <v>Health, Life, Dental, Dis Ins</v>
          </cell>
          <cell r="D330">
            <v>18156</v>
          </cell>
          <cell r="E330">
            <v>3524.6474237724146</v>
          </cell>
          <cell r="F330">
            <v>7119.9622357447861</v>
          </cell>
          <cell r="G330">
            <v>10767.058537807845</v>
          </cell>
          <cell r="H330">
            <v>14613.636901414984</v>
          </cell>
          <cell r="I330">
            <v>18535.214691997797</v>
          </cell>
          <cell r="J330">
            <v>22923.620960428161</v>
          </cell>
          <cell r="K330">
            <v>27002.96805949074</v>
          </cell>
          <cell r="L330">
            <v>29880.092300947144</v>
          </cell>
        </row>
        <row r="331">
          <cell r="B331">
            <v>612506</v>
          </cell>
          <cell r="C331" t="str">
            <v>Health, Life, Dental, Dis Ins - Non-O&amp;M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612510</v>
          </cell>
          <cell r="C332" t="str">
            <v>Tuition Reimbursement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612511</v>
          </cell>
          <cell r="C333" t="str">
            <v>Tuition Reimbursement - Non-O&amp;M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612515</v>
          </cell>
          <cell r="C334" t="str">
            <v>Employee Training</v>
          </cell>
          <cell r="D334">
            <v>42219</v>
          </cell>
          <cell r="E334">
            <v>0</v>
          </cell>
          <cell r="F334">
            <v>1528.3653108211818</v>
          </cell>
          <cell r="G334">
            <v>6594.0312508756788</v>
          </cell>
          <cell r="H334">
            <v>15381.513086593408</v>
          </cell>
          <cell r="I334">
            <v>21067.865325645103</v>
          </cell>
          <cell r="J334">
            <v>23191.439341990204</v>
          </cell>
          <cell r="K334">
            <v>23345.469407018496</v>
          </cell>
          <cell r="L334">
            <v>33345.033364220661</v>
          </cell>
        </row>
        <row r="335">
          <cell r="B335">
            <v>612516</v>
          </cell>
          <cell r="C335" t="str">
            <v>Employee Training - Non-O&amp;M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613005</v>
          </cell>
          <cell r="C336" t="str">
            <v>Travel - Transportation</v>
          </cell>
          <cell r="D336">
            <v>60602</v>
          </cell>
          <cell r="E336">
            <v>9085.1771960354108</v>
          </cell>
          <cell r="F336">
            <v>8565.2687539786184</v>
          </cell>
          <cell r="G336">
            <v>16700.625390802285</v>
          </cell>
          <cell r="H336">
            <v>19907.157700720305</v>
          </cell>
          <cell r="I336">
            <v>32301.613166640618</v>
          </cell>
          <cell r="J336">
            <v>47052.486281477592</v>
          </cell>
          <cell r="K336">
            <v>60155.619209439756</v>
          </cell>
          <cell r="L336">
            <v>61811.340145243026</v>
          </cell>
        </row>
        <row r="337">
          <cell r="B337">
            <v>613006</v>
          </cell>
          <cell r="C337" t="str">
            <v>Travel - Transportation - Non-O&amp;M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613010</v>
          </cell>
          <cell r="C338" t="str">
            <v>Travel - Lodging</v>
          </cell>
          <cell r="D338">
            <v>83971</v>
          </cell>
          <cell r="E338">
            <v>4126.4587273965353</v>
          </cell>
          <cell r="F338">
            <v>13279.631866306741</v>
          </cell>
          <cell r="G338">
            <v>24329.91080752901</v>
          </cell>
          <cell r="H338">
            <v>30052.50018222761</v>
          </cell>
          <cell r="I338">
            <v>35834.416629379404</v>
          </cell>
          <cell r="J338">
            <v>43209.227902443687</v>
          </cell>
          <cell r="K338">
            <v>50484.288032500277</v>
          </cell>
          <cell r="L338">
            <v>54984.965531701804</v>
          </cell>
        </row>
        <row r="339">
          <cell r="B339">
            <v>613011</v>
          </cell>
          <cell r="C339" t="str">
            <v>Travel - Lodging - Non-O&amp;M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613015</v>
          </cell>
          <cell r="C340" t="str">
            <v>Travel - Meals</v>
          </cell>
          <cell r="D340">
            <v>76097</v>
          </cell>
          <cell r="E340">
            <v>2307.921616100477</v>
          </cell>
          <cell r="F340">
            <v>9440.0935270751506</v>
          </cell>
          <cell r="G340">
            <v>18704.231323883247</v>
          </cell>
          <cell r="H340">
            <v>24600.389497810269</v>
          </cell>
          <cell r="I340">
            <v>30652.640897217578</v>
          </cell>
          <cell r="J340">
            <v>38882.268498531921</v>
          </cell>
          <cell r="K340">
            <v>44813.862113936033</v>
          </cell>
          <cell r="L340">
            <v>51432.00487982553</v>
          </cell>
        </row>
        <row r="341">
          <cell r="B341">
            <v>613016</v>
          </cell>
          <cell r="C341" t="str">
            <v>Travel - Meals - Non-O&amp;M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613020</v>
          </cell>
          <cell r="C342" t="str">
            <v>Travel - SAP - ERP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613025</v>
          </cell>
          <cell r="C343" t="str">
            <v>Travel - SAP - CCS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>
            <v>613505</v>
          </cell>
          <cell r="C344" t="str">
            <v>Business Meal &amp; Entertainment</v>
          </cell>
          <cell r="D344">
            <v>16654</v>
          </cell>
          <cell r="E344">
            <v>0</v>
          </cell>
          <cell r="F344">
            <v>388.67996930161161</v>
          </cell>
          <cell r="G344">
            <v>678.98748195244855</v>
          </cell>
          <cell r="H344">
            <v>825.94938518344031</v>
          </cell>
          <cell r="I344">
            <v>868.18218070533692</v>
          </cell>
          <cell r="J344">
            <v>4965.435529765914</v>
          </cell>
          <cell r="K344">
            <v>8103.4309693402756</v>
          </cell>
          <cell r="L344">
            <v>11449.805929416929</v>
          </cell>
        </row>
        <row r="345">
          <cell r="B345">
            <v>613506</v>
          </cell>
          <cell r="C345" t="str">
            <v>Business Meal &amp; Entertainment - Non-O&amp;M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613510</v>
          </cell>
          <cell r="C346" t="str">
            <v>Safety</v>
          </cell>
          <cell r="D346">
            <v>247</v>
          </cell>
          <cell r="E346">
            <v>11.349020201255959</v>
          </cell>
          <cell r="F346">
            <v>19.023617284909065</v>
          </cell>
          <cell r="G346">
            <v>8186.9170388497214</v>
          </cell>
          <cell r="H346">
            <v>8211.0289179688334</v>
          </cell>
          <cell r="I346">
            <v>8858.7469785549383</v>
          </cell>
          <cell r="J346">
            <v>8892.4482170754527</v>
          </cell>
          <cell r="K346">
            <v>8935.9411653061779</v>
          </cell>
          <cell r="L346">
            <v>8983.8491819142891</v>
          </cell>
        </row>
        <row r="347">
          <cell r="B347">
            <v>613511</v>
          </cell>
          <cell r="C347" t="str">
            <v>Safety - Non-O&amp;M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613515</v>
          </cell>
          <cell r="C348" t="str">
            <v>Oth People Csts (Uniforms, Dues,Etc)</v>
          </cell>
          <cell r="D348">
            <v>129970</v>
          </cell>
          <cell r="E348">
            <v>10701.362639025499</v>
          </cell>
          <cell r="F348">
            <v>16378.926414927264</v>
          </cell>
          <cell r="G348">
            <v>21729.301891766503</v>
          </cell>
          <cell r="H348">
            <v>38990.522917325092</v>
          </cell>
          <cell r="I348">
            <v>54969.083009521346</v>
          </cell>
          <cell r="J348">
            <v>62226.600829051211</v>
          </cell>
          <cell r="K348">
            <v>74141.553282391309</v>
          </cell>
          <cell r="L348">
            <v>85573.211857926275</v>
          </cell>
        </row>
        <row r="349">
          <cell r="B349">
            <v>613516</v>
          </cell>
          <cell r="C349" t="str">
            <v>Oth People Csts (Uniforms, Dues,Etc) - Non-O&amp;M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613520</v>
          </cell>
          <cell r="C350" t="str">
            <v>Meetings/Conferences</v>
          </cell>
          <cell r="D350">
            <v>980</v>
          </cell>
          <cell r="E350">
            <v>0</v>
          </cell>
          <cell r="F350">
            <v>24.558710667689944</v>
          </cell>
          <cell r="G350">
            <v>24.558710667689944</v>
          </cell>
          <cell r="H350">
            <v>24.558710667689944</v>
          </cell>
          <cell r="I350">
            <v>24.558710667689944</v>
          </cell>
          <cell r="J350">
            <v>24.558710667689944</v>
          </cell>
          <cell r="K350">
            <v>24.558710667689944</v>
          </cell>
          <cell r="L350">
            <v>24.558710667689944</v>
          </cell>
        </row>
        <row r="351">
          <cell r="B351">
            <v>613521</v>
          </cell>
          <cell r="C351" t="str">
            <v>Meetings/Conferences - Non-O&amp;M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613525</v>
          </cell>
          <cell r="C352" t="str">
            <v>Events (Picnics, Parties, Etc)</v>
          </cell>
          <cell r="D352">
            <v>44135</v>
          </cell>
          <cell r="E352">
            <v>514.4889157902702</v>
          </cell>
          <cell r="F352">
            <v>700.69766483094554</v>
          </cell>
          <cell r="G352">
            <v>4150.5477232194244</v>
          </cell>
          <cell r="H352">
            <v>4339.8098997183797</v>
          </cell>
          <cell r="I352">
            <v>5394.1927610947387</v>
          </cell>
          <cell r="J352">
            <v>8623.7945809616194</v>
          </cell>
          <cell r="K352">
            <v>14900.823548109664</v>
          </cell>
          <cell r="L352">
            <v>16667.671200616853</v>
          </cell>
        </row>
        <row r="353">
          <cell r="B353">
            <v>613526</v>
          </cell>
          <cell r="C353" t="str">
            <v>Events (Picnics, Parties, Etc) - Non-O&amp;M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620505</v>
          </cell>
          <cell r="C354" t="str">
            <v>Contract Svcs - Meter Read &amp; Bill Collec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620510</v>
          </cell>
          <cell r="C355" t="str">
            <v>Contract Svcs - Disc &amp; Reconnection Csts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620515</v>
          </cell>
          <cell r="C356" t="str">
            <v>Contract Svcs - Tree-Trim (Dist.)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620516</v>
          </cell>
          <cell r="C357" t="str">
            <v>Contract Svcs - Tree Trim (Trans)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620520</v>
          </cell>
          <cell r="C358" t="str">
            <v>Oth Contract Svcs Used For Gen</v>
          </cell>
          <cell r="D358">
            <v>57429</v>
          </cell>
          <cell r="E358">
            <v>5492.5816751153825</v>
          </cell>
          <cell r="F358">
            <v>6106.668014332573</v>
          </cell>
          <cell r="G358">
            <v>8086.4814047568634</v>
          </cell>
          <cell r="H358">
            <v>16494.033968653341</v>
          </cell>
          <cell r="I358">
            <v>21216.68856200204</v>
          </cell>
          <cell r="J358">
            <v>27115.446081590882</v>
          </cell>
          <cell r="K358">
            <v>35564.725449887483</v>
          </cell>
          <cell r="L358">
            <v>47581.913409005974</v>
          </cell>
        </row>
        <row r="359">
          <cell r="B359">
            <v>620521</v>
          </cell>
          <cell r="C359" t="str">
            <v>Oth Contract Svcs Used For Dist.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620522</v>
          </cell>
          <cell r="C360" t="str">
            <v>Oth Contract Svcs Used For Trans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620523</v>
          </cell>
          <cell r="C361" t="str">
            <v>Contract Srvcs - SAP - ERP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620524</v>
          </cell>
          <cell r="C362" t="str">
            <v>Contract Srvcs - SAP - CCS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621005</v>
          </cell>
          <cell r="C363" t="str">
            <v>Engineering Consultants Used For Gen</v>
          </cell>
          <cell r="E363">
            <v>19205.545887871682</v>
          </cell>
          <cell r="F363">
            <v>39736.689402837146</v>
          </cell>
          <cell r="G363">
            <v>39736.689402837146</v>
          </cell>
          <cell r="H363">
            <v>39736.689402837146</v>
          </cell>
          <cell r="I363">
            <v>97861.228421605658</v>
          </cell>
          <cell r="J363">
            <v>101624.9153370998</v>
          </cell>
          <cell r="K363">
            <v>101624.9153370998</v>
          </cell>
          <cell r="L363">
            <v>101624.9153370998</v>
          </cell>
        </row>
        <row r="364">
          <cell r="B364">
            <v>621006</v>
          </cell>
          <cell r="C364" t="str">
            <v>Engineering Consultants Used For Dist.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621007</v>
          </cell>
          <cell r="C365" t="str">
            <v>Engineering Consultants Used For Trans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621105</v>
          </cell>
          <cell r="C366" t="str">
            <v>Environmental Consultants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621205</v>
          </cell>
          <cell r="C367" t="str">
            <v>Legal Consultants</v>
          </cell>
          <cell r="D367">
            <v>3749</v>
          </cell>
          <cell r="E367">
            <v>312.4914882348491</v>
          </cell>
          <cell r="F367">
            <v>7914.9797461013104</v>
          </cell>
          <cell r="G367">
            <v>8201.2467760740619</v>
          </cell>
          <cell r="H367">
            <v>153300.61930460643</v>
          </cell>
          <cell r="I367">
            <v>175100.19050974309</v>
          </cell>
          <cell r="J367">
            <v>175477.82973798472</v>
          </cell>
          <cell r="K367">
            <v>175564.0555635062</v>
          </cell>
          <cell r="L367">
            <v>305211.99927158671</v>
          </cell>
        </row>
        <row r="368">
          <cell r="B368">
            <v>621505</v>
          </cell>
          <cell r="C368" t="str">
            <v>Accounting Consultants</v>
          </cell>
          <cell r="D368">
            <v>13323</v>
          </cell>
          <cell r="E368">
            <v>791.79087538775832</v>
          </cell>
          <cell r="F368">
            <v>1548.1838147584413</v>
          </cell>
          <cell r="G368">
            <v>4544.6805060780207</v>
          </cell>
          <cell r="H368">
            <v>4544.6805060780207</v>
          </cell>
          <cell r="I368">
            <v>33527.680506078017</v>
          </cell>
          <cell r="J368">
            <v>32846.388316340039</v>
          </cell>
          <cell r="K368">
            <v>32777.853226398307</v>
          </cell>
          <cell r="L368">
            <v>34358.449601358385</v>
          </cell>
        </row>
        <row r="369">
          <cell r="B369">
            <v>621510</v>
          </cell>
          <cell r="C369" t="str">
            <v>Audit Services</v>
          </cell>
          <cell r="D369">
            <v>159769</v>
          </cell>
          <cell r="E369">
            <v>51860.063327532727</v>
          </cell>
          <cell r="F369">
            <v>51860.063327532727</v>
          </cell>
          <cell r="G369">
            <v>57952.774109938327</v>
          </cell>
          <cell r="H369">
            <v>57952.774109938327</v>
          </cell>
          <cell r="I369">
            <v>64395.05514385338</v>
          </cell>
          <cell r="J369">
            <v>103576.5376613359</v>
          </cell>
          <cell r="K369">
            <v>103576.5376613359</v>
          </cell>
          <cell r="L369">
            <v>103973.67084562207</v>
          </cell>
        </row>
        <row r="370">
          <cell r="B370">
            <v>621515</v>
          </cell>
          <cell r="C370" t="str">
            <v>Tax Services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622005</v>
          </cell>
          <cell r="C371" t="str">
            <v>Temporary Help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622006</v>
          </cell>
          <cell r="C372" t="str">
            <v>Temporary Help - Non-O&amp;M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622010</v>
          </cell>
          <cell r="C373" t="str">
            <v>Print Services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>
            <v>622011</v>
          </cell>
          <cell r="C374" t="str">
            <v>Print Services - Non-O&amp;M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622015</v>
          </cell>
          <cell r="C375" t="str">
            <v>Collection Costs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622020</v>
          </cell>
          <cell r="C376" t="str">
            <v>Other Consultants</v>
          </cell>
          <cell r="E376">
            <v>0</v>
          </cell>
          <cell r="F376">
            <v>0</v>
          </cell>
          <cell r="G376">
            <v>0</v>
          </cell>
          <cell r="H376">
            <v>9492.6613084713063</v>
          </cell>
          <cell r="I376">
            <v>14655.705677914837</v>
          </cell>
          <cell r="J376">
            <v>46837.98413439811</v>
          </cell>
          <cell r="K376">
            <v>47429.150421029306</v>
          </cell>
          <cell r="L376">
            <v>48184.939226522758</v>
          </cell>
        </row>
        <row r="377">
          <cell r="B377">
            <v>622021</v>
          </cell>
          <cell r="C377" t="str">
            <v>Other Consultants - Non-O&amp;M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630505</v>
          </cell>
          <cell r="C378" t="str">
            <v>Transmission Charges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630510</v>
          </cell>
          <cell r="C379" t="str">
            <v>Other Market Related Fees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631005</v>
          </cell>
          <cell r="C380" t="str">
            <v>Amortization Of Regulatory Assets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631505</v>
          </cell>
          <cell r="C381" t="str">
            <v>Property Taxes</v>
          </cell>
          <cell r="D381">
            <v>760822</v>
          </cell>
          <cell r="E381">
            <v>64999.621699326628</v>
          </cell>
          <cell r="F381">
            <v>92453.625280805281</v>
          </cell>
          <cell r="G381">
            <v>132146.77696109592</v>
          </cell>
          <cell r="H381">
            <v>181046.69658816553</v>
          </cell>
          <cell r="I381">
            <v>231130.07656840919</v>
          </cell>
          <cell r="J381">
            <v>282390.73879774613</v>
          </cell>
          <cell r="K381">
            <v>333772.61532844458</v>
          </cell>
          <cell r="L381">
            <v>382352.37419142766</v>
          </cell>
        </row>
        <row r="382">
          <cell r="B382">
            <v>631510</v>
          </cell>
          <cell r="C382" t="str">
            <v>Gross Receipts Tax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631515</v>
          </cell>
          <cell r="C383" t="str">
            <v>Assets Tax</v>
          </cell>
          <cell r="D383">
            <v>4130</v>
          </cell>
          <cell r="E383">
            <v>0</v>
          </cell>
          <cell r="F383">
            <v>269.73906369915579</v>
          </cell>
          <cell r="G383">
            <v>254.85389437256958</v>
          </cell>
          <cell r="H383">
            <v>254.85389437256958</v>
          </cell>
          <cell r="I383">
            <v>544.17723977922083</v>
          </cell>
          <cell r="J383">
            <v>4400.0201920077161</v>
          </cell>
          <cell r="K383">
            <v>4400.0201920077161</v>
          </cell>
          <cell r="L383">
            <v>4680.6573686286038</v>
          </cell>
        </row>
        <row r="384">
          <cell r="B384">
            <v>631520</v>
          </cell>
          <cell r="C384" t="str">
            <v>Municipal Taxes</v>
          </cell>
          <cell r="D384">
            <v>42714</v>
          </cell>
          <cell r="E384">
            <v>326.7912536884316</v>
          </cell>
          <cell r="F384">
            <v>617.19800733386523</v>
          </cell>
          <cell r="G384">
            <v>1040.4054810590501</v>
          </cell>
          <cell r="H384">
            <v>5071.3410219688722</v>
          </cell>
          <cell r="I384">
            <v>7899.6337450508599</v>
          </cell>
          <cell r="J384">
            <v>8227.8753829310517</v>
          </cell>
          <cell r="K384">
            <v>17670.650486385151</v>
          </cell>
          <cell r="L384">
            <v>22907.324073098662</v>
          </cell>
        </row>
        <row r="385">
          <cell r="B385">
            <v>631525</v>
          </cell>
          <cell r="C385" t="str">
            <v>Import/Export Duties/Customs Charges</v>
          </cell>
          <cell r="D385">
            <v>34452</v>
          </cell>
          <cell r="E385">
            <v>2145.0540213361578</v>
          </cell>
          <cell r="F385">
            <v>2198.4425094405324</v>
          </cell>
          <cell r="G385">
            <v>5498.6294304214589</v>
          </cell>
          <cell r="H385">
            <v>13422.042065046116</v>
          </cell>
          <cell r="I385">
            <v>20626.561821384606</v>
          </cell>
          <cell r="J385">
            <v>39196.017883394888</v>
          </cell>
          <cell r="K385">
            <v>46570.775082955734</v>
          </cell>
          <cell r="L385">
            <v>56097.693080400641</v>
          </cell>
        </row>
        <row r="386">
          <cell r="B386">
            <v>631530</v>
          </cell>
          <cell r="C386" t="str">
            <v>Other Taxes</v>
          </cell>
          <cell r="D386">
            <v>11010</v>
          </cell>
          <cell r="E386">
            <v>923.0536430354847</v>
          </cell>
          <cell r="F386">
            <v>5720.5593989832978</v>
          </cell>
          <cell r="G386">
            <v>6734.9541050946245</v>
          </cell>
          <cell r="H386">
            <v>29322.287331264051</v>
          </cell>
          <cell r="I386">
            <v>30329.169122505406</v>
          </cell>
          <cell r="J386">
            <v>31426.970116691944</v>
          </cell>
          <cell r="K386">
            <v>32908.204809707735</v>
          </cell>
          <cell r="L386">
            <v>66356.727645862309</v>
          </cell>
        </row>
        <row r="387">
          <cell r="B387">
            <v>632005</v>
          </cell>
          <cell r="C387" t="str">
            <v>Insurance</v>
          </cell>
          <cell r="D387">
            <v>1662</v>
          </cell>
          <cell r="E387">
            <v>123.91049406067944</v>
          </cell>
          <cell r="F387">
            <v>2234.3197803231506</v>
          </cell>
          <cell r="G387">
            <v>4375.1242178474804</v>
          </cell>
          <cell r="H387">
            <v>6585.2699339702904</v>
          </cell>
          <cell r="I387">
            <v>8848.9045240262676</v>
          </cell>
          <cell r="J387">
            <v>11251.662380627497</v>
          </cell>
          <cell r="K387">
            <v>13573.985917490936</v>
          </cell>
          <cell r="L387">
            <v>15798.171481208599</v>
          </cell>
        </row>
        <row r="388">
          <cell r="B388">
            <v>632010</v>
          </cell>
          <cell r="C388" t="str">
            <v>Insurance Premiums with Captive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642505</v>
          </cell>
          <cell r="C389" t="str">
            <v>Penalties For Non-Served Energy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643015</v>
          </cell>
          <cell r="C390" t="str">
            <v>Facilities Mgmt - Security Services</v>
          </cell>
          <cell r="D390">
            <v>294177</v>
          </cell>
          <cell r="E390">
            <v>24365.703260951806</v>
          </cell>
          <cell r="F390">
            <v>46622.702646984035</v>
          </cell>
          <cell r="G390">
            <v>71150.900544998818</v>
          </cell>
          <cell r="H390">
            <v>95709.709578916227</v>
          </cell>
          <cell r="I390">
            <v>121502.98435665741</v>
          </cell>
          <cell r="J390">
            <v>147247.41960815291</v>
          </cell>
          <cell r="K390">
            <v>175107.47720463967</v>
          </cell>
          <cell r="L390">
            <v>201833.70380955827</v>
          </cell>
        </row>
        <row r="391">
          <cell r="B391">
            <v>643016</v>
          </cell>
          <cell r="C391" t="str">
            <v>Facilities Mgmt - Security Services - Non-O&amp;M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643020</v>
          </cell>
          <cell r="C392" t="str">
            <v>Facilities Mgmt - Jan/Indust Clean Csts</v>
          </cell>
          <cell r="E392">
            <v>0</v>
          </cell>
          <cell r="F392">
            <v>621.72586339217185</v>
          </cell>
          <cell r="G392">
            <v>1371.803558993573</v>
          </cell>
          <cell r="H392">
            <v>2190.9684038738174</v>
          </cell>
          <cell r="I392">
            <v>2810.6316406206074</v>
          </cell>
          <cell r="J392">
            <v>3874.7051935736786</v>
          </cell>
          <cell r="K392">
            <v>5325.3467778993263</v>
          </cell>
          <cell r="L392">
            <v>6323.6719136387064</v>
          </cell>
        </row>
        <row r="393">
          <cell r="B393">
            <v>643021</v>
          </cell>
          <cell r="C393" t="str">
            <v>Facilities Mgmt - Jan/Indust Clean Csts - Non-O&amp;M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643025</v>
          </cell>
          <cell r="C394" t="str">
            <v>Facilities Mgmt - Other Costs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643026</v>
          </cell>
          <cell r="C395" t="str">
            <v>Facilities Mgmt - Other Costs - Non-O&amp;M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643030</v>
          </cell>
          <cell r="C396" t="str">
            <v>Facilities Mgmt - Utilities - Oil &amp; Gas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643031</v>
          </cell>
          <cell r="C397" t="str">
            <v>Facilities Mgmt - Utilities - Oil &amp; Gas - Non-O&amp;M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643035</v>
          </cell>
          <cell r="C398" t="str">
            <v>Facilities Mgmt - Utilities - Water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643036</v>
          </cell>
          <cell r="C399" t="str">
            <v>Facilities Mgmt - Utilities - Water - Non-O&amp;M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643040</v>
          </cell>
          <cell r="C400" t="str">
            <v>Facilities Mgmt - Utilities - Elec</v>
          </cell>
          <cell r="D400">
            <v>14778</v>
          </cell>
          <cell r="E400">
            <v>1705.3237497162747</v>
          </cell>
          <cell r="F400">
            <v>2801.335338357871</v>
          </cell>
          <cell r="G400">
            <v>3964.9949724567423</v>
          </cell>
          <cell r="H400">
            <v>5181.5231833553116</v>
          </cell>
          <cell r="I400">
            <v>6719.7349054494844</v>
          </cell>
          <cell r="J400">
            <v>7965.8625488903799</v>
          </cell>
          <cell r="K400">
            <v>8836.1623546500286</v>
          </cell>
          <cell r="L400">
            <v>10500.927605368648</v>
          </cell>
        </row>
        <row r="401">
          <cell r="B401">
            <v>643041</v>
          </cell>
          <cell r="C401" t="str">
            <v>Facilities Mgmt - Utilities - Elec - Non-O&amp;M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643045</v>
          </cell>
          <cell r="C402" t="str">
            <v>Facilities Mgmt - Utilities - Oth</v>
          </cell>
          <cell r="D402">
            <v>9339</v>
          </cell>
          <cell r="E402">
            <v>2589.3465990769464</v>
          </cell>
          <cell r="F402">
            <v>2982.5859697599858</v>
          </cell>
          <cell r="G402">
            <v>4440.4317463267435</v>
          </cell>
          <cell r="H402">
            <v>5408.6211049507583</v>
          </cell>
          <cell r="I402">
            <v>6825.0921289876378</v>
          </cell>
          <cell r="J402">
            <v>7287.416756167685</v>
          </cell>
          <cell r="K402">
            <v>7831.3826374277141</v>
          </cell>
          <cell r="L402">
            <v>8049.922480928195</v>
          </cell>
        </row>
        <row r="403">
          <cell r="B403">
            <v>643046</v>
          </cell>
          <cell r="C403" t="str">
            <v>Facilities Mgmt - Utilities - Oth - Non-O&amp;M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643505</v>
          </cell>
          <cell r="C404" t="str">
            <v>Telecom - Wire Line</v>
          </cell>
          <cell r="D404">
            <v>69355</v>
          </cell>
          <cell r="E404">
            <v>6202.4867973065002</v>
          </cell>
          <cell r="F404">
            <v>12190.562622325686</v>
          </cell>
          <cell r="G404">
            <v>18512.447090990536</v>
          </cell>
          <cell r="H404">
            <v>24843.838346415709</v>
          </cell>
          <cell r="I404">
            <v>32290.889877531943</v>
          </cell>
          <cell r="J404">
            <v>40055.346613567002</v>
          </cell>
          <cell r="K404">
            <v>46995.208956274539</v>
          </cell>
          <cell r="L404">
            <v>48252.864657328522</v>
          </cell>
        </row>
        <row r="405">
          <cell r="B405">
            <v>643506</v>
          </cell>
          <cell r="C405" t="str">
            <v>Telecom - Wire Line - Non-O&amp;M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643510</v>
          </cell>
          <cell r="C406" t="str">
            <v>Wireless Telecom/Radio</v>
          </cell>
          <cell r="D406">
            <v>58445</v>
          </cell>
          <cell r="E406">
            <v>5434.2488461829471</v>
          </cell>
          <cell r="F406">
            <v>9853.1018776487945</v>
          </cell>
          <cell r="G406">
            <v>15850.535509412128</v>
          </cell>
          <cell r="H406">
            <v>23601.11949912439</v>
          </cell>
          <cell r="I406">
            <v>30620.423829055242</v>
          </cell>
          <cell r="J406">
            <v>36702.766486397901</v>
          </cell>
          <cell r="K406">
            <v>39428.76834434909</v>
          </cell>
          <cell r="L406">
            <v>44745.910790851798</v>
          </cell>
        </row>
        <row r="407">
          <cell r="B407">
            <v>643511</v>
          </cell>
          <cell r="C407" t="str">
            <v>Wireless Telecom/Radio - Non-O&amp;M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643515</v>
          </cell>
          <cell r="C408" t="str">
            <v>Call Center Telecom Costs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643520</v>
          </cell>
          <cell r="C409" t="str">
            <v>Other Communication Costs</v>
          </cell>
          <cell r="D409">
            <v>6049</v>
          </cell>
          <cell r="E409">
            <v>532.91276386471975</v>
          </cell>
          <cell r="F409">
            <v>715.12481298214107</v>
          </cell>
          <cell r="G409">
            <v>726.57494922192313</v>
          </cell>
          <cell r="H409">
            <v>1353.55614195621</v>
          </cell>
          <cell r="I409">
            <v>2227.8152792627625</v>
          </cell>
          <cell r="J409">
            <v>2752.2303100151425</v>
          </cell>
          <cell r="K409">
            <v>3733.3379867316357</v>
          </cell>
          <cell r="L409">
            <v>4443.3070062142297</v>
          </cell>
        </row>
        <row r="410">
          <cell r="B410">
            <v>643521</v>
          </cell>
          <cell r="C410" t="str">
            <v>Other Communication Costs - Non-O&amp;M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644005</v>
          </cell>
          <cell r="C411" t="str">
            <v>Vehicle Leasing Costs</v>
          </cell>
          <cell r="D411">
            <v>139799</v>
          </cell>
          <cell r="E411">
            <v>11823.65317394265</v>
          </cell>
          <cell r="F411">
            <v>23935.702291363981</v>
          </cell>
          <cell r="G411">
            <v>36150.571890429768</v>
          </cell>
          <cell r="H411">
            <v>49003.987739971642</v>
          </cell>
          <cell r="I411">
            <v>62191.179047182719</v>
          </cell>
          <cell r="J411">
            <v>75726.203059315158</v>
          </cell>
          <cell r="K411">
            <v>90978.293254400036</v>
          </cell>
          <cell r="L411">
            <v>103965.00676446072</v>
          </cell>
        </row>
        <row r="412">
          <cell r="B412">
            <v>644006</v>
          </cell>
          <cell r="C412" t="str">
            <v>Vehicle Leasing Costs - Non-O&amp;M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644010</v>
          </cell>
          <cell r="C413" t="str">
            <v>Vehicle - Repair &amp; Maintenance</v>
          </cell>
          <cell r="D413">
            <v>61487</v>
          </cell>
          <cell r="E413">
            <v>403.03200423696757</v>
          </cell>
          <cell r="F413">
            <v>5085.3817356260688</v>
          </cell>
          <cell r="G413">
            <v>6016.7066869690043</v>
          </cell>
          <cell r="H413">
            <v>13104.038627171543</v>
          </cell>
          <cell r="I413">
            <v>22852.96594030951</v>
          </cell>
          <cell r="J413">
            <v>24088.926594113542</v>
          </cell>
          <cell r="K413">
            <v>25155.043476133636</v>
          </cell>
          <cell r="L413">
            <v>25719.386018452387</v>
          </cell>
        </row>
        <row r="414">
          <cell r="B414">
            <v>644011</v>
          </cell>
          <cell r="C414" t="str">
            <v>Repair &amp; Maintenance - Non-O&amp;M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644015</v>
          </cell>
          <cell r="C415" t="str">
            <v>Vehicle - Gasoline/Fuel</v>
          </cell>
          <cell r="D415">
            <v>85744</v>
          </cell>
          <cell r="E415">
            <v>5674.7566013467504</v>
          </cell>
          <cell r="F415">
            <v>11251.449924447286</v>
          </cell>
          <cell r="G415">
            <v>19180.383361582361</v>
          </cell>
          <cell r="H415">
            <v>27208.953446777668</v>
          </cell>
          <cell r="I415">
            <v>36761.354006540598</v>
          </cell>
          <cell r="J415">
            <v>45884.633811073414</v>
          </cell>
          <cell r="K415">
            <v>55720.696390247467</v>
          </cell>
          <cell r="L415">
            <v>65653.667884977593</v>
          </cell>
        </row>
        <row r="416">
          <cell r="B416">
            <v>644016</v>
          </cell>
          <cell r="C416" t="str">
            <v>Vehicle - Gasoline/Fuel - Non-O&amp;M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644505</v>
          </cell>
          <cell r="C417" t="str">
            <v>Office Supplies</v>
          </cell>
          <cell r="D417">
            <v>164</v>
          </cell>
          <cell r="E417">
            <v>0</v>
          </cell>
          <cell r="F417">
            <v>904.19854182655411</v>
          </cell>
          <cell r="G417">
            <v>904.19854182655411</v>
          </cell>
          <cell r="H417">
            <v>1610.3481962229532</v>
          </cell>
          <cell r="I417">
            <v>3052.8449858179483</v>
          </cell>
          <cell r="J417">
            <v>3910.5069623955874</v>
          </cell>
          <cell r="K417">
            <v>4676.5189546259735</v>
          </cell>
          <cell r="L417">
            <v>4676.5189546259735</v>
          </cell>
        </row>
        <row r="418">
          <cell r="B418">
            <v>645005</v>
          </cell>
          <cell r="C418" t="str">
            <v>IT Hardware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645006</v>
          </cell>
          <cell r="C419" t="str">
            <v>IT Hardware - Non-O&amp;M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645010</v>
          </cell>
          <cell r="C420" t="str">
            <v>IT Software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645011</v>
          </cell>
          <cell r="C421" t="str">
            <v>IT Software - Non-O&amp;M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645015</v>
          </cell>
          <cell r="C422" t="str">
            <v>IT Licenses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645016</v>
          </cell>
          <cell r="C423" t="str">
            <v>IT Licenses - Non-O&amp;M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645020</v>
          </cell>
          <cell r="C424" t="str">
            <v>IT Consulting</v>
          </cell>
          <cell r="D424">
            <v>13397</v>
          </cell>
          <cell r="E424">
            <v>0</v>
          </cell>
          <cell r="F424">
            <v>0</v>
          </cell>
          <cell r="G424">
            <v>3484.040482678085</v>
          </cell>
          <cell r="H424">
            <v>3484.040482678085</v>
          </cell>
          <cell r="I424">
            <v>3484.040482678085</v>
          </cell>
          <cell r="J424">
            <v>7254.5771749015239</v>
          </cell>
          <cell r="K424">
            <v>7254.5771749015239</v>
          </cell>
          <cell r="L424">
            <v>7254.5771749015239</v>
          </cell>
        </row>
        <row r="425">
          <cell r="B425">
            <v>645021</v>
          </cell>
          <cell r="C425" t="str">
            <v>IT Consulting - Non-O&amp;M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645025</v>
          </cell>
          <cell r="C426" t="str">
            <v>IT Hardware/Software - SAP - ERP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645030</v>
          </cell>
          <cell r="C427" t="str">
            <v>IT Hardware/Software - SAP - CCS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645105</v>
          </cell>
          <cell r="C428" t="str">
            <v>Plant Lease Expense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645110</v>
          </cell>
          <cell r="C429" t="str">
            <v>Property Rental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4.1159038525009775E-4</v>
          </cell>
          <cell r="J429">
            <v>-9.6750962578799268E-6</v>
          </cell>
          <cell r="K429">
            <v>-9.6750962578799268E-6</v>
          </cell>
          <cell r="L429">
            <v>-9.6750962578799268E-6</v>
          </cell>
        </row>
        <row r="430">
          <cell r="B430">
            <v>645111</v>
          </cell>
          <cell r="C430" t="str">
            <v>Property Rental - Non-O&amp;M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645115</v>
          </cell>
          <cell r="C431" t="str">
            <v>Transmission Line Rental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645120</v>
          </cell>
          <cell r="C432" t="str">
            <v>Equipment Rental</v>
          </cell>
          <cell r="D432">
            <v>556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-2.8811326967282253E-3</v>
          </cell>
          <cell r="J432">
            <v>6.7725673804631698E-5</v>
          </cell>
          <cell r="K432">
            <v>6.7725673804631698E-5</v>
          </cell>
          <cell r="L432">
            <v>6.7725673804631698E-5</v>
          </cell>
        </row>
        <row r="433">
          <cell r="B433">
            <v>645121</v>
          </cell>
          <cell r="C433" t="str">
            <v>Equipment Rental - Non-O&amp;M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645205</v>
          </cell>
          <cell r="C434" t="str">
            <v>Fines &amp; Penalties</v>
          </cell>
          <cell r="D434">
            <v>8142</v>
          </cell>
          <cell r="E434">
            <v>2118.8318075206175</v>
          </cell>
          <cell r="F434">
            <v>5155.5854529542312</v>
          </cell>
          <cell r="G434">
            <v>9242.4441528374555</v>
          </cell>
          <cell r="H434">
            <v>13104.146451503266</v>
          </cell>
          <cell r="I434">
            <v>16852.298246037346</v>
          </cell>
          <cell r="J434">
            <v>20603.835865044843</v>
          </cell>
          <cell r="K434">
            <v>133808.7191519294</v>
          </cell>
          <cell r="L434">
            <v>136023.56265240849</v>
          </cell>
        </row>
        <row r="435">
          <cell r="B435">
            <v>645206</v>
          </cell>
          <cell r="C435" t="str">
            <v>Fines &amp; Penalties - Non-O&amp;M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645505</v>
          </cell>
          <cell r="C436" t="str">
            <v>Charitable Contributions - US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645510</v>
          </cell>
          <cell r="C437" t="str">
            <v>Charitable Contributions - Non - US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646005</v>
          </cell>
          <cell r="C438" t="str">
            <v>3rd Party/Partner Management Fees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646505</v>
          </cell>
          <cell r="C439" t="str">
            <v>Licenses, Permits &amp; Easements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646506</v>
          </cell>
          <cell r="C440" t="str">
            <v>Licenses, Permits &amp; Easements - Non-O&amp;M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>
            <v>646510</v>
          </cell>
          <cell r="C441" t="str">
            <v>Lab Fees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646515</v>
          </cell>
          <cell r="C442" t="str">
            <v>Backup Electricity (Startup Electricity)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646520</v>
          </cell>
          <cell r="C443" t="str">
            <v>Other Fixed Costs</v>
          </cell>
          <cell r="D443">
            <v>258509</v>
          </cell>
          <cell r="E443">
            <v>2943.9806310055237</v>
          </cell>
          <cell r="F443">
            <v>8002.179786799843</v>
          </cell>
          <cell r="G443">
            <v>14428.691736975008</v>
          </cell>
          <cell r="H443">
            <v>19733.621169542119</v>
          </cell>
          <cell r="I443">
            <v>25799.321120151275</v>
          </cell>
          <cell r="J443">
            <v>33859.820403999955</v>
          </cell>
          <cell r="K443">
            <v>48393.364023626666</v>
          </cell>
          <cell r="L443">
            <v>59927.290529050108</v>
          </cell>
        </row>
        <row r="444">
          <cell r="B444">
            <v>646521</v>
          </cell>
          <cell r="C444" t="str">
            <v>Other Fixed Costs - Non-O&amp;M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646525</v>
          </cell>
          <cell r="C445" t="str">
            <v>Other SAP Costs - ERP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646530</v>
          </cell>
          <cell r="C446" t="str">
            <v>Other SAP Costs - CCS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647005</v>
          </cell>
          <cell r="C447" t="str">
            <v>Bank Fees/Charges</v>
          </cell>
          <cell r="D447">
            <v>60266</v>
          </cell>
          <cell r="E447">
            <v>1552.802829689037</v>
          </cell>
          <cell r="F447">
            <v>4418.6649939254148</v>
          </cell>
          <cell r="G447">
            <v>9710.3836393127258</v>
          </cell>
          <cell r="H447">
            <v>13503.517701360628</v>
          </cell>
          <cell r="I447">
            <v>16556.684724738963</v>
          </cell>
          <cell r="J447">
            <v>25721.712949526227</v>
          </cell>
          <cell r="K447">
            <v>25471.957016750279</v>
          </cell>
          <cell r="L447">
            <v>54335.254126299944</v>
          </cell>
        </row>
        <row r="448">
          <cell r="B448">
            <v>647010</v>
          </cell>
          <cell r="C448" t="str">
            <v>Trustee Fees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647015</v>
          </cell>
          <cell r="C449" t="str">
            <v>Rating Agency Fees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647505</v>
          </cell>
          <cell r="C450" t="str">
            <v>EA-Consultants/Lobbying Csts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647510</v>
          </cell>
          <cell r="C451" t="str">
            <v>External Affairs-Trade Associations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647515</v>
          </cell>
          <cell r="C452" t="str">
            <v>External Affairs-Legal Services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647520</v>
          </cell>
          <cell r="C453" t="str">
            <v>External Affairs-Special Events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647525</v>
          </cell>
          <cell r="C454" t="str">
            <v>EA-Media Svcs/Publications</v>
          </cell>
          <cell r="D454">
            <v>1913</v>
          </cell>
          <cell r="E454">
            <v>0</v>
          </cell>
          <cell r="F454">
            <v>0</v>
          </cell>
          <cell r="G454">
            <v>0</v>
          </cell>
          <cell r="H454">
            <v>61.88715640572255</v>
          </cell>
          <cell r="I454">
            <v>61.88715640572255</v>
          </cell>
          <cell r="J454">
            <v>61.88715640572255</v>
          </cell>
          <cell r="K454">
            <v>61.88715640572255</v>
          </cell>
          <cell r="L454">
            <v>61.88715640572255</v>
          </cell>
        </row>
        <row r="455">
          <cell r="B455">
            <v>648010</v>
          </cell>
          <cell r="C455" t="str">
            <v>Reimbursable Op Costs Unconsol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649505</v>
          </cell>
          <cell r="C456" t="str">
            <v>UC Related Prty Mgmt (Operator) Fees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650505</v>
          </cell>
          <cell r="C457" t="str">
            <v>Routine Maint - LT Svc Agrmt Csts (LTSA)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650507</v>
          </cell>
          <cell r="C458" t="str">
            <v>Routine Maint - Material Handling</v>
          </cell>
          <cell r="D458">
            <v>440409</v>
          </cell>
          <cell r="E458">
            <v>31120.263978209885</v>
          </cell>
          <cell r="F458">
            <v>52137.256073374891</v>
          </cell>
          <cell r="G458">
            <v>62427.709635072053</v>
          </cell>
          <cell r="H458">
            <v>72300.917720588855</v>
          </cell>
          <cell r="I458">
            <v>146014.52440481671</v>
          </cell>
          <cell r="J458">
            <v>178667.02933362284</v>
          </cell>
          <cell r="K458">
            <v>215316.41173375794</v>
          </cell>
          <cell r="L458">
            <v>258806.95876346092</v>
          </cell>
        </row>
        <row r="459">
          <cell r="B459">
            <v>650509</v>
          </cell>
          <cell r="C459" t="str">
            <v>Routine Maint - Boiler/Hrsg</v>
          </cell>
          <cell r="D459">
            <v>2027627</v>
          </cell>
          <cell r="E459">
            <v>29487.754785503519</v>
          </cell>
          <cell r="F459">
            <v>83168.497533009271</v>
          </cell>
          <cell r="G459">
            <v>135998.98192382284</v>
          </cell>
          <cell r="H459">
            <v>381943.13632022211</v>
          </cell>
          <cell r="I459">
            <v>716704.46855598106</v>
          </cell>
          <cell r="J459">
            <v>874352.06624744623</v>
          </cell>
          <cell r="K459">
            <v>991559.71517912426</v>
          </cell>
          <cell r="L459">
            <v>1380645.4872966586</v>
          </cell>
        </row>
        <row r="460">
          <cell r="B460">
            <v>650511</v>
          </cell>
          <cell r="C460" t="str">
            <v>Routine Maint - Steam Turbine/Generator</v>
          </cell>
          <cell r="D460">
            <v>400824</v>
          </cell>
          <cell r="E460">
            <v>12392.305742604223</v>
          </cell>
          <cell r="F460">
            <v>18925.815949818345</v>
          </cell>
          <cell r="G460">
            <v>35139.23798173738</v>
          </cell>
          <cell r="H460">
            <v>73089.463668925935</v>
          </cell>
          <cell r="I460">
            <v>109270.85682006193</v>
          </cell>
          <cell r="J460">
            <v>135825.76068727905</v>
          </cell>
          <cell r="K460">
            <v>148499.79641061323</v>
          </cell>
          <cell r="L460">
            <v>159687.26910304377</v>
          </cell>
        </row>
        <row r="461">
          <cell r="B461">
            <v>650513</v>
          </cell>
          <cell r="C461" t="str">
            <v>Routine Maint - Combustion Turbine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650515</v>
          </cell>
          <cell r="C462" t="str">
            <v>Routine Maint - Hydro Turbine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650517</v>
          </cell>
          <cell r="C463" t="str">
            <v>Routine Maint - Hydro Generator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650519</v>
          </cell>
          <cell r="C464" t="str">
            <v>Routine Maint - Water Treatment</v>
          </cell>
          <cell r="D464">
            <v>112416</v>
          </cell>
          <cell r="E464">
            <v>11142.505863660439</v>
          </cell>
          <cell r="F464">
            <v>21418.046922754838</v>
          </cell>
          <cell r="G464">
            <v>28655.407763548923</v>
          </cell>
          <cell r="H464">
            <v>28655.407763548923</v>
          </cell>
          <cell r="I464">
            <v>34618.595119492289</v>
          </cell>
          <cell r="J464">
            <v>34618.595119492289</v>
          </cell>
          <cell r="K464">
            <v>46253.794849244849</v>
          </cell>
          <cell r="L464">
            <v>48299.914299899589</v>
          </cell>
        </row>
        <row r="465">
          <cell r="B465">
            <v>650521</v>
          </cell>
          <cell r="C465" t="str">
            <v>Routine Maint - Environmental Systems</v>
          </cell>
          <cell r="D465">
            <v>23323</v>
          </cell>
          <cell r="E465">
            <v>104917.57978361202</v>
          </cell>
          <cell r="F465">
            <v>104917.57978361202</v>
          </cell>
          <cell r="G465">
            <v>104917.57978361202</v>
          </cell>
          <cell r="H465">
            <v>104917.57978361202</v>
          </cell>
          <cell r="I465">
            <v>104917.57978361202</v>
          </cell>
          <cell r="J465">
            <v>104917.57978361202</v>
          </cell>
          <cell r="K465">
            <v>104917.57978361202</v>
          </cell>
          <cell r="L465">
            <v>104917.57978361202</v>
          </cell>
        </row>
        <row r="466">
          <cell r="B466">
            <v>650523</v>
          </cell>
          <cell r="C466" t="str">
            <v>Routine Maint - Other Direct UnIT Costs</v>
          </cell>
          <cell r="D466">
            <v>994641</v>
          </cell>
          <cell r="E466">
            <v>34809.962169932667</v>
          </cell>
          <cell r="F466">
            <v>86677.666697944936</v>
          </cell>
          <cell r="G466">
            <v>113303.71543286124</v>
          </cell>
          <cell r="H466">
            <v>208478.83125025395</v>
          </cell>
          <cell r="I466">
            <v>302620.82902766584</v>
          </cell>
          <cell r="J466">
            <v>745152.5236944448</v>
          </cell>
          <cell r="K466">
            <v>883728.90685465094</v>
          </cell>
          <cell r="L466">
            <v>963338.75434746477</v>
          </cell>
        </row>
        <row r="467">
          <cell r="B467">
            <v>650525</v>
          </cell>
          <cell r="C467" t="str">
            <v>Major Maint - LT Svc Agrmt Csts (LTSA)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650527</v>
          </cell>
          <cell r="C468" t="str">
            <v>Major Maint - Material Handling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650529</v>
          </cell>
          <cell r="C469" t="str">
            <v>Major Maint - Boiler/HRSG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650531</v>
          </cell>
          <cell r="C470" t="str">
            <v>Major Maint - Steam Turbine/Generator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650533</v>
          </cell>
          <cell r="C471" t="str">
            <v>Major Maint - Combustion Turbine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650535</v>
          </cell>
          <cell r="C472" t="str">
            <v>Major Maint - Hydro Turbine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650537</v>
          </cell>
          <cell r="C473" t="str">
            <v>Major Maint - Hydro Generator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650539</v>
          </cell>
          <cell r="C474" t="str">
            <v>Major Maint - Water Treatment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650541</v>
          </cell>
          <cell r="C475" t="str">
            <v>Major Maint - Environmental Systems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650543</v>
          </cell>
          <cell r="C476" t="str">
            <v>Major Maint - Other Direct Unit Costs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650545</v>
          </cell>
          <cell r="C477" t="str">
            <v>Other Power Plant Maint Costs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650550</v>
          </cell>
          <cell r="C478" t="str">
            <v>Distribution Grid Maintenance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650555</v>
          </cell>
          <cell r="C479" t="str">
            <v>Transmission Grid Maintenance</v>
          </cell>
          <cell r="D479">
            <v>28893</v>
          </cell>
          <cell r="E479">
            <v>16.501929333434216</v>
          </cell>
          <cell r="F479">
            <v>967.49962695430906</v>
          </cell>
          <cell r="G479">
            <v>1061.2536168336396</v>
          </cell>
          <cell r="H479">
            <v>1104.2933210612557</v>
          </cell>
          <cell r="I479">
            <v>2386.7837721643177</v>
          </cell>
          <cell r="J479">
            <v>5793.343802495433</v>
          </cell>
          <cell r="K479">
            <v>6679.3955717716772</v>
          </cell>
          <cell r="L479">
            <v>9349.1447733047335</v>
          </cell>
        </row>
        <row r="480">
          <cell r="B480">
            <v>660505</v>
          </cell>
          <cell r="C480" t="str">
            <v>Provision For Bad Debt</v>
          </cell>
          <cell r="D480">
            <v>142782</v>
          </cell>
          <cell r="E480">
            <v>-3289.5710826965274</v>
          </cell>
          <cell r="F480">
            <v>-3956.923346702667</v>
          </cell>
          <cell r="G480">
            <v>-5310.8587301203388</v>
          </cell>
          <cell r="H480">
            <v>45568.702433679697</v>
          </cell>
          <cell r="I480">
            <v>45568.702433679697</v>
          </cell>
          <cell r="J480">
            <v>45568.703276210654</v>
          </cell>
          <cell r="K480">
            <v>51943.588421046399</v>
          </cell>
          <cell r="L480">
            <v>45562.546446923152</v>
          </cell>
        </row>
        <row r="481">
          <cell r="B481">
            <v>680505</v>
          </cell>
          <cell r="C481" t="str">
            <v>Depreciation</v>
          </cell>
          <cell r="D481">
            <v>3213662.23</v>
          </cell>
          <cell r="E481">
            <v>336019.21336157981</v>
          </cell>
          <cell r="F481">
            <v>660183.97560256219</v>
          </cell>
          <cell r="G481">
            <v>1016969.3450069998</v>
          </cell>
          <cell r="H481">
            <v>1382538.0383038973</v>
          </cell>
          <cell r="I481">
            <v>1759990.0582248725</v>
          </cell>
          <cell r="J481">
            <v>2148284.0597414281</v>
          </cell>
          <cell r="K481">
            <v>2533646.9769781479</v>
          </cell>
          <cell r="L481">
            <v>2903254.1926440694</v>
          </cell>
        </row>
        <row r="482">
          <cell r="B482">
            <v>681005</v>
          </cell>
          <cell r="C482" t="str">
            <v>Depletion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681505</v>
          </cell>
          <cell r="C483" t="str">
            <v>Amortization Of Intangible Assets</v>
          </cell>
          <cell r="D483">
            <v>761716</v>
          </cell>
          <cell r="E483">
            <v>64210.359461299857</v>
          </cell>
          <cell r="F483">
            <v>129342.23367465366</v>
          </cell>
          <cell r="G483">
            <v>197340.41522389458</v>
          </cell>
          <cell r="H483">
            <v>263633.89521103492</v>
          </cell>
          <cell r="I483">
            <v>333570.65838192729</v>
          </cell>
          <cell r="J483">
            <v>405154.04164926236</v>
          </cell>
          <cell r="K483">
            <v>476906.69564808009</v>
          </cell>
          <cell r="L483">
            <v>544746.29769215547</v>
          </cell>
        </row>
        <row r="484">
          <cell r="B484">
            <v>681510</v>
          </cell>
          <cell r="C484" t="str">
            <v>Amort Of Sales Concess &amp; Contracts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>
            <v>681515</v>
          </cell>
          <cell r="C485" t="str">
            <v>Amort Of Asset Retirement Obligations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B486">
            <v>681520</v>
          </cell>
          <cell r="C486" t="str">
            <v>Amortization of Goodwill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B487">
            <v>710505</v>
          </cell>
          <cell r="C487" t="str">
            <v>Group G&amp;A - Salaries &amp; Wages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710510</v>
          </cell>
          <cell r="C488" t="str">
            <v>Group G&amp;A - Overtime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710515</v>
          </cell>
          <cell r="C489" t="str">
            <v>Group G&amp;A - Cash Bonuses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>
            <v>710520</v>
          </cell>
          <cell r="C490" t="str">
            <v>Group G&amp;A - Long-Term Incentive Plan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B491">
            <v>710525</v>
          </cell>
          <cell r="C491" t="str">
            <v>Group G&amp;A - Stock Options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B492">
            <v>710526</v>
          </cell>
          <cell r="C492" t="str">
            <v>Group G&amp;A - Restricted Stock Units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710530</v>
          </cell>
          <cell r="C493" t="str">
            <v>Group G&amp;A - Vacation/Paid Time Off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710535</v>
          </cell>
          <cell r="C494" t="str">
            <v>Group G&amp;A - Employer Taxes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>
            <v>710540</v>
          </cell>
          <cell r="C495" t="str">
            <v>Group G&amp;A - Defined Cont. Plan Exp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710545</v>
          </cell>
          <cell r="C496" t="str">
            <v>Group G&amp;A - Defined Benefit Plan Exp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710550</v>
          </cell>
          <cell r="C497" t="str">
            <v>Group G&amp;A - Health/Life/Dental/Dis Ins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710555</v>
          </cell>
          <cell r="C498" t="str">
            <v>Group G&amp;A - Tuition Reimbursement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710565</v>
          </cell>
          <cell r="C499" t="str">
            <v>Group G&amp;A - Employee Training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710570</v>
          </cell>
          <cell r="C500" t="str">
            <v>Group G&amp;A - Travel - Transportation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710575</v>
          </cell>
          <cell r="C501" t="str">
            <v>Group G&amp;A - Travel - Lodging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710576</v>
          </cell>
          <cell r="C502" t="str">
            <v>Group G&amp;A - Travel - Meals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710580</v>
          </cell>
          <cell r="C503" t="str">
            <v>Group G&amp;A - Bus Meal &amp; Entertainment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710581</v>
          </cell>
          <cell r="C504" t="str">
            <v>Group G&amp;A - Charitable Contributions - Non - US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>
            <v>710582</v>
          </cell>
          <cell r="C505" t="str">
            <v>Group G&amp;A - SAP Hardware/Software - CCS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710583</v>
          </cell>
          <cell r="C506" t="str">
            <v>Group G&amp;A - SAP Contract Srvcs - CCS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710584</v>
          </cell>
          <cell r="C507" t="str">
            <v>Group G&amp;A - SAP People Costs - CCS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710585</v>
          </cell>
          <cell r="C508" t="str">
            <v>Group G&amp;A - Other SAP Costs - CCS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710586</v>
          </cell>
          <cell r="C509" t="str">
            <v>Group G&amp;A - SAP Hardware/Software - ERP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710587</v>
          </cell>
          <cell r="C510" t="str">
            <v>Group G&amp;A - SAP Contract Srvcs - ERP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>
            <v>710588</v>
          </cell>
          <cell r="C511" t="str">
            <v>Group G&amp;A - SAP People Costs - ERP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710589</v>
          </cell>
          <cell r="C512" t="str">
            <v>Group G&amp;A - Other SAP Costs - ERP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710590</v>
          </cell>
          <cell r="C513" t="str">
            <v>Group G&amp;A - Office Costs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710592</v>
          </cell>
          <cell r="C514" t="str">
            <v>Group G&amp;A - Property Rental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710594</v>
          </cell>
          <cell r="C515" t="str">
            <v>Group G&amp;A - Equipment Rental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710596</v>
          </cell>
          <cell r="C516" t="str">
            <v>Group G&amp;A - Consultants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710598</v>
          </cell>
          <cell r="C517" t="str">
            <v>Group G&amp;A - Other Costs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730505</v>
          </cell>
          <cell r="C518" t="str">
            <v>Business Development - People Costs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730510</v>
          </cell>
          <cell r="C519" t="str">
            <v>Bus Development - People Related Csts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730515</v>
          </cell>
          <cell r="C520" t="str">
            <v>Business Development - Office Costs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730520</v>
          </cell>
          <cell r="C521" t="str">
            <v>Business Development - Consultants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730525</v>
          </cell>
          <cell r="C522" t="str">
            <v>Business Development - Options/Permits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730530</v>
          </cell>
          <cell r="C523" t="str">
            <v>Business Development - Other Costs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830505</v>
          </cell>
          <cell r="C524" t="str">
            <v>Interest (Income) - Investment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830510</v>
          </cell>
          <cell r="C525" t="str">
            <v>Interest (Income) - Other</v>
          </cell>
          <cell r="D525">
            <v>-26969</v>
          </cell>
          <cell r="E525">
            <v>-4566.527275478551</v>
          </cell>
          <cell r="F525">
            <v>-9611.9609669597485</v>
          </cell>
          <cell r="G525">
            <v>-13196.553960342388</v>
          </cell>
          <cell r="H525">
            <v>-15126.660374102234</v>
          </cell>
          <cell r="I525">
            <v>-18179.957213088073</v>
          </cell>
          <cell r="J525">
            <v>-18582.318321858824</v>
          </cell>
          <cell r="K525">
            <v>-18848.792606125353</v>
          </cell>
          <cell r="L525">
            <v>-18957.144171120563</v>
          </cell>
        </row>
        <row r="526">
          <cell r="B526">
            <v>830515</v>
          </cell>
          <cell r="C526" t="str">
            <v>Int (Income) - Unrealized Int Inc Rate Derivatives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830516</v>
          </cell>
          <cell r="C527" t="str">
            <v>Int (Income) - Realized Int Inc Derivatives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830520</v>
          </cell>
          <cell r="C528" t="str">
            <v>Unconsol Related Party Interest (Income)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835005</v>
          </cell>
          <cell r="C529" t="str">
            <v>Interest Expense</v>
          </cell>
          <cell r="D529">
            <v>596935</v>
          </cell>
          <cell r="E529">
            <v>101788.05054096995</v>
          </cell>
          <cell r="F529">
            <v>196747.86074818409</v>
          </cell>
          <cell r="G529">
            <v>297161.02337955812</v>
          </cell>
          <cell r="H529">
            <v>471508.76324761449</v>
          </cell>
          <cell r="I529">
            <v>662876.58511129615</v>
          </cell>
          <cell r="J529">
            <v>852069.27286932059</v>
          </cell>
          <cell r="K529">
            <v>1036544.3616796189</v>
          </cell>
          <cell r="L529">
            <v>1210789.0711371866</v>
          </cell>
        </row>
        <row r="530">
          <cell r="B530">
            <v>835010</v>
          </cell>
          <cell r="C530" t="str">
            <v>Int Exp - Unrealized Int Rate Derivatives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835011</v>
          </cell>
          <cell r="C531" t="str">
            <v>Realized Interest Rate Derivatives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835015</v>
          </cell>
          <cell r="C532" t="str">
            <v>Amortization Of Deferred Financing Costs</v>
          </cell>
          <cell r="D532">
            <v>49047</v>
          </cell>
          <cell r="E532">
            <v>8711.1447378376342</v>
          </cell>
          <cell r="F532">
            <v>16692.196157638093</v>
          </cell>
          <cell r="G532">
            <v>24616.797169705045</v>
          </cell>
          <cell r="H532">
            <v>32534.165759963846</v>
          </cell>
          <cell r="I532">
            <v>40913.446299970426</v>
          </cell>
          <cell r="J532">
            <v>49213.041885108178</v>
          </cell>
          <cell r="K532">
            <v>57809.570894482385</v>
          </cell>
          <cell r="L532">
            <v>65937.302840991426</v>
          </cell>
        </row>
        <row r="533">
          <cell r="B533">
            <v>835020</v>
          </cell>
          <cell r="C533" t="str">
            <v>Interest Exp Pref Stock Dividends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835025</v>
          </cell>
          <cell r="C534" t="str">
            <v>Accretion Exp - ARO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>
            <v>835030</v>
          </cell>
          <cell r="C535" t="str">
            <v>Unconsol Related Party Interest Expense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835050</v>
          </cell>
          <cell r="C536" t="str">
            <v>Amort of OCI - FAS133 - Realized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840505</v>
          </cell>
          <cell r="C537" t="str">
            <v>Unrealized Foreign Currency (Gain)/Loss</v>
          </cell>
          <cell r="D537">
            <v>1325033</v>
          </cell>
          <cell r="E537">
            <v>-467506.27555421053</v>
          </cell>
          <cell r="F537">
            <v>-1033527.3995756991</v>
          </cell>
          <cell r="G537">
            <v>-1612592.156913185</v>
          </cell>
          <cell r="H537">
            <v>-2942925.5573311243</v>
          </cell>
          <cell r="I537">
            <v>-4330350.3571335617</v>
          </cell>
          <cell r="J537">
            <v>-5701332.7266676426</v>
          </cell>
          <cell r="K537">
            <v>-5841385.9562935159</v>
          </cell>
          <cell r="L537">
            <v>-2560266.201981796</v>
          </cell>
        </row>
        <row r="538">
          <cell r="B538">
            <v>840506</v>
          </cell>
          <cell r="C538" t="str">
            <v>Realized Foreign Currency (Gain)/Loss</v>
          </cell>
          <cell r="D538">
            <v>14998</v>
          </cell>
          <cell r="E538">
            <v>24983.690398728912</v>
          </cell>
          <cell r="F538">
            <v>91398.780728736572</v>
          </cell>
          <cell r="G538">
            <v>154244.09462519438</v>
          </cell>
          <cell r="H538">
            <v>341081.33711032534</v>
          </cell>
          <cell r="I538">
            <v>780411.41210209345</v>
          </cell>
          <cell r="J538">
            <v>1142460.6518493339</v>
          </cell>
          <cell r="K538">
            <v>1256056.3819380088</v>
          </cell>
          <cell r="L538">
            <v>662377.74910664535</v>
          </cell>
        </row>
        <row r="539">
          <cell r="B539">
            <v>840515</v>
          </cell>
          <cell r="C539" t="str">
            <v>Realized Foreign Currency Derivatives (Gain)/Loss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840510</v>
          </cell>
          <cell r="C540" t="str">
            <v>Unrealized Foreign Currency Derivatives (Gain)/Loss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852003</v>
          </cell>
          <cell r="C541" t="str">
            <v>Unrealized Commodity - (Gain)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852004</v>
          </cell>
          <cell r="C542" t="str">
            <v>Realized Commodity - (Gain)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852005</v>
          </cell>
          <cell r="C543" t="str">
            <v>Unrealized Commodity Derivatives - Loss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852006</v>
          </cell>
          <cell r="C544" t="str">
            <v>Realized Commodity Derivatives - Loss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>
            <v>859005</v>
          </cell>
          <cell r="C545" t="str">
            <v>(Gain) On Asset Sale</v>
          </cell>
          <cell r="D545">
            <v>-20216</v>
          </cell>
          <cell r="E545">
            <v>-1977.5461148520847</v>
          </cell>
          <cell r="F545">
            <v>-687.65716627188476</v>
          </cell>
          <cell r="G545">
            <v>-2040.4688439674869</v>
          </cell>
          <cell r="H545">
            <v>-2040.4688439674867</v>
          </cell>
          <cell r="I545">
            <v>-2040.4688439674867</v>
          </cell>
          <cell r="J545">
            <v>-4019.8042555438615</v>
          </cell>
          <cell r="K545">
            <v>-4019.8042555438624</v>
          </cell>
          <cell r="L545">
            <v>-4019.8042555438624</v>
          </cell>
        </row>
        <row r="546">
          <cell r="B546">
            <v>859010</v>
          </cell>
          <cell r="C546" t="str">
            <v>Marked-to-Market (Gain) on Inv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B547">
            <v>859015</v>
          </cell>
          <cell r="C547" t="str">
            <v>(Gain) on Sale of Investment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859020</v>
          </cell>
          <cell r="C548" t="str">
            <v>Rental (Income)</v>
          </cell>
          <cell r="D548">
            <v>-17601</v>
          </cell>
          <cell r="E548">
            <v>-1634.015434667474</v>
          </cell>
          <cell r="F548">
            <v>-3287.7375375070746</v>
          </cell>
          <cell r="G548">
            <v>-5617.4097056658911</v>
          </cell>
          <cell r="H548">
            <v>-8014.0909466239373</v>
          </cell>
          <cell r="I548">
            <v>-10462.462036515277</v>
          </cell>
          <cell r="J548">
            <v>-13680.236827988865</v>
          </cell>
          <cell r="K548">
            <v>-16130.181596167229</v>
          </cell>
          <cell r="L548">
            <v>-18390.87298869358</v>
          </cell>
        </row>
        <row r="549">
          <cell r="B549">
            <v>859025</v>
          </cell>
          <cell r="C549" t="str">
            <v>Legal/Dispute Settlement (Income)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859030</v>
          </cell>
          <cell r="C550" t="str">
            <v>(Gain) on Early Extingshmnt of Debt/Liab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859095</v>
          </cell>
          <cell r="C551" t="str">
            <v>Other (Income)</v>
          </cell>
          <cell r="D551">
            <v>-6885</v>
          </cell>
          <cell r="E551">
            <v>0</v>
          </cell>
          <cell r="F551">
            <v>-4244.5960859554871</v>
          </cell>
          <cell r="G551">
            <v>-4556.0013019928556</v>
          </cell>
          <cell r="H551">
            <v>-2530.9656967846895</v>
          </cell>
          <cell r="I551">
            <v>-114491.78904219133</v>
          </cell>
          <cell r="J551">
            <v>-102355.79569818598</v>
          </cell>
          <cell r="K551">
            <v>-100568.60770730686</v>
          </cell>
          <cell r="L551">
            <v>-98610.298141672858</v>
          </cell>
        </row>
        <row r="552">
          <cell r="B552">
            <v>859505</v>
          </cell>
          <cell r="C552" t="str">
            <v>Loss On Sale Or Disposal Of Asset</v>
          </cell>
          <cell r="D552">
            <v>73594</v>
          </cell>
          <cell r="E552">
            <v>976.5496708784143</v>
          </cell>
          <cell r="F552">
            <v>959.37392260519823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859510</v>
          </cell>
          <cell r="C553" t="str">
            <v>Debt Refinancing Costs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859515</v>
          </cell>
          <cell r="C554" t="str">
            <v>Environmental Fine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859520</v>
          </cell>
          <cell r="C555" t="str">
            <v>Loss on Legal/Dispute Settlement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859525</v>
          </cell>
          <cell r="C556" t="str">
            <v>Loss on Extinguishment of Liabililties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859530</v>
          </cell>
          <cell r="C557" t="str">
            <v>Loss on Sale of Investments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859535</v>
          </cell>
          <cell r="C558" t="str">
            <v>Other Expense - SAP Disposals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859540</v>
          </cell>
          <cell r="C559" t="str">
            <v>Goodwill Impairment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859545</v>
          </cell>
          <cell r="C560" t="str">
            <v>Fixed Asset Impairment Expense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859546</v>
          </cell>
          <cell r="C561" t="str">
            <v>Investment Asset Impairment Expense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>
            <v>859550</v>
          </cell>
          <cell r="C562" t="str">
            <v>Loss on Disposal of Asset</v>
          </cell>
          <cell r="E562">
            <v>0</v>
          </cell>
          <cell r="F562">
            <v>0</v>
          </cell>
          <cell r="G562">
            <v>2312.1825640999432</v>
          </cell>
          <cell r="H562">
            <v>35598.77033133994</v>
          </cell>
          <cell r="I562">
            <v>35598.77033133994</v>
          </cell>
          <cell r="J562">
            <v>35598.77033133994</v>
          </cell>
          <cell r="K562">
            <v>35598.77033133994</v>
          </cell>
          <cell r="L562">
            <v>35665.540532553605</v>
          </cell>
        </row>
        <row r="563">
          <cell r="B563">
            <v>859595</v>
          </cell>
          <cell r="C563" t="str">
            <v>Other Expense</v>
          </cell>
          <cell r="D563">
            <v>250539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860510</v>
          </cell>
          <cell r="C564" t="str">
            <v>Adj To Equity In Earnings - Gain/(Loss)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870510</v>
          </cell>
          <cell r="C565" t="str">
            <v>Adj To Minority Interest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B566">
            <v>871510</v>
          </cell>
          <cell r="C566" t="str">
            <v>Adj To Taxes - Minority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>
            <v>880505</v>
          </cell>
          <cell r="C567" t="str">
            <v>Current Inc Tax Exp - US State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880506</v>
          </cell>
          <cell r="C568" t="str">
            <v>Deferred Inc Tax Exp US-State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880510</v>
          </cell>
          <cell r="C569" t="str">
            <v>Current Inc Tax Exp - US Federal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880511</v>
          </cell>
          <cell r="C570" t="str">
            <v>Deferred Inc Tax Exp US-Federal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880525</v>
          </cell>
          <cell r="C571" t="str">
            <v>Current Inc Tax Exp Foreign</v>
          </cell>
          <cell r="D571">
            <v>4694332.04</v>
          </cell>
          <cell r="E571">
            <v>867960.46578929271</v>
          </cell>
          <cell r="F571">
            <v>1575041.2341876845</v>
          </cell>
          <cell r="G571">
            <v>3164791.9360012505</v>
          </cell>
          <cell r="H571">
            <v>4292840.6047681607</v>
          </cell>
          <cell r="I571">
            <v>4286359.5614827164</v>
          </cell>
          <cell r="J571">
            <v>5730120.7512628175</v>
          </cell>
          <cell r="K571">
            <v>5730120.7512628175</v>
          </cell>
          <cell r="L571">
            <v>4332268.4947800729</v>
          </cell>
          <cell r="M571">
            <v>221041</v>
          </cell>
          <cell r="N571">
            <v>4553309.4947800729</v>
          </cell>
        </row>
        <row r="572">
          <cell r="B572">
            <v>880527</v>
          </cell>
          <cell r="C572" t="str">
            <v>Deferred Inc Tax Exp Foreign</v>
          </cell>
          <cell r="I572">
            <v>1101063.674823632</v>
          </cell>
          <cell r="J572">
            <v>1101063.674823632</v>
          </cell>
          <cell r="K572">
            <v>1101063.674823632</v>
          </cell>
          <cell r="L572">
            <v>2756892.2993365042</v>
          </cell>
          <cell r="M572">
            <v>17864</v>
          </cell>
          <cell r="N572">
            <v>2774756.2993365042</v>
          </cell>
        </row>
        <row r="573">
          <cell r="B573">
            <v>880530</v>
          </cell>
          <cell r="C573" t="str">
            <v>Current Inc Tax Exp Unconsol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>
            <v>880532</v>
          </cell>
          <cell r="C574" t="str">
            <v>Deferred Inc Tax Exp Unconsol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880535</v>
          </cell>
          <cell r="C575" t="str">
            <v>Inc Tax Exp Elimination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881010</v>
          </cell>
          <cell r="C576" t="str">
            <v>Taxes - Equity Earnings - Adj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>
            <v>890505</v>
          </cell>
          <cell r="C577" t="str">
            <v>Chng Acct Princ FAS 133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890510</v>
          </cell>
          <cell r="C578" t="str">
            <v>Chng Acct Princ FAS 143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B579">
            <v>890515</v>
          </cell>
          <cell r="C579" t="str">
            <v>Chng Acct Princ FAS 142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890520</v>
          </cell>
          <cell r="C580" t="str">
            <v>Chng Acct Princ - Other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890525</v>
          </cell>
          <cell r="C581" t="str">
            <v>Taxes - Change in Acct Principle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891005</v>
          </cell>
          <cell r="C582" t="str">
            <v>Extraordinary (Gain)/Loss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891010</v>
          </cell>
          <cell r="C583" t="str">
            <v>Taxes - Extraordinary Items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>
            <v>891505</v>
          </cell>
          <cell r="C584" t="str">
            <v>Discontinued Operations - Exp/(Inc)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 t="str">
            <v>GAAP027</v>
          </cell>
          <cell r="C585" t="str">
            <v>IC19 Consol - Elec Sales - Energy - Maikuben West CJSC</v>
          </cell>
          <cell r="D585">
            <v>188000.77009006546</v>
          </cell>
          <cell r="E585">
            <v>39476.764772641298</v>
          </cell>
          <cell r="F585">
            <v>73027.199308328185</v>
          </cell>
          <cell r="G585">
            <v>103569.81807049245</v>
          </cell>
          <cell r="H585">
            <v>126786.42311791248</v>
          </cell>
          <cell r="I585">
            <v>147785.89628221936</v>
          </cell>
          <cell r="J585">
            <v>163649.37326830294</v>
          </cell>
          <cell r="K585">
            <v>181073.00232430952</v>
          </cell>
          <cell r="L585">
            <v>196859.35048366964</v>
          </cell>
        </row>
        <row r="586">
          <cell r="B586" t="str">
            <v>GAAP028</v>
          </cell>
          <cell r="C586" t="str">
            <v>IC19 Consol - Elec Sales - Energy - AES Kazakstan LLP</v>
          </cell>
          <cell r="D586">
            <v>1366337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GAAP029</v>
          </cell>
          <cell r="C587" t="str">
            <v>IC10 Consol - Fuel - Coal Cost - Maikuben West CJSC</v>
          </cell>
          <cell r="D587">
            <v>6464656.4806608772</v>
          </cell>
          <cell r="E587">
            <v>330871.49126125447</v>
          </cell>
          <cell r="F587">
            <v>648548.98934260523</v>
          </cell>
          <cell r="G587">
            <v>1699576.4319272686</v>
          </cell>
          <cell r="H587">
            <v>2919490.4650409156</v>
          </cell>
          <cell r="I587">
            <v>3996251.0758410473</v>
          </cell>
          <cell r="J587">
            <v>4992577.2869793065</v>
          </cell>
          <cell r="K587">
            <v>5869326.1764312107</v>
          </cell>
          <cell r="L587">
            <v>6621356.0470795659</v>
          </cell>
        </row>
        <row r="588">
          <cell r="B588" t="str">
            <v>GAAP030</v>
          </cell>
          <cell r="C588" t="str">
            <v>IC19 Consol - Elec Cost - Energy - Shulbinsk GES LSC</v>
          </cell>
          <cell r="D588">
            <v>3818207</v>
          </cell>
          <cell r="E588">
            <v>16367.447983657414</v>
          </cell>
          <cell r="F588">
            <v>16367.447983657414</v>
          </cell>
          <cell r="G588">
            <v>16367.447983657414</v>
          </cell>
          <cell r="H588">
            <v>16367.447983657414</v>
          </cell>
          <cell r="I588">
            <v>16367.447983657414</v>
          </cell>
          <cell r="J588">
            <v>16367.447983657414</v>
          </cell>
          <cell r="K588">
            <v>16367.447983657414</v>
          </cell>
          <cell r="L588">
            <v>16367.447983657414</v>
          </cell>
        </row>
        <row r="589">
          <cell r="B589" t="str">
            <v>GAAP031</v>
          </cell>
          <cell r="C589" t="str">
            <v>IC19 Consol - Elec Cost - Energy - UstKamenogorsk GES LLP</v>
          </cell>
          <cell r="D589">
            <v>2711608.0629275478</v>
          </cell>
          <cell r="E589">
            <v>-2286.8805326473484</v>
          </cell>
          <cell r="F589">
            <v>-2286.8805326473484</v>
          </cell>
          <cell r="G589">
            <v>-2286.8805326473484</v>
          </cell>
          <cell r="H589">
            <v>-2286.8805326473484</v>
          </cell>
          <cell r="I589">
            <v>-2286.8805326473484</v>
          </cell>
          <cell r="J589">
            <v>-2286.8805326473484</v>
          </cell>
          <cell r="K589">
            <v>-2286.8805326473484</v>
          </cell>
          <cell r="L589">
            <v>-2286.8805326473484</v>
          </cell>
        </row>
        <row r="590">
          <cell r="B590" t="str">
            <v>GAAP032</v>
          </cell>
          <cell r="C590" t="str">
            <v>IC16 Consol - Other Revenue - Sogrinsk TETS LLP</v>
          </cell>
          <cell r="D590">
            <v>3959.1307112228305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5862.8275339118718</v>
          </cell>
          <cell r="K590">
            <v>5862.8275339118718</v>
          </cell>
          <cell r="L590">
            <v>5862.8275339118718</v>
          </cell>
        </row>
        <row r="591">
          <cell r="B591" t="str">
            <v>GAAP033</v>
          </cell>
          <cell r="C591" t="str">
            <v>IC16 Consol - Other Revenue - UstKamenogorsk TETS LLP</v>
          </cell>
          <cell r="D591">
            <v>4181.0269111341122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8929.8677226388063</v>
          </cell>
          <cell r="K591">
            <v>8929.8677226388063</v>
          </cell>
          <cell r="L591">
            <v>8929.8677226388063</v>
          </cell>
        </row>
        <row r="592">
          <cell r="B592" t="str">
            <v>GAAP034</v>
          </cell>
          <cell r="C592" t="str">
            <v>IC12 Consol - Interest Expense - AES Corp</v>
          </cell>
          <cell r="D592">
            <v>3030000</v>
          </cell>
          <cell r="E592">
            <v>331000</v>
          </cell>
          <cell r="F592">
            <v>645000</v>
          </cell>
          <cell r="G592">
            <v>1000000</v>
          </cell>
          <cell r="H592">
            <v>1353000</v>
          </cell>
          <cell r="I592">
            <v>1711000</v>
          </cell>
          <cell r="J592">
            <v>2082000</v>
          </cell>
          <cell r="K592">
            <v>2469000</v>
          </cell>
          <cell r="L592">
            <v>2845065.0031938679</v>
          </cell>
        </row>
        <row r="593">
          <cell r="B593" t="str">
            <v>GAAP035</v>
          </cell>
          <cell r="C593" t="str">
            <v>IC12 Consol - Interest Expense - AES Global Power Holdings BV</v>
          </cell>
          <cell r="D593">
            <v>4618000</v>
          </cell>
          <cell r="E593">
            <v>477000</v>
          </cell>
          <cell r="F593">
            <v>929000</v>
          </cell>
          <cell r="G593">
            <v>1440000</v>
          </cell>
          <cell r="H593">
            <v>1948000</v>
          </cell>
          <cell r="I593">
            <v>2480000</v>
          </cell>
          <cell r="J593">
            <v>3014000</v>
          </cell>
          <cell r="K593">
            <v>3572000</v>
          </cell>
          <cell r="L593">
            <v>4113379.0003193868</v>
          </cell>
        </row>
        <row r="594">
          <cell r="B594" t="str">
            <v>GAAP036</v>
          </cell>
          <cell r="C594" t="str">
            <v>IC19 Consol - Elec Sales - Energy - NurEnergoService LLP</v>
          </cell>
          <cell r="D594">
            <v>3739215.4735135245</v>
          </cell>
          <cell r="E594">
            <v>2015766.8986910798</v>
          </cell>
          <cell r="F594">
            <v>4114387.2531039724</v>
          </cell>
          <cell r="G594">
            <v>7073544.3302546153</v>
          </cell>
          <cell r="H594">
            <v>10338369.215803562</v>
          </cell>
          <cell r="I594">
            <v>14428651.056435764</v>
          </cell>
          <cell r="J594">
            <v>17918866.272544958</v>
          </cell>
          <cell r="K594">
            <v>20630395.17213114</v>
          </cell>
          <cell r="L594">
            <v>24875923.056034051</v>
          </cell>
        </row>
        <row r="595">
          <cell r="B595" t="str">
            <v>GAAP037</v>
          </cell>
          <cell r="C595" t="str">
            <v>IC16 Consol - Other Costs Of Sales - UstKamenogorsk TETS LLP</v>
          </cell>
          <cell r="D595">
            <v>367.16640560901021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D36"/>
  <sheetViews>
    <sheetView zoomScaleNormal="100" workbookViewId="0">
      <selection activeCell="A29" sqref="A29"/>
    </sheetView>
  </sheetViews>
  <sheetFormatPr defaultColWidth="9.140625" defaultRowHeight="12.75"/>
  <cols>
    <col min="1" max="1" width="57.7109375" style="62" customWidth="1"/>
    <col min="2" max="2" width="7.7109375" style="62" customWidth="1"/>
    <col min="3" max="3" width="10.28515625" style="62" customWidth="1"/>
    <col min="4" max="4" width="11.42578125" style="62" customWidth="1"/>
    <col min="5" max="16384" width="9.140625" style="2"/>
  </cols>
  <sheetData>
    <row r="1" spans="1:4">
      <c r="A1" s="49" t="s">
        <v>59</v>
      </c>
      <c r="B1" s="3"/>
      <c r="C1" s="3"/>
      <c r="D1" s="3"/>
    </row>
    <row r="2" spans="1:4">
      <c r="A2" s="49" t="s">
        <v>60</v>
      </c>
      <c r="B2" s="3"/>
      <c r="C2" s="3"/>
      <c r="D2" s="3"/>
    </row>
    <row r="3" spans="1:4">
      <c r="A3" s="89" t="s">
        <v>130</v>
      </c>
      <c r="B3" s="4"/>
      <c r="C3" s="4"/>
      <c r="D3" s="4"/>
    </row>
    <row r="4" spans="1:4" ht="13.5" thickBot="1">
      <c r="A4" s="5"/>
      <c r="B4" s="6"/>
      <c r="C4" s="6"/>
      <c r="D4" s="6"/>
    </row>
    <row r="5" spans="1:4">
      <c r="A5" s="7"/>
      <c r="B5" s="3"/>
      <c r="C5" s="3"/>
      <c r="D5" s="3"/>
    </row>
    <row r="6" spans="1:4" ht="25.5">
      <c r="A6" s="8" t="s">
        <v>1</v>
      </c>
      <c r="B6" s="9" t="s">
        <v>47</v>
      </c>
      <c r="C6" s="84" t="s">
        <v>131</v>
      </c>
      <c r="D6" s="101" t="s">
        <v>132</v>
      </c>
    </row>
    <row r="7" spans="1:4" ht="14.1" customHeight="1">
      <c r="A7" s="63" t="s">
        <v>54</v>
      </c>
      <c r="B7" s="11">
        <v>16</v>
      </c>
      <c r="C7" s="64">
        <v>31412866</v>
      </c>
      <c r="D7" s="64">
        <v>26501590</v>
      </c>
    </row>
    <row r="8" spans="1:4" ht="14.1" customHeight="1">
      <c r="A8" s="65" t="s">
        <v>61</v>
      </c>
      <c r="B8" s="12">
        <v>17</v>
      </c>
      <c r="C8" s="66">
        <v>-20445367</v>
      </c>
      <c r="D8" s="66">
        <v>-20215106</v>
      </c>
    </row>
    <row r="9" spans="1:4" ht="14.1" customHeight="1">
      <c r="A9" s="67" t="s">
        <v>62</v>
      </c>
      <c r="B9" s="14"/>
      <c r="C9" s="68">
        <f>C7+C8</f>
        <v>10967499</v>
      </c>
      <c r="D9" s="68">
        <f>D7+D8</f>
        <v>6286484</v>
      </c>
    </row>
    <row r="10" spans="1:4" ht="14.1" customHeight="1">
      <c r="A10" s="69" t="s">
        <v>63</v>
      </c>
      <c r="B10" s="16">
        <v>19</v>
      </c>
      <c r="C10" s="64">
        <v>-750776</v>
      </c>
      <c r="D10" s="64">
        <v>-764337</v>
      </c>
    </row>
    <row r="11" spans="1:4" ht="14.1" customHeight="1">
      <c r="A11" s="69" t="s">
        <v>24</v>
      </c>
      <c r="B11" s="16">
        <v>20</v>
      </c>
      <c r="C11" s="64">
        <v>-911445</v>
      </c>
      <c r="D11" s="64">
        <v>-1674950</v>
      </c>
    </row>
    <row r="12" spans="1:4" ht="14.1" customHeight="1">
      <c r="A12" s="69" t="s">
        <v>102</v>
      </c>
      <c r="B12" s="16"/>
      <c r="C12" s="64"/>
      <c r="D12" s="64"/>
    </row>
    <row r="13" spans="1:4" ht="14.1" customHeight="1">
      <c r="A13" s="69" t="s">
        <v>103</v>
      </c>
      <c r="B13" s="16">
        <v>21</v>
      </c>
      <c r="C13" s="64">
        <v>2597514</v>
      </c>
      <c r="D13" s="64">
        <v>2702689</v>
      </c>
    </row>
    <row r="14" spans="1:4" ht="14.1" customHeight="1">
      <c r="A14" s="65" t="s">
        <v>104</v>
      </c>
      <c r="B14" s="12">
        <v>21</v>
      </c>
      <c r="C14" s="66">
        <v>-2856145</v>
      </c>
      <c r="D14" s="66">
        <v>-2598439</v>
      </c>
    </row>
    <row r="15" spans="1:4" ht="14.1" customHeight="1">
      <c r="A15" s="67" t="s">
        <v>64</v>
      </c>
      <c r="B15" s="16"/>
      <c r="C15" s="68">
        <f>C9+C10+C11+C12+C13+C14</f>
        <v>9046647</v>
      </c>
      <c r="D15" s="68">
        <f>D9+D10+D11+D12+D13+D14</f>
        <v>3951447</v>
      </c>
    </row>
    <row r="16" spans="1:4" ht="14.1" customHeight="1">
      <c r="A16" s="69" t="s">
        <v>50</v>
      </c>
      <c r="B16" s="16">
        <v>22</v>
      </c>
      <c r="C16" s="64">
        <v>202139</v>
      </c>
      <c r="D16" s="64">
        <v>186893</v>
      </c>
    </row>
    <row r="17" spans="1:4" ht="14.1" customHeight="1">
      <c r="A17" s="69" t="s">
        <v>51</v>
      </c>
      <c r="B17" s="16">
        <v>23</v>
      </c>
      <c r="C17" s="64">
        <v>-112207</v>
      </c>
      <c r="D17" s="64">
        <v>-48876</v>
      </c>
    </row>
    <row r="18" spans="1:4" ht="14.1" customHeight="1">
      <c r="A18" s="70" t="s">
        <v>26</v>
      </c>
      <c r="B18" s="9"/>
      <c r="C18" s="66">
        <v>46699</v>
      </c>
      <c r="D18" s="66">
        <v>-41660</v>
      </c>
    </row>
    <row r="19" spans="1:4" ht="14.1" customHeight="1">
      <c r="A19" s="71" t="s">
        <v>65</v>
      </c>
      <c r="B19" s="18"/>
      <c r="C19" s="72">
        <f>C15+C16+C17+C18</f>
        <v>9183278</v>
      </c>
      <c r="D19" s="72">
        <f>D15+D16+D17+D18</f>
        <v>4047804</v>
      </c>
    </row>
    <row r="20" spans="1:4" ht="14.1" customHeight="1">
      <c r="A20" s="69" t="s">
        <v>49</v>
      </c>
      <c r="B20" s="16"/>
      <c r="C20" s="64">
        <v>-1320272</v>
      </c>
      <c r="D20" s="64">
        <v>-1411994</v>
      </c>
    </row>
    <row r="21" spans="1:4" ht="14.1" customHeight="1">
      <c r="A21" s="73" t="s">
        <v>66</v>
      </c>
      <c r="B21" s="20"/>
      <c r="C21" s="74">
        <f>C19+C20</f>
        <v>7863006</v>
      </c>
      <c r="D21" s="74">
        <v>2510632</v>
      </c>
    </row>
    <row r="22" spans="1:4" ht="14.1" customHeight="1">
      <c r="A22" s="75" t="s">
        <v>67</v>
      </c>
      <c r="B22" s="16"/>
      <c r="C22" s="64">
        <v>0</v>
      </c>
      <c r="D22" s="64">
        <v>0</v>
      </c>
    </row>
    <row r="23" spans="1:4" ht="14.1" customHeight="1">
      <c r="A23" s="73" t="s">
        <v>68</v>
      </c>
      <c r="B23" s="20"/>
      <c r="C23" s="76">
        <f>C21</f>
        <v>7863006</v>
      </c>
      <c r="D23" s="76">
        <f>D21</f>
        <v>2510632</v>
      </c>
    </row>
    <row r="24" spans="1:4" ht="14.1" customHeight="1">
      <c r="A24" s="77"/>
      <c r="B24" s="3"/>
      <c r="C24" s="78"/>
      <c r="D24" s="78"/>
    </row>
    <row r="25" spans="1:4" ht="14.1" customHeight="1">
      <c r="A25" s="79" t="s">
        <v>55</v>
      </c>
      <c r="B25" s="23">
        <v>10</v>
      </c>
      <c r="C25" s="87">
        <f>C23/1000</f>
        <v>7863.0060000000003</v>
      </c>
      <c r="D25" s="87">
        <f>D23/1000</f>
        <v>2510.6320000000001</v>
      </c>
    </row>
    <row r="26" spans="1:4" ht="14.1" customHeight="1">
      <c r="A26" s="21"/>
      <c r="B26" s="3"/>
      <c r="C26" s="3"/>
      <c r="D26" s="3"/>
    </row>
    <row r="27" spans="1:4" ht="14.1" customHeight="1">
      <c r="A27" s="24" t="s">
        <v>27</v>
      </c>
      <c r="B27" s="3"/>
      <c r="C27" s="3"/>
      <c r="D27" s="3"/>
    </row>
    <row r="28" spans="1:4" ht="14.1" customHeight="1">
      <c r="A28" s="24"/>
      <c r="B28" s="3"/>
      <c r="C28" s="25"/>
      <c r="D28" s="3"/>
    </row>
    <row r="29" spans="1:4" ht="14.1" customHeight="1">
      <c r="A29" s="24"/>
      <c r="B29" s="3"/>
      <c r="C29" s="3"/>
      <c r="D29" s="3"/>
    </row>
    <row r="30" spans="1:4" ht="14.1" customHeight="1">
      <c r="A30" s="21"/>
      <c r="B30" s="3"/>
      <c r="C30" s="3"/>
      <c r="D30" s="3"/>
    </row>
    <row r="31" spans="1:4" ht="14.1" customHeight="1">
      <c r="A31" s="21" t="s">
        <v>22</v>
      </c>
      <c r="B31" s="3"/>
      <c r="C31" s="3" t="s">
        <v>105</v>
      </c>
      <c r="D31" s="3"/>
    </row>
    <row r="32" spans="1:4" ht="14.1" customHeight="1">
      <c r="A32" s="21"/>
      <c r="B32" s="3"/>
      <c r="C32" s="3"/>
      <c r="D32" s="3"/>
    </row>
    <row r="33" spans="1:4" ht="14.1" customHeight="1">
      <c r="A33" s="21"/>
      <c r="B33" s="3"/>
      <c r="C33" s="3"/>
      <c r="D33" s="3"/>
    </row>
    <row r="34" spans="1:4" ht="14.1" customHeight="1">
      <c r="A34" s="21" t="s">
        <v>23</v>
      </c>
      <c r="B34" s="3"/>
      <c r="C34" s="3" t="s">
        <v>106</v>
      </c>
      <c r="D34" s="3"/>
    </row>
    <row r="35" spans="1:4" ht="15" customHeight="1"/>
    <row r="36" spans="1:4" ht="15" customHeight="1"/>
  </sheetData>
  <pageMargins left="0.78740157480314965" right="0.39370078740157483" top="0.78740157480314965" bottom="0.39370078740157483" header="0.51181102362204722" footer="0.51181102362204722"/>
  <pageSetup paperSize="9" firstPageNumber="0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D163"/>
  <sheetViews>
    <sheetView tabSelected="1" topLeftCell="A19" zoomScaleNormal="100" workbookViewId="0">
      <selection activeCell="E58" sqref="E58"/>
    </sheetView>
  </sheetViews>
  <sheetFormatPr defaultColWidth="9.140625" defaultRowHeight="12.75"/>
  <cols>
    <col min="1" max="1" width="44.140625" style="62" customWidth="1"/>
    <col min="2" max="2" width="7.7109375" style="62" customWidth="1"/>
    <col min="3" max="3" width="11.7109375" style="62" customWidth="1"/>
    <col min="4" max="4" width="12.42578125" style="62" customWidth="1"/>
    <col min="5" max="16384" width="9.140625" style="2"/>
  </cols>
  <sheetData>
    <row r="1" spans="1:4">
      <c r="A1" s="49" t="s">
        <v>59</v>
      </c>
      <c r="B1" s="3"/>
      <c r="C1" s="3"/>
      <c r="D1" s="3"/>
    </row>
    <row r="2" spans="1:4">
      <c r="A2" s="49" t="s">
        <v>69</v>
      </c>
      <c r="B2" s="3"/>
      <c r="C2" s="3"/>
      <c r="D2" s="3"/>
    </row>
    <row r="3" spans="1:4">
      <c r="A3" s="89" t="s">
        <v>133</v>
      </c>
      <c r="B3" s="4"/>
      <c r="C3" s="4"/>
      <c r="D3" s="4"/>
    </row>
    <row r="4" spans="1:4" ht="25.5">
      <c r="A4" s="8" t="s">
        <v>1</v>
      </c>
      <c r="B4" s="9" t="s">
        <v>47</v>
      </c>
      <c r="C4" s="84" t="s">
        <v>131</v>
      </c>
      <c r="D4" s="101" t="s">
        <v>107</v>
      </c>
    </row>
    <row r="5" spans="1:4" ht="14.1" customHeight="1">
      <c r="A5" s="17" t="s">
        <v>2</v>
      </c>
      <c r="B5" s="11"/>
      <c r="C5" s="26"/>
      <c r="D5" s="26"/>
    </row>
    <row r="6" spans="1:4" ht="14.1" customHeight="1">
      <c r="A6" s="17" t="s">
        <v>3</v>
      </c>
      <c r="B6" s="11"/>
      <c r="C6" s="26"/>
      <c r="D6" s="26"/>
    </row>
    <row r="7" spans="1:4" ht="14.1" customHeight="1">
      <c r="A7" s="43" t="s">
        <v>70</v>
      </c>
      <c r="B7" s="11">
        <v>4</v>
      </c>
      <c r="C7" s="27">
        <v>18391093</v>
      </c>
      <c r="D7" s="91">
        <v>3962684</v>
      </c>
    </row>
    <row r="8" spans="1:4" ht="14.1" customHeight="1">
      <c r="A8" s="43" t="s">
        <v>108</v>
      </c>
      <c r="B8" s="11">
        <v>5</v>
      </c>
      <c r="C8" s="27">
        <v>3081268</v>
      </c>
      <c r="D8" s="91">
        <v>3032202</v>
      </c>
    </row>
    <row r="9" spans="1:4" ht="1.5" customHeight="1">
      <c r="A9" s="43" t="s">
        <v>71</v>
      </c>
      <c r="B9" s="11">
        <v>6</v>
      </c>
      <c r="C9" s="27"/>
      <c r="D9" s="91"/>
    </row>
    <row r="10" spans="1:4" ht="14.1" customHeight="1">
      <c r="A10" s="43" t="s">
        <v>72</v>
      </c>
      <c r="B10" s="11">
        <v>21</v>
      </c>
      <c r="C10" s="27">
        <v>568128</v>
      </c>
      <c r="D10" s="91">
        <v>520643</v>
      </c>
    </row>
    <row r="11" spans="1:4" ht="14.1" customHeight="1">
      <c r="A11" s="43" t="s">
        <v>4</v>
      </c>
      <c r="B11" s="11"/>
      <c r="C11" s="27">
        <v>4336023</v>
      </c>
      <c r="D11" s="91">
        <v>316</v>
      </c>
    </row>
    <row r="12" spans="1:4" ht="14.1" customHeight="1">
      <c r="A12" s="80" t="s">
        <v>73</v>
      </c>
      <c r="B12" s="16"/>
      <c r="C12" s="32">
        <v>23211</v>
      </c>
      <c r="D12" s="92">
        <v>5000</v>
      </c>
    </row>
    <row r="13" spans="1:4" ht="14.1" customHeight="1">
      <c r="A13" s="80" t="s">
        <v>109</v>
      </c>
      <c r="B13" s="16">
        <v>9</v>
      </c>
      <c r="C13" s="32">
        <v>49066</v>
      </c>
      <c r="D13" s="92">
        <v>51137</v>
      </c>
    </row>
    <row r="14" spans="1:4" ht="14.1" customHeight="1">
      <c r="A14" s="43" t="s">
        <v>74</v>
      </c>
      <c r="B14" s="11">
        <v>9</v>
      </c>
      <c r="C14" s="27">
        <v>45860</v>
      </c>
      <c r="D14" s="91">
        <v>203309</v>
      </c>
    </row>
    <row r="15" spans="1:4" ht="28.5" customHeight="1">
      <c r="A15" s="43" t="s">
        <v>110</v>
      </c>
      <c r="B15" s="11">
        <v>14</v>
      </c>
      <c r="C15" s="27">
        <v>1315800</v>
      </c>
      <c r="D15" s="91">
        <v>1315800</v>
      </c>
    </row>
    <row r="16" spans="1:4" ht="14.1" customHeight="1">
      <c r="A16" s="43" t="s">
        <v>75</v>
      </c>
      <c r="B16" s="11"/>
      <c r="C16" s="27">
        <v>12636</v>
      </c>
      <c r="D16" s="91">
        <v>16411</v>
      </c>
    </row>
    <row r="17" spans="1:4" ht="14.1" customHeight="1">
      <c r="A17" s="43" t="s">
        <v>180</v>
      </c>
      <c r="B17" s="11"/>
      <c r="C17" s="27">
        <v>94926</v>
      </c>
      <c r="D17" s="91"/>
    </row>
    <row r="18" spans="1:4" ht="14.1" customHeight="1">
      <c r="A18" s="28"/>
      <c r="B18" s="29"/>
      <c r="C18" s="30">
        <f>SUM(C7:C17)</f>
        <v>27918011</v>
      </c>
      <c r="D18" s="30">
        <f>SUM(D7:D17)</f>
        <v>9107502</v>
      </c>
    </row>
    <row r="19" spans="1:4" ht="14.1" customHeight="1">
      <c r="A19" s="31" t="s">
        <v>6</v>
      </c>
      <c r="B19" s="11"/>
      <c r="C19" s="27"/>
      <c r="D19" s="91"/>
    </row>
    <row r="20" spans="1:4" ht="14.1" customHeight="1">
      <c r="A20" s="96" t="s">
        <v>113</v>
      </c>
      <c r="B20" s="97">
        <v>7</v>
      </c>
      <c r="C20" s="91">
        <v>1507673</v>
      </c>
      <c r="D20" s="91">
        <v>714282</v>
      </c>
    </row>
    <row r="21" spans="1:4" ht="14.1" customHeight="1">
      <c r="A21" s="96" t="s">
        <v>75</v>
      </c>
      <c r="B21" s="97">
        <v>14</v>
      </c>
      <c r="C21" s="113">
        <v>6548149</v>
      </c>
      <c r="D21" s="91">
        <v>6023261</v>
      </c>
    </row>
    <row r="22" spans="1:4" ht="14.1" customHeight="1">
      <c r="A22" s="96" t="s">
        <v>7</v>
      </c>
      <c r="B22" s="97">
        <v>8</v>
      </c>
      <c r="C22" s="107">
        <v>2057221</v>
      </c>
      <c r="D22" s="91">
        <v>1608826</v>
      </c>
    </row>
    <row r="23" spans="1:4" ht="14.1" customHeight="1">
      <c r="A23" s="80" t="s">
        <v>8</v>
      </c>
      <c r="B23" s="16">
        <v>14</v>
      </c>
      <c r="C23" s="34">
        <v>520470</v>
      </c>
      <c r="D23" s="92">
        <v>143111</v>
      </c>
    </row>
    <row r="24" spans="1:4" ht="14.1" customHeight="1">
      <c r="A24" s="43" t="s">
        <v>76</v>
      </c>
      <c r="B24" s="11"/>
      <c r="C24" s="113">
        <v>64368</v>
      </c>
      <c r="D24" s="91">
        <v>431523</v>
      </c>
    </row>
    <row r="25" spans="1:4" ht="14.1" customHeight="1">
      <c r="A25" s="43" t="s">
        <v>111</v>
      </c>
      <c r="B25" s="11"/>
      <c r="C25" s="27">
        <v>595308</v>
      </c>
      <c r="D25" s="91">
        <v>187940</v>
      </c>
    </row>
    <row r="26" spans="1:4" ht="14.1" customHeight="1">
      <c r="A26" s="43" t="s">
        <v>112</v>
      </c>
      <c r="B26" s="11"/>
      <c r="C26" s="113">
        <v>28027</v>
      </c>
      <c r="D26" s="91">
        <v>25287</v>
      </c>
    </row>
    <row r="27" spans="1:4" ht="11.25" customHeight="1">
      <c r="A27" s="43" t="s">
        <v>109</v>
      </c>
      <c r="B27" s="11">
        <v>9</v>
      </c>
      <c r="C27" s="27">
        <v>5698033</v>
      </c>
      <c r="D27" s="91">
        <v>2974963</v>
      </c>
    </row>
    <row r="28" spans="1:4" hidden="1">
      <c r="A28" s="43" t="s">
        <v>100</v>
      </c>
      <c r="B28" s="11"/>
      <c r="C28" s="91"/>
      <c r="D28" s="91"/>
    </row>
    <row r="29" spans="1:4" ht="14.1" customHeight="1">
      <c r="A29" s="43" t="s">
        <v>114</v>
      </c>
      <c r="B29" s="11"/>
      <c r="C29" s="27"/>
      <c r="D29" s="91">
        <v>189789</v>
      </c>
    </row>
    <row r="30" spans="1:4" ht="14.1" customHeight="1">
      <c r="A30" s="43" t="s">
        <v>115</v>
      </c>
      <c r="B30" s="11"/>
      <c r="C30" s="27"/>
      <c r="D30" s="91">
        <v>1697916</v>
      </c>
    </row>
    <row r="31" spans="1:4" ht="1.5" customHeight="1">
      <c r="A31" s="80" t="s">
        <v>5</v>
      </c>
      <c r="B31" s="16"/>
      <c r="C31" s="32"/>
      <c r="D31" s="92"/>
    </row>
    <row r="32" spans="1:4" ht="14.1" customHeight="1">
      <c r="A32" s="43" t="s">
        <v>74</v>
      </c>
      <c r="B32" s="11">
        <v>14</v>
      </c>
      <c r="C32" s="27">
        <v>4035690</v>
      </c>
      <c r="D32" s="91">
        <v>588722</v>
      </c>
    </row>
    <row r="33" spans="1:4" ht="14.1" customHeight="1">
      <c r="A33" s="81"/>
      <c r="B33" s="29"/>
      <c r="C33" s="30">
        <f>C20+C21+C22+C23+C24+C25+C26+C27+C28+C29+C30+C31+C32</f>
        <v>21054939</v>
      </c>
      <c r="D33" s="93">
        <f>D20+D21+D22+D23+D24+D25+D26+D27+D28+D29+D30+D31+D32</f>
        <v>14585620</v>
      </c>
    </row>
    <row r="34" spans="1:4" ht="12" customHeight="1">
      <c r="A34" s="28" t="s">
        <v>9</v>
      </c>
      <c r="B34" s="20"/>
      <c r="C34" s="33">
        <f>C18+C33</f>
        <v>48972950</v>
      </c>
      <c r="D34" s="94">
        <f>D18+D33</f>
        <v>23693122</v>
      </c>
    </row>
    <row r="35" spans="1:4" ht="13.5" hidden="1" customHeight="1">
      <c r="A35" s="17"/>
      <c r="B35" s="15"/>
      <c r="C35" s="32"/>
      <c r="D35" s="92"/>
    </row>
    <row r="36" spans="1:4" ht="14.1" customHeight="1">
      <c r="A36" s="17" t="s">
        <v>10</v>
      </c>
      <c r="B36" s="10"/>
      <c r="C36" s="27"/>
      <c r="D36" s="91"/>
    </row>
    <row r="37" spans="1:4" ht="14.1" customHeight="1">
      <c r="A37" s="43" t="s">
        <v>11</v>
      </c>
      <c r="B37" s="11">
        <v>10</v>
      </c>
      <c r="C37" s="27">
        <v>3873780</v>
      </c>
      <c r="D37" s="91">
        <v>3873780</v>
      </c>
    </row>
    <row r="38" spans="1:4" ht="14.1" customHeight="1">
      <c r="A38" s="43" t="s">
        <v>0</v>
      </c>
      <c r="B38" s="11"/>
      <c r="C38" s="27">
        <v>0</v>
      </c>
      <c r="D38" s="91">
        <v>0</v>
      </c>
    </row>
    <row r="39" spans="1:4" ht="14.1" customHeight="1">
      <c r="A39" s="80" t="s">
        <v>77</v>
      </c>
      <c r="B39" s="16"/>
      <c r="C39" s="32">
        <v>9094187</v>
      </c>
      <c r="D39" s="91">
        <v>10731181</v>
      </c>
    </row>
    <row r="40" spans="1:4" ht="14.1" customHeight="1">
      <c r="A40" s="19" t="s">
        <v>12</v>
      </c>
      <c r="B40" s="20"/>
      <c r="C40" s="33">
        <f>C37+C39</f>
        <v>12967967</v>
      </c>
      <c r="D40" s="94">
        <f>D37+D39</f>
        <v>14604961</v>
      </c>
    </row>
    <row r="41" spans="1:4" ht="14.1" customHeight="1">
      <c r="A41" s="17" t="s">
        <v>13</v>
      </c>
      <c r="B41" s="11"/>
      <c r="C41" s="27"/>
      <c r="D41" s="91"/>
    </row>
    <row r="42" spans="1:4" ht="14.1" customHeight="1">
      <c r="A42" s="96" t="s">
        <v>117</v>
      </c>
      <c r="B42" s="97"/>
      <c r="C42" s="92">
        <v>79639</v>
      </c>
      <c r="D42" s="92">
        <v>79639</v>
      </c>
    </row>
    <row r="43" spans="1:4" ht="14.1" customHeight="1">
      <c r="A43" s="96" t="s">
        <v>137</v>
      </c>
      <c r="B43" s="97"/>
      <c r="C43" s="92">
        <v>1565778</v>
      </c>
      <c r="D43" s="92"/>
    </row>
    <row r="44" spans="1:4" ht="14.1" customHeight="1">
      <c r="A44" s="96" t="s">
        <v>116</v>
      </c>
      <c r="B44" s="97"/>
      <c r="C44" s="92">
        <v>3446551</v>
      </c>
      <c r="D44" s="92">
        <v>3446551</v>
      </c>
    </row>
    <row r="45" spans="1:4" ht="14.1" customHeight="1">
      <c r="A45" s="96" t="s">
        <v>78</v>
      </c>
      <c r="B45" s="97"/>
      <c r="C45" s="92">
        <v>357590</v>
      </c>
      <c r="D45" s="92">
        <v>357590</v>
      </c>
    </row>
    <row r="46" spans="1:4" ht="14.1" customHeight="1">
      <c r="A46" s="19"/>
      <c r="B46" s="29"/>
      <c r="C46" s="30">
        <f>C42+C44+C45+C43</f>
        <v>5449558</v>
      </c>
      <c r="D46" s="93">
        <f>D42+D44+D45</f>
        <v>3883780</v>
      </c>
    </row>
    <row r="47" spans="1:4" ht="14.1" customHeight="1">
      <c r="A47" s="17" t="s">
        <v>14</v>
      </c>
      <c r="B47" s="11"/>
      <c r="C47" s="91"/>
      <c r="D47" s="91"/>
    </row>
    <row r="48" spans="1:4" ht="14.1" customHeight="1">
      <c r="A48" s="17" t="s">
        <v>118</v>
      </c>
      <c r="B48" s="11">
        <v>15</v>
      </c>
      <c r="C48" s="91">
        <v>507155</v>
      </c>
      <c r="D48" s="91">
        <v>494430</v>
      </c>
    </row>
    <row r="49" spans="1:4" ht="14.1" customHeight="1">
      <c r="A49" s="96" t="s">
        <v>17</v>
      </c>
      <c r="B49" s="97">
        <v>15</v>
      </c>
      <c r="C49" s="92">
        <v>21828631</v>
      </c>
      <c r="D49" s="92">
        <v>4125274</v>
      </c>
    </row>
    <row r="50" spans="1:4" ht="14.1" customHeight="1">
      <c r="A50" s="96" t="s">
        <v>119</v>
      </c>
      <c r="B50" s="97">
        <v>15</v>
      </c>
      <c r="C50" s="92">
        <v>78757</v>
      </c>
      <c r="D50" s="92">
        <v>139632</v>
      </c>
    </row>
    <row r="51" spans="1:4" ht="12.75" customHeight="1">
      <c r="A51" s="96" t="s">
        <v>15</v>
      </c>
      <c r="B51" s="97">
        <v>15</v>
      </c>
      <c r="C51" s="92">
        <v>7328698</v>
      </c>
      <c r="D51" s="92"/>
    </row>
    <row r="52" spans="1:4" ht="13.5" hidden="1" customHeight="1">
      <c r="A52" s="43" t="s">
        <v>79</v>
      </c>
      <c r="B52" s="11"/>
      <c r="C52" s="92"/>
      <c r="D52" s="92"/>
    </row>
    <row r="53" spans="1:4" ht="12" customHeight="1">
      <c r="A53" s="80" t="s">
        <v>120</v>
      </c>
      <c r="B53" s="16">
        <v>15</v>
      </c>
      <c r="C53" s="92">
        <v>807543</v>
      </c>
      <c r="D53" s="92">
        <v>438023</v>
      </c>
    </row>
    <row r="54" spans="1:4" ht="14.1" customHeight="1">
      <c r="A54" s="80" t="s">
        <v>99</v>
      </c>
      <c r="B54" s="16">
        <v>15</v>
      </c>
      <c r="C54" s="92">
        <v>4641</v>
      </c>
      <c r="D54" s="92">
        <v>7022</v>
      </c>
    </row>
    <row r="55" spans="1:4" ht="13.5" hidden="1" customHeight="1">
      <c r="A55" s="80" t="s">
        <v>16</v>
      </c>
      <c r="B55" s="16"/>
      <c r="C55" s="92"/>
      <c r="D55" s="32">
        <v>0</v>
      </c>
    </row>
    <row r="56" spans="1:4" ht="14.1" customHeight="1">
      <c r="A56" s="19"/>
      <c r="B56" s="29"/>
      <c r="C56" s="93">
        <f>C48+C49+C50+C51+C52+C53+C54+C55</f>
        <v>30555425</v>
      </c>
      <c r="D56" s="30">
        <f>D48+D49+D50+D53+D54</f>
        <v>5204381</v>
      </c>
    </row>
    <row r="57" spans="1:4" ht="14.1" customHeight="1">
      <c r="A57" s="19" t="s">
        <v>18</v>
      </c>
      <c r="B57" s="20"/>
      <c r="C57" s="33">
        <f>C46+C56</f>
        <v>36004983</v>
      </c>
      <c r="D57" s="33">
        <f>D46+D56</f>
        <v>9088161</v>
      </c>
    </row>
    <row r="58" spans="1:4" ht="14.1" customHeight="1">
      <c r="A58" s="19" t="s">
        <v>19</v>
      </c>
      <c r="B58" s="20"/>
      <c r="C58" s="33">
        <f>C40+C57</f>
        <v>48972950</v>
      </c>
      <c r="D58" s="33">
        <f>D40+D57</f>
        <v>23693122</v>
      </c>
    </row>
    <row r="59" spans="1:4" ht="14.1" customHeight="1">
      <c r="A59" s="21"/>
      <c r="B59" s="3"/>
      <c r="C59" s="22">
        <v>1</v>
      </c>
      <c r="D59" s="22">
        <v>0</v>
      </c>
    </row>
    <row r="60" spans="1:4" ht="14.1" customHeight="1">
      <c r="A60" s="82" t="s">
        <v>20</v>
      </c>
      <c r="B60" s="35"/>
      <c r="C60" s="36">
        <v>1000000</v>
      </c>
      <c r="D60" s="36">
        <v>1000000</v>
      </c>
    </row>
    <row r="61" spans="1:4" ht="14.1" customHeight="1">
      <c r="A61" s="37" t="s">
        <v>21</v>
      </c>
      <c r="B61" s="38">
        <v>10</v>
      </c>
      <c r="C61" s="88">
        <f>C40/1000</f>
        <v>12967.967000000001</v>
      </c>
      <c r="D61" s="88">
        <f>D40/1000</f>
        <v>14604.960999999999</v>
      </c>
    </row>
    <row r="62" spans="1:4" ht="0.75" customHeight="1">
      <c r="A62" s="21"/>
      <c r="B62" s="3"/>
      <c r="C62" s="3"/>
      <c r="D62" s="3"/>
    </row>
    <row r="63" spans="1:4" ht="13.5" hidden="1" customHeight="1">
      <c r="A63" s="21"/>
      <c r="B63" s="3"/>
      <c r="C63" s="22">
        <f>C34-C58</f>
        <v>0</v>
      </c>
      <c r="D63" s="3"/>
    </row>
    <row r="64" spans="1:4" ht="14.1" customHeight="1">
      <c r="A64" s="21" t="s">
        <v>22</v>
      </c>
      <c r="B64" s="3"/>
      <c r="C64" s="3" t="s">
        <v>105</v>
      </c>
      <c r="D64" s="3"/>
    </row>
    <row r="65" spans="1:4" ht="14.1" customHeight="1">
      <c r="A65" s="21"/>
      <c r="B65" s="3"/>
      <c r="C65" s="3"/>
      <c r="D65" s="3"/>
    </row>
    <row r="66" spans="1:4" ht="14.1" customHeight="1">
      <c r="A66" s="21" t="s">
        <v>23</v>
      </c>
      <c r="B66" s="3"/>
      <c r="C66" s="3" t="s">
        <v>106</v>
      </c>
      <c r="D66" s="3"/>
    </row>
    <row r="67" spans="1:4" ht="12" customHeight="1"/>
    <row r="68" spans="1:4" ht="12" customHeight="1"/>
    <row r="69" spans="1:4" ht="12" customHeight="1"/>
    <row r="70" spans="1:4" ht="12" customHeight="1"/>
    <row r="71" spans="1:4" ht="12" customHeight="1"/>
    <row r="72" spans="1:4" ht="12" customHeight="1"/>
    <row r="73" spans="1:4" ht="12" customHeight="1"/>
    <row r="74" spans="1:4" ht="12" customHeight="1"/>
    <row r="75" spans="1:4" ht="12" customHeight="1"/>
    <row r="76" spans="1:4" ht="12" customHeight="1"/>
    <row r="77" spans="1:4" ht="12" customHeight="1"/>
    <row r="78" spans="1:4" ht="12" customHeight="1"/>
    <row r="79" spans="1:4" ht="12" customHeight="1"/>
    <row r="80" spans="1:4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33.75" customHeight="1"/>
    <row r="163" ht="12.75" customHeight="1"/>
  </sheetData>
  <pageMargins left="0.78740157480314965" right="0.39370078740157483" top="0" bottom="0.19685039370078741" header="0.51181102362204722" footer="0.31496062992125984"/>
  <pageSetup paperSize="9" firstPageNumber="0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F35"/>
  <sheetViews>
    <sheetView workbookViewId="0">
      <selection activeCell="A45" sqref="A45"/>
    </sheetView>
  </sheetViews>
  <sheetFormatPr defaultColWidth="9.140625" defaultRowHeight="12.75"/>
  <cols>
    <col min="1" max="1" width="45.7109375" style="62" customWidth="1"/>
    <col min="2" max="2" width="5.7109375" style="62" customWidth="1"/>
    <col min="3" max="3" width="12.7109375" style="62" customWidth="1"/>
    <col min="4" max="4" width="15.7109375" style="62" customWidth="1"/>
    <col min="5" max="5" width="11.7109375" style="62" customWidth="1"/>
    <col min="6" max="8" width="12.5703125" style="1" customWidth="1"/>
    <col min="9" max="16384" width="9.140625" style="1"/>
  </cols>
  <sheetData>
    <row r="1" spans="1:6">
      <c r="A1" s="49" t="s">
        <v>59</v>
      </c>
      <c r="B1" s="49"/>
      <c r="C1" s="49"/>
      <c r="D1" s="49"/>
      <c r="E1" s="49"/>
    </row>
    <row r="2" spans="1:6">
      <c r="A2" s="49" t="s">
        <v>92</v>
      </c>
      <c r="B2" s="49"/>
      <c r="C2" s="49"/>
      <c r="D2" s="49"/>
      <c r="E2" s="49"/>
    </row>
    <row r="3" spans="1:6">
      <c r="A3" s="89" t="s">
        <v>130</v>
      </c>
      <c r="B3" s="40"/>
      <c r="C3" s="40"/>
      <c r="D3" s="4"/>
      <c r="E3" s="4"/>
    </row>
    <row r="4" spans="1:6" ht="13.5" thickBot="1">
      <c r="A4" s="41"/>
      <c r="B4" s="6"/>
      <c r="C4" s="6"/>
      <c r="D4" s="6"/>
      <c r="E4" s="6"/>
    </row>
    <row r="5" spans="1:6">
      <c r="A5" s="50"/>
      <c r="B5" s="50"/>
      <c r="C5" s="50"/>
      <c r="D5" s="50"/>
      <c r="E5" s="50"/>
    </row>
    <row r="6" spans="1:6" ht="25.5">
      <c r="A6" s="8" t="s">
        <v>1</v>
      </c>
      <c r="B6" s="51" t="s">
        <v>47</v>
      </c>
      <c r="C6" s="51" t="s">
        <v>10</v>
      </c>
      <c r="D6" s="51" t="s">
        <v>77</v>
      </c>
      <c r="E6" s="51" t="s">
        <v>93</v>
      </c>
    </row>
    <row r="7" spans="1:6" ht="14.1" customHeight="1">
      <c r="A7" s="52"/>
      <c r="B7" s="53"/>
      <c r="C7" s="54"/>
      <c r="D7" s="54"/>
      <c r="E7" s="54"/>
    </row>
    <row r="8" spans="1:6" ht="14.1" customHeight="1">
      <c r="A8" s="19" t="s">
        <v>122</v>
      </c>
      <c r="B8" s="19"/>
      <c r="C8" s="55">
        <v>3873780</v>
      </c>
      <c r="D8" s="55">
        <v>9019142</v>
      </c>
      <c r="E8" s="55">
        <f>C8+D8</f>
        <v>12892922</v>
      </c>
    </row>
    <row r="9" spans="1:6" ht="14.1" customHeight="1">
      <c r="A9" s="13"/>
      <c r="B9" s="13"/>
      <c r="C9" s="56"/>
      <c r="D9" s="56"/>
      <c r="E9" s="56"/>
    </row>
    <row r="10" spans="1:6" ht="14.1" customHeight="1">
      <c r="A10" s="15" t="s">
        <v>48</v>
      </c>
      <c r="B10" s="15"/>
      <c r="C10" s="57">
        <v>0</v>
      </c>
      <c r="D10" s="57">
        <v>2510632</v>
      </c>
      <c r="E10" s="57">
        <f>D10</f>
        <v>2510632</v>
      </c>
    </row>
    <row r="11" spans="1:6" ht="14.1" customHeight="1">
      <c r="A11" s="15" t="s">
        <v>95</v>
      </c>
      <c r="B11" s="15"/>
      <c r="C11" s="57"/>
      <c r="D11" s="57"/>
      <c r="E11" s="57"/>
    </row>
    <row r="12" spans="1:6" ht="14.1" customHeight="1">
      <c r="A12" s="15" t="s">
        <v>94</v>
      </c>
      <c r="B12" s="15"/>
      <c r="C12" s="58">
        <v>0</v>
      </c>
      <c r="D12" s="58">
        <v>-3000000</v>
      </c>
      <c r="E12" s="57">
        <f>D12</f>
        <v>-3000000</v>
      </c>
      <c r="F12" s="86"/>
    </row>
    <row r="13" spans="1:6" ht="14.1" customHeight="1">
      <c r="A13" s="8" t="s">
        <v>101</v>
      </c>
      <c r="B13" s="12"/>
      <c r="C13" s="59">
        <v>0</v>
      </c>
      <c r="D13" s="85"/>
      <c r="E13" s="85">
        <v>0</v>
      </c>
      <c r="F13" s="86"/>
    </row>
    <row r="14" spans="1:6" ht="14.1" customHeight="1">
      <c r="A14" s="15" t="s">
        <v>123</v>
      </c>
      <c r="B14" s="15"/>
      <c r="C14" s="57">
        <v>0</v>
      </c>
      <c r="D14" s="57">
        <f>D10+D12</f>
        <v>-489368</v>
      </c>
      <c r="E14" s="57">
        <f>E10+E12</f>
        <v>-489368</v>
      </c>
      <c r="F14" s="86"/>
    </row>
    <row r="15" spans="1:6" ht="14.1" customHeight="1">
      <c r="A15" s="15"/>
      <c r="B15" s="15"/>
      <c r="C15" s="57"/>
      <c r="D15" s="57"/>
      <c r="E15" s="57"/>
      <c r="F15" s="86"/>
    </row>
    <row r="16" spans="1:6" ht="14.1" customHeight="1">
      <c r="A16" s="19" t="s">
        <v>135</v>
      </c>
      <c r="B16" s="19"/>
      <c r="C16" s="55">
        <v>3873780</v>
      </c>
      <c r="D16" s="55">
        <f>D8+D14</f>
        <v>8529774</v>
      </c>
      <c r="E16" s="55">
        <f>E8+E14</f>
        <v>12403554</v>
      </c>
      <c r="F16" s="86"/>
    </row>
    <row r="17" spans="1:6" ht="14.1" customHeight="1">
      <c r="A17" s="13"/>
      <c r="B17" s="13"/>
      <c r="C17" s="56"/>
      <c r="D17" s="56"/>
      <c r="E17" s="56"/>
      <c r="F17" s="86"/>
    </row>
    <row r="18" spans="1:6" ht="14.1" customHeight="1">
      <c r="A18" s="19" t="s">
        <v>121</v>
      </c>
      <c r="B18" s="13"/>
      <c r="C18" s="56">
        <v>3873780</v>
      </c>
      <c r="D18" s="56">
        <v>10731181</v>
      </c>
      <c r="E18" s="56">
        <f>C18+D18</f>
        <v>14604961</v>
      </c>
    </row>
    <row r="19" spans="1:6" ht="14.1" customHeight="1">
      <c r="A19" s="15" t="s">
        <v>48</v>
      </c>
      <c r="B19" s="15"/>
      <c r="C19" s="57"/>
      <c r="D19" s="57">
        <f>ОПУ!C23</f>
        <v>7863006</v>
      </c>
      <c r="E19" s="57">
        <f>C19+D19</f>
        <v>7863006</v>
      </c>
    </row>
    <row r="20" spans="1:6" ht="14.1" customHeight="1">
      <c r="A20" s="15" t="s">
        <v>95</v>
      </c>
      <c r="B20" s="15"/>
      <c r="C20" s="57"/>
      <c r="D20" s="57"/>
      <c r="E20" s="57">
        <v>0</v>
      </c>
    </row>
    <row r="21" spans="1:6" ht="14.1" customHeight="1">
      <c r="A21" s="15" t="s">
        <v>94</v>
      </c>
      <c r="B21" s="15"/>
      <c r="C21" s="58">
        <v>0</v>
      </c>
      <c r="D21" s="58">
        <v>-9500000</v>
      </c>
      <c r="E21" s="57">
        <f>D21</f>
        <v>-9500000</v>
      </c>
    </row>
    <row r="22" spans="1:6" ht="14.1" customHeight="1">
      <c r="A22" s="8" t="s">
        <v>45</v>
      </c>
      <c r="B22" s="12"/>
      <c r="C22" s="59">
        <v>0</v>
      </c>
      <c r="D22" s="59">
        <v>0</v>
      </c>
      <c r="E22" s="59">
        <v>0</v>
      </c>
    </row>
    <row r="23" spans="1:6" ht="14.1" customHeight="1">
      <c r="A23" s="15" t="s">
        <v>46</v>
      </c>
      <c r="B23" s="15"/>
      <c r="C23" s="57">
        <v>0</v>
      </c>
      <c r="D23" s="57">
        <f>D19+D21</f>
        <v>-1636994</v>
      </c>
      <c r="E23" s="57">
        <f>D23</f>
        <v>-1636994</v>
      </c>
    </row>
    <row r="24" spans="1:6" ht="14.1" customHeight="1">
      <c r="A24" s="15"/>
      <c r="B24" s="15"/>
      <c r="C24" s="57"/>
      <c r="D24" s="57"/>
      <c r="E24" s="57"/>
    </row>
    <row r="25" spans="1:6" ht="20.45" customHeight="1">
      <c r="A25" s="19" t="s">
        <v>134</v>
      </c>
      <c r="B25" s="19"/>
      <c r="C25" s="55">
        <v>3873780</v>
      </c>
      <c r="D25" s="55">
        <f>D18+D23</f>
        <v>9094187</v>
      </c>
      <c r="E25" s="55">
        <f>E18+E23</f>
        <v>12967967</v>
      </c>
    </row>
    <row r="26" spans="1:6" ht="14.1" customHeight="1">
      <c r="A26" s="13"/>
      <c r="B26" s="13"/>
      <c r="C26" s="56"/>
      <c r="D26" s="56"/>
      <c r="E26" s="56"/>
    </row>
    <row r="27" spans="1:6" ht="14.1" customHeight="1">
      <c r="A27" s="13"/>
      <c r="B27" s="13"/>
      <c r="C27" s="56"/>
      <c r="D27" s="56"/>
      <c r="E27" s="56"/>
    </row>
    <row r="28" spans="1:6" ht="14.1" customHeight="1">
      <c r="A28" s="21" t="s">
        <v>22</v>
      </c>
      <c r="B28" s="21"/>
      <c r="C28" s="48"/>
      <c r="D28" s="3" t="s">
        <v>105</v>
      </c>
      <c r="E28" s="56"/>
    </row>
    <row r="29" spans="1:6" ht="14.1" customHeight="1">
      <c r="A29" s="21"/>
      <c r="B29" s="21"/>
      <c r="C29" s="3"/>
      <c r="D29" s="3"/>
      <c r="E29" s="56"/>
    </row>
    <row r="30" spans="1:6" ht="14.1" customHeight="1">
      <c r="A30" s="21"/>
      <c r="B30" s="21"/>
      <c r="C30" s="3"/>
      <c r="D30" s="3"/>
      <c r="E30" s="56"/>
    </row>
    <row r="31" spans="1:6" ht="14.1" customHeight="1">
      <c r="A31" s="21" t="s">
        <v>23</v>
      </c>
      <c r="B31" s="21"/>
      <c r="C31" s="3"/>
      <c r="D31" s="3" t="s">
        <v>106</v>
      </c>
      <c r="E31" s="56"/>
    </row>
    <row r="32" spans="1:6" ht="14.1" customHeight="1">
      <c r="A32" s="13"/>
      <c r="B32" s="13"/>
      <c r="C32" s="61"/>
      <c r="D32" s="61"/>
      <c r="E32" s="61"/>
    </row>
    <row r="33" ht="14.1" customHeight="1"/>
    <row r="34" ht="14.1" customHeight="1"/>
    <row r="35" ht="14.1" customHeight="1"/>
  </sheetData>
  <pageMargins left="0.78740157480314965" right="0.39370078740157483" top="0.78740157480314965" bottom="0.39370078740157483" header="0.51181102362204722" footer="0.51181102362204722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D63"/>
  <sheetViews>
    <sheetView topLeftCell="A28" workbookViewId="0">
      <selection activeCell="B55" sqref="B55"/>
    </sheetView>
  </sheetViews>
  <sheetFormatPr defaultColWidth="9.140625" defaultRowHeight="12.75"/>
  <cols>
    <col min="1" max="1" width="59.5703125" style="62" customWidth="1"/>
    <col min="2" max="2" width="7.7109375" style="62" customWidth="1"/>
    <col min="3" max="3" width="10.42578125" style="109" customWidth="1"/>
    <col min="4" max="4" width="11.140625" style="109" customWidth="1"/>
    <col min="5" max="5" width="9.7109375" style="60" bestFit="1" customWidth="1"/>
    <col min="6" max="16384" width="9.140625" style="60"/>
  </cols>
  <sheetData>
    <row r="1" spans="1:4">
      <c r="A1" s="49" t="s">
        <v>59</v>
      </c>
      <c r="B1" s="21"/>
      <c r="C1" s="98"/>
      <c r="D1" s="98"/>
    </row>
    <row r="2" spans="1:4">
      <c r="A2" s="49" t="s">
        <v>80</v>
      </c>
      <c r="B2" s="21"/>
      <c r="C2" s="98"/>
      <c r="D2" s="98"/>
    </row>
    <row r="3" spans="1:4">
      <c r="A3" s="89" t="s">
        <v>130</v>
      </c>
      <c r="B3" s="40"/>
      <c r="C3" s="99"/>
      <c r="D3" s="99"/>
    </row>
    <row r="4" spans="1:4" ht="6.6" customHeight="1" thickBot="1">
      <c r="A4" s="41"/>
      <c r="B4" s="6"/>
      <c r="C4" s="100"/>
      <c r="D4" s="100"/>
    </row>
    <row r="5" spans="1:4">
      <c r="A5" s="42"/>
      <c r="B5" s="39"/>
      <c r="C5" s="98"/>
      <c r="D5" s="98"/>
    </row>
    <row r="6" spans="1:4" ht="25.5">
      <c r="A6" s="8" t="s">
        <v>1</v>
      </c>
      <c r="B6" s="9" t="s">
        <v>47</v>
      </c>
      <c r="C6" s="101" t="s">
        <v>131</v>
      </c>
      <c r="D6" s="101" t="s">
        <v>136</v>
      </c>
    </row>
    <row r="7" spans="1:4">
      <c r="A7" s="31" t="s">
        <v>28</v>
      </c>
      <c r="B7" s="18"/>
      <c r="C7" s="102"/>
      <c r="D7" s="102"/>
    </row>
    <row r="8" spans="1:4">
      <c r="A8" s="43" t="s">
        <v>81</v>
      </c>
      <c r="B8" s="11"/>
      <c r="C8" s="91">
        <f>ОПУ!C19</f>
        <v>9183278</v>
      </c>
      <c r="D8" s="27">
        <v>4047804</v>
      </c>
    </row>
    <row r="9" spans="1:4">
      <c r="A9" s="43" t="s">
        <v>29</v>
      </c>
      <c r="B9" s="11"/>
      <c r="C9" s="91"/>
      <c r="D9" s="27"/>
    </row>
    <row r="10" spans="1:4">
      <c r="A10" s="83" t="s">
        <v>30</v>
      </c>
      <c r="B10" s="11"/>
      <c r="C10" s="91">
        <f>CF!C18</f>
        <v>-187027</v>
      </c>
      <c r="D10" s="27">
        <v>-186893</v>
      </c>
    </row>
    <row r="11" spans="1:4">
      <c r="A11" s="83" t="s">
        <v>31</v>
      </c>
      <c r="B11" s="11"/>
      <c r="C11" s="91">
        <f>-ОПУ!C17</f>
        <v>112207</v>
      </c>
      <c r="D11" s="27">
        <v>48876</v>
      </c>
    </row>
    <row r="12" spans="1:4">
      <c r="A12" s="83" t="s">
        <v>124</v>
      </c>
      <c r="B12" s="11"/>
      <c r="C12" s="91"/>
      <c r="D12" s="27"/>
    </row>
    <row r="13" spans="1:4">
      <c r="A13" s="83" t="s">
        <v>125</v>
      </c>
      <c r="B13" s="11"/>
      <c r="C13" s="91"/>
      <c r="D13" s="27"/>
    </row>
    <row r="14" spans="1:4">
      <c r="A14" s="83" t="s">
        <v>25</v>
      </c>
      <c r="B14" s="11"/>
      <c r="C14" s="91">
        <f>CF!C19</f>
        <v>-15112</v>
      </c>
      <c r="D14" s="27"/>
    </row>
    <row r="15" spans="1:4">
      <c r="A15" s="83" t="s">
        <v>82</v>
      </c>
      <c r="B15" s="11"/>
      <c r="C15" s="91">
        <f>CF!C21</f>
        <v>538121</v>
      </c>
      <c r="D15" s="27">
        <v>269960</v>
      </c>
    </row>
    <row r="16" spans="1:4">
      <c r="A16" s="83" t="s">
        <v>32</v>
      </c>
      <c r="B16" s="11"/>
      <c r="C16" s="91">
        <f>CF!C23</f>
        <v>-46884</v>
      </c>
      <c r="D16" s="27"/>
    </row>
    <row r="17" spans="1:4">
      <c r="A17" s="83" t="s">
        <v>33</v>
      </c>
      <c r="B17" s="11"/>
      <c r="C17" s="91">
        <f>CF!C25</f>
        <v>-17486</v>
      </c>
      <c r="D17" s="27">
        <v>-41660</v>
      </c>
    </row>
    <row r="18" spans="1:4" ht="25.5">
      <c r="A18" s="44" t="s">
        <v>34</v>
      </c>
      <c r="B18" s="45"/>
      <c r="C18" s="103">
        <f>C8+C9+C10+C11+C12+C13+C14+C15+C16+C17</f>
        <v>9567097</v>
      </c>
      <c r="D18" s="103">
        <f>D8+D10+D11+D12+D13+D14+D15+D16+D17</f>
        <v>4138087</v>
      </c>
    </row>
    <row r="19" spans="1:4">
      <c r="A19" s="43" t="s">
        <v>35</v>
      </c>
      <c r="B19" s="11"/>
      <c r="C19" s="91">
        <f>CF!C27</f>
        <v>-29327</v>
      </c>
      <c r="D19" s="27">
        <v>800813</v>
      </c>
    </row>
    <row r="20" spans="1:4">
      <c r="A20" s="43" t="s">
        <v>83</v>
      </c>
      <c r="B20" s="11"/>
      <c r="C20" s="91">
        <f>CF!C30</f>
        <v>2740206</v>
      </c>
      <c r="D20" s="27">
        <v>-3858378</v>
      </c>
    </row>
    <row r="21" spans="1:4">
      <c r="A21" s="43" t="s">
        <v>126</v>
      </c>
      <c r="B21" s="11"/>
      <c r="C21" s="91">
        <f>CF!C29</f>
        <v>0</v>
      </c>
      <c r="D21" s="27"/>
    </row>
    <row r="22" spans="1:4">
      <c r="A22" s="43" t="s">
        <v>36</v>
      </c>
      <c r="B22" s="11"/>
      <c r="C22" s="91">
        <f>CF!C28</f>
        <v>-2631957</v>
      </c>
      <c r="D22" s="27">
        <v>-1318574</v>
      </c>
    </row>
    <row r="23" spans="1:4">
      <c r="A23" s="43" t="s">
        <v>127</v>
      </c>
      <c r="B23" s="11"/>
      <c r="C23" s="91">
        <f>CF!C33+504619</f>
        <v>-3983707.8767099995</v>
      </c>
      <c r="D23" s="27">
        <v>1017081</v>
      </c>
    </row>
    <row r="24" spans="1:4">
      <c r="A24" s="43" t="s">
        <v>128</v>
      </c>
      <c r="B24" s="11"/>
      <c r="C24" s="91">
        <f>CF!C32</f>
        <v>93937.876710000011</v>
      </c>
      <c r="D24" s="27">
        <v>1091652</v>
      </c>
    </row>
    <row r="25" spans="1:4">
      <c r="A25" s="43" t="s">
        <v>129</v>
      </c>
      <c r="B25" s="11"/>
      <c r="C25" s="91">
        <f>CF!C31</f>
        <v>-407368</v>
      </c>
      <c r="D25" s="27"/>
    </row>
    <row r="26" spans="1:4">
      <c r="A26" s="43" t="s">
        <v>37</v>
      </c>
      <c r="B26" s="11"/>
      <c r="C26" s="91">
        <f>CF!C34</f>
        <v>12725</v>
      </c>
      <c r="D26" s="27">
        <v>-1732085</v>
      </c>
    </row>
    <row r="27" spans="1:4">
      <c r="A27" s="43" t="s">
        <v>84</v>
      </c>
      <c r="B27" s="11"/>
      <c r="C27" s="91">
        <f>CF!C35</f>
        <v>247506</v>
      </c>
      <c r="D27" s="91">
        <v>2206062</v>
      </c>
    </row>
    <row r="28" spans="1:4" ht="25.5">
      <c r="A28" s="44" t="s">
        <v>38</v>
      </c>
      <c r="B28" s="45"/>
      <c r="C28" s="110">
        <f>C18+C19+C20+C21+C22+C23+C24+C25+C26+C27</f>
        <v>5609112.0000000009</v>
      </c>
      <c r="D28" s="110">
        <f>D19+D20+D21+D22+D23+D24+D25+D26+D27+D18</f>
        <v>2344658</v>
      </c>
    </row>
    <row r="29" spans="1:4">
      <c r="A29" s="80" t="s">
        <v>85</v>
      </c>
      <c r="B29" s="16"/>
      <c r="C29" s="92">
        <f>CF!C37</f>
        <v>139805</v>
      </c>
      <c r="D29" s="32">
        <v>104191</v>
      </c>
    </row>
    <row r="30" spans="1:4">
      <c r="A30" s="80" t="s">
        <v>39</v>
      </c>
      <c r="B30" s="16"/>
      <c r="C30" s="92">
        <f>CF!C39</f>
        <v>-1773980</v>
      </c>
      <c r="D30" s="32">
        <v>-1323578</v>
      </c>
    </row>
    <row r="31" spans="1:4">
      <c r="A31" s="80" t="s">
        <v>97</v>
      </c>
      <c r="B31" s="16"/>
      <c r="C31" s="92">
        <f>CF!C38</f>
        <v>-112207</v>
      </c>
      <c r="D31" s="32">
        <v>-48830</v>
      </c>
    </row>
    <row r="32" spans="1:4" ht="25.5">
      <c r="A32" s="19" t="s">
        <v>40</v>
      </c>
      <c r="B32" s="46"/>
      <c r="C32" s="104">
        <f>C28+C29+C30+C31</f>
        <v>3862730.0000000009</v>
      </c>
      <c r="D32" s="111">
        <f>D28+D30+D31</f>
        <v>972250</v>
      </c>
    </row>
    <row r="33" spans="1:4">
      <c r="A33" s="10"/>
      <c r="B33" s="11"/>
      <c r="C33" s="91"/>
      <c r="D33" s="27"/>
    </row>
    <row r="34" spans="1:4">
      <c r="A34" s="31" t="s">
        <v>41</v>
      </c>
      <c r="B34" s="47"/>
      <c r="C34" s="91"/>
      <c r="D34" s="27"/>
    </row>
    <row r="35" spans="1:4">
      <c r="A35" s="43" t="s">
        <v>86</v>
      </c>
      <c r="B35" s="11"/>
      <c r="C35" s="91"/>
      <c r="D35" s="27">
        <v>-428432</v>
      </c>
    </row>
    <row r="36" spans="1:4">
      <c r="A36" s="43" t="s">
        <v>87</v>
      </c>
      <c r="B36" s="11"/>
      <c r="C36" s="105"/>
      <c r="D36" s="112">
        <v>15741</v>
      </c>
    </row>
    <row r="37" spans="1:4">
      <c r="A37" s="43" t="s">
        <v>88</v>
      </c>
      <c r="B37" s="11"/>
      <c r="C37" s="154">
        <f>CF!C49</f>
        <v>-3010934</v>
      </c>
      <c r="D37" s="112"/>
    </row>
    <row r="38" spans="1:4">
      <c r="A38" s="43" t="s">
        <v>5</v>
      </c>
      <c r="B38" s="11"/>
      <c r="C38" s="106"/>
      <c r="D38" s="27"/>
    </row>
    <row r="39" spans="1:4">
      <c r="A39" s="43" t="s">
        <v>96</v>
      </c>
      <c r="B39" s="11"/>
      <c r="C39" s="106"/>
      <c r="D39" s="27"/>
    </row>
    <row r="40" spans="1:4">
      <c r="A40" s="43" t="s">
        <v>89</v>
      </c>
      <c r="B40" s="11"/>
      <c r="C40" s="92">
        <f>CF!C51</f>
        <v>-24153</v>
      </c>
      <c r="D40" s="32">
        <v>-5320</v>
      </c>
    </row>
    <row r="41" spans="1:4">
      <c r="A41" s="43" t="s">
        <v>56</v>
      </c>
      <c r="B41" s="11"/>
      <c r="C41" s="115"/>
      <c r="D41" s="32">
        <v>0</v>
      </c>
    </row>
    <row r="42" spans="1:4">
      <c r="A42" s="43" t="s">
        <v>98</v>
      </c>
      <c r="B42" s="11"/>
      <c r="C42" s="92"/>
      <c r="D42" s="32"/>
    </row>
    <row r="43" spans="1:4">
      <c r="A43" s="43" t="s">
        <v>90</v>
      </c>
      <c r="B43" s="16"/>
      <c r="C43" s="92">
        <f>CF!C52</f>
        <v>1799427</v>
      </c>
      <c r="D43" s="32">
        <v>3319</v>
      </c>
    </row>
    <row r="44" spans="1:4" ht="25.5">
      <c r="A44" s="19" t="s">
        <v>52</v>
      </c>
      <c r="B44" s="46"/>
      <c r="C44" s="104">
        <f>C35+C36+C37+C38+C39+C40+C41+C42+C43</f>
        <v>-1235660</v>
      </c>
      <c r="D44" s="111">
        <f>D35+D36+D37+D38+D39+D40+D41+D42+D43</f>
        <v>-414692</v>
      </c>
    </row>
    <row r="45" spans="1:4">
      <c r="A45" s="10"/>
      <c r="B45" s="11"/>
      <c r="C45" s="91"/>
      <c r="D45" s="27"/>
    </row>
    <row r="46" spans="1:4">
      <c r="A46" s="31" t="s">
        <v>42</v>
      </c>
      <c r="B46" s="18"/>
      <c r="C46" s="107"/>
      <c r="D46" s="113"/>
    </row>
    <row r="47" spans="1:4">
      <c r="A47" s="80" t="s">
        <v>57</v>
      </c>
      <c r="B47" s="16"/>
      <c r="C47" s="92">
        <f>CF!C57</f>
        <v>7400970</v>
      </c>
      <c r="D47" s="92">
        <v>2929799</v>
      </c>
    </row>
    <row r="48" spans="1:4">
      <c r="A48" s="80" t="s">
        <v>43</v>
      </c>
      <c r="B48" s="16"/>
      <c r="C48" s="92">
        <f>CF!C58</f>
        <v>-165998</v>
      </c>
      <c r="D48" s="32">
        <v>-3352662</v>
      </c>
    </row>
    <row r="49" spans="1:4">
      <c r="A49" s="80" t="s">
        <v>91</v>
      </c>
      <c r="B49" s="16"/>
      <c r="C49" s="151">
        <f>CF!AI61</f>
        <v>-9500000</v>
      </c>
      <c r="D49" s="114">
        <v>0</v>
      </c>
    </row>
    <row r="50" spans="1:4">
      <c r="A50" s="19" t="s">
        <v>53</v>
      </c>
      <c r="B50" s="20"/>
      <c r="C50" s="104">
        <f>C47+C48+C49</f>
        <v>-2265028</v>
      </c>
      <c r="D50" s="111">
        <f>D47+D48</f>
        <v>-422863</v>
      </c>
    </row>
    <row r="51" spans="1:4">
      <c r="A51" s="13"/>
      <c r="B51" s="14"/>
      <c r="C51" s="95"/>
      <c r="D51" s="34"/>
    </row>
    <row r="52" spans="1:4">
      <c r="A52" s="43" t="s">
        <v>44</v>
      </c>
      <c r="B52" s="11"/>
      <c r="C52" s="91">
        <f>C32+C44+C50</f>
        <v>362042.00000000093</v>
      </c>
      <c r="D52" s="27">
        <v>238886</v>
      </c>
    </row>
    <row r="53" spans="1:4">
      <c r="A53" s="43" t="s">
        <v>33</v>
      </c>
      <c r="B53" s="11"/>
      <c r="C53" s="91">
        <f>CF!C64</f>
        <v>15317</v>
      </c>
      <c r="D53" s="27">
        <v>-31080</v>
      </c>
    </row>
    <row r="54" spans="1:4">
      <c r="A54" s="15" t="s">
        <v>181</v>
      </c>
      <c r="B54" s="16"/>
      <c r="C54" s="92">
        <v>143111</v>
      </c>
      <c r="D54" s="32">
        <v>237291</v>
      </c>
    </row>
    <row r="55" spans="1:4" ht="19.5" customHeight="1">
      <c r="A55" s="19" t="s">
        <v>58</v>
      </c>
      <c r="B55" s="46"/>
      <c r="C55" s="94">
        <f>SUM(C52:C54)</f>
        <v>520470.00000000093</v>
      </c>
      <c r="D55" s="33">
        <f>D54+D52+D53</f>
        <v>445097</v>
      </c>
    </row>
    <row r="56" spans="1:4" ht="23.25" hidden="1" customHeight="1">
      <c r="A56" s="13"/>
      <c r="B56" s="90"/>
      <c r="C56" s="95"/>
      <c r="D56" s="95">
        <v>720020</v>
      </c>
    </row>
    <row r="57" spans="1:4" hidden="1">
      <c r="A57" s="13"/>
      <c r="B57" s="90"/>
      <c r="C57" s="95"/>
      <c r="D57" s="95"/>
    </row>
    <row r="58" spans="1:4">
      <c r="A58" s="42"/>
      <c r="B58" s="39"/>
      <c r="C58" s="91"/>
      <c r="D58" s="91"/>
    </row>
    <row r="59" spans="1:4">
      <c r="A59" s="21" t="s">
        <v>22</v>
      </c>
      <c r="B59" s="21"/>
      <c r="C59" s="108" t="s">
        <v>105</v>
      </c>
      <c r="D59" s="91"/>
    </row>
    <row r="60" spans="1:4" ht="16.5" customHeight="1">
      <c r="D60" s="108"/>
    </row>
    <row r="61" spans="1:4" ht="12.75" customHeight="1">
      <c r="A61" s="21" t="s">
        <v>23</v>
      </c>
      <c r="B61" s="21"/>
      <c r="C61" s="108" t="s">
        <v>106</v>
      </c>
      <c r="D61" s="108"/>
    </row>
    <row r="62" spans="1:4" ht="12.75" customHeight="1">
      <c r="A62" s="21"/>
      <c r="B62" s="21"/>
      <c r="C62" s="108"/>
      <c r="D62" s="108"/>
    </row>
    <row r="63" spans="1:4" ht="12.75" customHeight="1">
      <c r="D63" s="108"/>
    </row>
  </sheetData>
  <pageMargins left="0.59055118110236227" right="0.11811023622047245" top="0" bottom="0" header="0.31496062992125984" footer="0.31496062992125984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84"/>
  <sheetViews>
    <sheetView topLeftCell="B1" zoomScaleNormal="100" workbookViewId="0">
      <pane xSplit="3" ySplit="5" topLeftCell="E6" activePane="bottomRight" state="frozen"/>
      <selection activeCell="B1" sqref="B1"/>
      <selection pane="topRight" activeCell="E1" sqref="E1"/>
      <selection pane="bottomLeft" activeCell="B6" sqref="B6"/>
      <selection pane="bottomRight" activeCell="E32" sqref="E32"/>
    </sheetView>
  </sheetViews>
  <sheetFormatPr defaultColWidth="9.28515625" defaultRowHeight="0" customHeight="1" zeroHeight="1"/>
  <cols>
    <col min="1" max="1" width="9.28515625" style="121"/>
    <col min="2" max="2" width="46" style="121" customWidth="1"/>
    <col min="3" max="3" width="10.7109375" style="121" customWidth="1"/>
    <col min="4" max="4" width="3.42578125" style="121" customWidth="1"/>
    <col min="5" max="5" width="11.28515625" style="121" customWidth="1"/>
    <col min="6" max="6" width="10.7109375" style="121" customWidth="1"/>
    <col min="7" max="27" width="11.28515625" style="121" customWidth="1"/>
    <col min="28" max="28" width="14.7109375" style="121" customWidth="1"/>
    <col min="29" max="40" width="11.28515625" style="121" customWidth="1"/>
    <col min="41" max="16384" width="9.28515625" style="121"/>
  </cols>
  <sheetData>
    <row r="1" spans="1:40" ht="12">
      <c r="A1" s="116"/>
      <c r="B1" s="117"/>
      <c r="C1" s="118">
        <f>SUM(E1:AH1)</f>
        <v>410861</v>
      </c>
      <c r="D1" s="119"/>
      <c r="E1" s="120">
        <f t="shared" ref="E1:R1" si="0">SUM(E6:E66,-E5)</f>
        <v>0</v>
      </c>
      <c r="F1" s="120">
        <f t="shared" si="0"/>
        <v>0</v>
      </c>
      <c r="G1" s="120">
        <f t="shared" si="0"/>
        <v>0</v>
      </c>
      <c r="H1" s="120">
        <f t="shared" si="0"/>
        <v>0</v>
      </c>
      <c r="I1" s="120">
        <f t="shared" si="0"/>
        <v>0</v>
      </c>
      <c r="J1" s="120">
        <f t="shared" si="0"/>
        <v>0</v>
      </c>
      <c r="K1" s="120">
        <f t="shared" si="0"/>
        <v>0</v>
      </c>
      <c r="L1" s="120">
        <f t="shared" si="0"/>
        <v>0</v>
      </c>
      <c r="M1" s="120">
        <f t="shared" si="0"/>
        <v>0</v>
      </c>
      <c r="N1" s="120">
        <f t="shared" si="0"/>
        <v>0</v>
      </c>
      <c r="O1" s="120">
        <f t="shared" si="0"/>
        <v>0</v>
      </c>
      <c r="P1" s="120">
        <f t="shared" si="0"/>
        <v>0</v>
      </c>
      <c r="Q1" s="120">
        <f t="shared" si="0"/>
        <v>0</v>
      </c>
      <c r="R1" s="120">
        <f t="shared" si="0"/>
        <v>0</v>
      </c>
      <c r="S1" s="120">
        <f>SUM(C63:C64,S5)</f>
        <v>0</v>
      </c>
      <c r="T1" s="120">
        <f t="shared" ref="T1:AN1" si="1">SUM(T6:T66,-T5)</f>
        <v>0</v>
      </c>
      <c r="U1" s="120">
        <f t="shared" si="1"/>
        <v>0</v>
      </c>
      <c r="V1" s="120">
        <f t="shared" si="1"/>
        <v>0</v>
      </c>
      <c r="W1" s="120">
        <f t="shared" si="1"/>
        <v>0</v>
      </c>
      <c r="X1" s="120">
        <f t="shared" si="1"/>
        <v>0</v>
      </c>
      <c r="Y1" s="120">
        <f t="shared" si="1"/>
        <v>-25173</v>
      </c>
      <c r="Z1" s="120">
        <f t="shared" si="1"/>
        <v>0</v>
      </c>
      <c r="AA1" s="120">
        <f t="shared" si="1"/>
        <v>436034</v>
      </c>
      <c r="AB1" s="120">
        <f t="shared" si="1"/>
        <v>0</v>
      </c>
      <c r="AC1" s="120">
        <f t="shared" si="1"/>
        <v>0</v>
      </c>
      <c r="AD1" s="120">
        <f t="shared" si="1"/>
        <v>0</v>
      </c>
      <c r="AE1" s="120">
        <f t="shared" si="1"/>
        <v>0</v>
      </c>
      <c r="AF1" s="120">
        <f t="shared" si="1"/>
        <v>0</v>
      </c>
      <c r="AG1" s="120">
        <f t="shared" si="1"/>
        <v>0</v>
      </c>
      <c r="AH1" s="120">
        <f t="shared" si="1"/>
        <v>0</v>
      </c>
      <c r="AI1" s="120">
        <f t="shared" si="1"/>
        <v>0</v>
      </c>
      <c r="AJ1" s="120">
        <f t="shared" si="1"/>
        <v>0</v>
      </c>
      <c r="AK1" s="120">
        <f t="shared" si="1"/>
        <v>0</v>
      </c>
      <c r="AL1" s="120">
        <f t="shared" si="1"/>
        <v>0</v>
      </c>
      <c r="AM1" s="120">
        <f t="shared" si="1"/>
        <v>0</v>
      </c>
      <c r="AN1" s="120">
        <f t="shared" si="1"/>
        <v>0</v>
      </c>
    </row>
    <row r="2" spans="1:40" ht="59.65" customHeight="1">
      <c r="A2" s="122" t="s">
        <v>138</v>
      </c>
      <c r="B2" s="123" t="s">
        <v>139</v>
      </c>
      <c r="C2" s="124"/>
      <c r="D2" s="125"/>
      <c r="E2" s="126" t="s">
        <v>70</v>
      </c>
      <c r="F2" s="126" t="s">
        <v>108</v>
      </c>
      <c r="G2" s="126" t="s">
        <v>71</v>
      </c>
      <c r="H2" s="126" t="s">
        <v>72</v>
      </c>
      <c r="I2" s="126" t="s">
        <v>4</v>
      </c>
      <c r="J2" s="126" t="s">
        <v>73</v>
      </c>
      <c r="K2" s="126" t="s">
        <v>109</v>
      </c>
      <c r="L2" s="126" t="s">
        <v>74</v>
      </c>
      <c r="M2" s="126" t="s">
        <v>110</v>
      </c>
      <c r="N2" s="126" t="s">
        <v>75</v>
      </c>
      <c r="O2" s="126" t="s">
        <v>180</v>
      </c>
      <c r="P2" s="126" t="s">
        <v>113</v>
      </c>
      <c r="Q2" s="126" t="s">
        <v>75</v>
      </c>
      <c r="R2" s="126" t="s">
        <v>7</v>
      </c>
      <c r="S2" s="126" t="s">
        <v>8</v>
      </c>
      <c r="T2" s="126" t="s">
        <v>76</v>
      </c>
      <c r="U2" s="126" t="s">
        <v>111</v>
      </c>
      <c r="V2" s="126" t="s">
        <v>112</v>
      </c>
      <c r="W2" s="126" t="s">
        <v>109</v>
      </c>
      <c r="X2" s="126" t="s">
        <v>114</v>
      </c>
      <c r="Y2" s="126" t="s">
        <v>115</v>
      </c>
      <c r="Z2" s="126" t="s">
        <v>5</v>
      </c>
      <c r="AA2" s="126" t="s">
        <v>74</v>
      </c>
      <c r="AB2" s="126" t="s">
        <v>11</v>
      </c>
      <c r="AC2" s="126" t="s">
        <v>77</v>
      </c>
      <c r="AD2" s="126" t="s">
        <v>117</v>
      </c>
      <c r="AE2" s="126" t="s">
        <v>137</v>
      </c>
      <c r="AF2" s="126" t="s">
        <v>116</v>
      </c>
      <c r="AG2" s="126" t="s">
        <v>78</v>
      </c>
      <c r="AH2" s="126" t="s">
        <v>179</v>
      </c>
      <c r="AI2" s="126" t="s">
        <v>140</v>
      </c>
      <c r="AJ2" s="126" t="s">
        <v>17</v>
      </c>
      <c r="AK2" s="126" t="s">
        <v>119</v>
      </c>
      <c r="AL2" s="126" t="s">
        <v>15</v>
      </c>
      <c r="AM2" s="126" t="s">
        <v>120</v>
      </c>
      <c r="AN2" s="126" t="s">
        <v>99</v>
      </c>
    </row>
    <row r="3" spans="1:40" ht="12">
      <c r="A3" s="116"/>
      <c r="B3" s="127" t="s">
        <v>141</v>
      </c>
      <c r="C3" s="128">
        <f>SUM(E3:AN3)</f>
        <v>0</v>
      </c>
      <c r="D3" s="129"/>
      <c r="E3" s="130">
        <f>Баланс!D7</f>
        <v>3962684</v>
      </c>
      <c r="F3" s="130">
        <f>Баланс!D8</f>
        <v>3032202</v>
      </c>
      <c r="G3" s="130">
        <f>Баланс!D9</f>
        <v>0</v>
      </c>
      <c r="H3" s="130">
        <f>Баланс!D10</f>
        <v>520643</v>
      </c>
      <c r="I3" s="130">
        <f>Баланс!D11</f>
        <v>316</v>
      </c>
      <c r="J3" s="130">
        <f>Баланс!D12</f>
        <v>5000</v>
      </c>
      <c r="K3" s="130">
        <f>Баланс!D13</f>
        <v>51137</v>
      </c>
      <c r="L3" s="130">
        <f>Баланс!D14</f>
        <v>203309</v>
      </c>
      <c r="M3" s="130">
        <f>Баланс!D15</f>
        <v>1315800</v>
      </c>
      <c r="N3" s="130">
        <f>Баланс!D16</f>
        <v>16411</v>
      </c>
      <c r="O3" s="130">
        <f>Баланс!D17</f>
        <v>0</v>
      </c>
      <c r="P3" s="130">
        <f>Баланс!D20</f>
        <v>714282</v>
      </c>
      <c r="Q3" s="130">
        <f>Баланс!D21</f>
        <v>6023261</v>
      </c>
      <c r="R3" s="130">
        <f>Баланс!D22</f>
        <v>1608826</v>
      </c>
      <c r="S3" s="130">
        <f>Баланс!D23</f>
        <v>143111</v>
      </c>
      <c r="T3" s="130">
        <f>Баланс!D24</f>
        <v>431523</v>
      </c>
      <c r="U3" s="130">
        <f>Баланс!D25</f>
        <v>187940</v>
      </c>
      <c r="V3" s="130">
        <f>Баланс!D26</f>
        <v>25287</v>
      </c>
      <c r="W3" s="130">
        <f>Баланс!D27</f>
        <v>2974963</v>
      </c>
      <c r="X3" s="130">
        <f>Баланс!D29</f>
        <v>189789</v>
      </c>
      <c r="Y3" s="130">
        <f>Баланс!D30</f>
        <v>1697916</v>
      </c>
      <c r="Z3" s="130">
        <f>Баланс!D31</f>
        <v>0</v>
      </c>
      <c r="AA3" s="130">
        <f>Баланс!D32</f>
        <v>588722</v>
      </c>
      <c r="AB3" s="130">
        <f>(Баланс!D37)*-1</f>
        <v>-3873780</v>
      </c>
      <c r="AC3" s="130">
        <f>(Баланс!D39)*-1</f>
        <v>-10731181</v>
      </c>
      <c r="AD3" s="130">
        <f>(Баланс!D42)*-1</f>
        <v>-79639</v>
      </c>
      <c r="AE3" s="130">
        <f>(Баланс!D43)*-1</f>
        <v>0</v>
      </c>
      <c r="AF3" s="130">
        <f>(Баланс!D44)*-1</f>
        <v>-3446551</v>
      </c>
      <c r="AG3" s="130">
        <f>(Баланс!D45)*-1</f>
        <v>-357590</v>
      </c>
      <c r="AH3" s="130">
        <f>(Баланс!D48)*-1</f>
        <v>-494430</v>
      </c>
      <c r="AI3" s="130">
        <v>0</v>
      </c>
      <c r="AJ3" s="130">
        <f>(Баланс!D49)*-1</f>
        <v>-4125274</v>
      </c>
      <c r="AK3" s="130">
        <f>(Баланс!D50)*-1</f>
        <v>-139632</v>
      </c>
      <c r="AL3" s="130">
        <f>(Баланс!D51)*-1</f>
        <v>0</v>
      </c>
      <c r="AM3" s="130">
        <f>(Баланс!D53)*-1</f>
        <v>-438023</v>
      </c>
      <c r="AN3" s="130">
        <f>(Баланс!D54)*-1</f>
        <v>-7022</v>
      </c>
    </row>
    <row r="4" spans="1:40" ht="12">
      <c r="A4" s="116"/>
      <c r="B4" s="127" t="s">
        <v>142</v>
      </c>
      <c r="C4" s="128">
        <f>SUM(E4:AN4)</f>
        <v>0</v>
      </c>
      <c r="E4" s="130">
        <f>Баланс!C7</f>
        <v>18391093</v>
      </c>
      <c r="F4" s="130">
        <f>Баланс!C8</f>
        <v>3081268</v>
      </c>
      <c r="G4" s="130">
        <f>Баланс!C9</f>
        <v>0</v>
      </c>
      <c r="H4" s="130">
        <f>Баланс!C10</f>
        <v>568128</v>
      </c>
      <c r="I4" s="130">
        <f>Баланс!C11</f>
        <v>4336023</v>
      </c>
      <c r="J4" s="130">
        <f>Баланс!C12</f>
        <v>23211</v>
      </c>
      <c r="K4" s="130">
        <f>Баланс!C13</f>
        <v>49066</v>
      </c>
      <c r="L4" s="130">
        <f>Баланс!C14</f>
        <v>45860</v>
      </c>
      <c r="M4" s="130">
        <f>Баланс!C15</f>
        <v>1315800</v>
      </c>
      <c r="N4" s="130">
        <f>Баланс!C16</f>
        <v>12636</v>
      </c>
      <c r="O4" s="130">
        <f>Баланс!C17</f>
        <v>94926</v>
      </c>
      <c r="P4" s="130">
        <f>Баланс!C20</f>
        <v>1507673</v>
      </c>
      <c r="Q4" s="130">
        <f>Баланс!C21</f>
        <v>6548149</v>
      </c>
      <c r="R4" s="130">
        <f>Баланс!C22</f>
        <v>2057221</v>
      </c>
      <c r="S4" s="130">
        <f>Баланс!C23</f>
        <v>520470</v>
      </c>
      <c r="T4" s="130">
        <f>Баланс!C24</f>
        <v>64368</v>
      </c>
      <c r="U4" s="130">
        <f>Баланс!C25</f>
        <v>595308</v>
      </c>
      <c r="V4" s="130">
        <f>Баланс!C26</f>
        <v>28027</v>
      </c>
      <c r="W4" s="130">
        <f>Баланс!C27</f>
        <v>5698033</v>
      </c>
      <c r="X4" s="130">
        <f>Баланс!C29</f>
        <v>0</v>
      </c>
      <c r="Y4" s="153">
        <f>Баланс!C30</f>
        <v>0</v>
      </c>
      <c r="Z4" s="130">
        <f>Баланс!C31</f>
        <v>0</v>
      </c>
      <c r="AA4" s="130">
        <f>Баланс!C32</f>
        <v>4035690</v>
      </c>
      <c r="AB4" s="130">
        <f>-Баланс!C37</f>
        <v>-3873780</v>
      </c>
      <c r="AC4" s="130">
        <f>-Баланс!C39</f>
        <v>-9094187</v>
      </c>
      <c r="AD4" s="130">
        <f>-Баланс!C42</f>
        <v>-79639</v>
      </c>
      <c r="AE4" s="130">
        <f>-Баланс!C43</f>
        <v>-1565778</v>
      </c>
      <c r="AF4" s="130">
        <f>-Баланс!C44</f>
        <v>-3446551</v>
      </c>
      <c r="AG4" s="130">
        <f>-Баланс!C45</f>
        <v>-357590</v>
      </c>
      <c r="AH4" s="130">
        <f>-Баланс!C48</f>
        <v>-507155</v>
      </c>
      <c r="AI4" s="130">
        <v>0</v>
      </c>
      <c r="AJ4" s="130">
        <f>-Баланс!C49</f>
        <v>-21828631</v>
      </c>
      <c r="AK4" s="130">
        <f>-Баланс!C50</f>
        <v>-78757</v>
      </c>
      <c r="AL4" s="130">
        <f>-Баланс!C51</f>
        <v>-7328698</v>
      </c>
      <c r="AM4" s="130">
        <f>-Баланс!C53</f>
        <v>-807543</v>
      </c>
      <c r="AN4" s="130">
        <f>-Баланс!C54</f>
        <v>-4641</v>
      </c>
    </row>
    <row r="5" spans="1:40" ht="12">
      <c r="A5" s="116"/>
      <c r="B5" s="127" t="s">
        <v>143</v>
      </c>
      <c r="C5" s="128">
        <f>SUM(E5:AN5)</f>
        <v>0</v>
      </c>
      <c r="E5" s="131">
        <f>SUM(E3,-E4)</f>
        <v>-14428409</v>
      </c>
      <c r="F5" s="131">
        <f t="shared" ref="F5:W5" si="2">SUM(F3,-F4)</f>
        <v>-49066</v>
      </c>
      <c r="G5" s="131">
        <f t="shared" si="2"/>
        <v>0</v>
      </c>
      <c r="H5" s="131">
        <f t="shared" si="2"/>
        <v>-47485</v>
      </c>
      <c r="I5" s="131">
        <f t="shared" si="2"/>
        <v>-4335707</v>
      </c>
      <c r="J5" s="131">
        <f t="shared" si="2"/>
        <v>-18211</v>
      </c>
      <c r="K5" s="131">
        <f t="shared" si="2"/>
        <v>2071</v>
      </c>
      <c r="L5" s="131">
        <f t="shared" si="2"/>
        <v>157449</v>
      </c>
      <c r="M5" s="131">
        <f t="shared" si="2"/>
        <v>0</v>
      </c>
      <c r="N5" s="131">
        <f t="shared" si="2"/>
        <v>3775</v>
      </c>
      <c r="O5" s="131">
        <f t="shared" si="2"/>
        <v>-94926</v>
      </c>
      <c r="P5" s="131">
        <f t="shared" si="2"/>
        <v>-793391</v>
      </c>
      <c r="Q5" s="131">
        <f t="shared" si="2"/>
        <v>-524888</v>
      </c>
      <c r="R5" s="131">
        <f t="shared" si="2"/>
        <v>-448395</v>
      </c>
      <c r="S5" s="131">
        <f t="shared" si="2"/>
        <v>-377359</v>
      </c>
      <c r="T5" s="131">
        <f t="shared" si="2"/>
        <v>367155</v>
      </c>
      <c r="U5" s="131">
        <f t="shared" si="2"/>
        <v>-407368</v>
      </c>
      <c r="V5" s="131">
        <f t="shared" si="2"/>
        <v>-2740</v>
      </c>
      <c r="W5" s="131">
        <f t="shared" si="2"/>
        <v>-2723070</v>
      </c>
      <c r="X5" s="131">
        <f t="shared" ref="X5" si="3">SUM(X3,-X4)</f>
        <v>189789</v>
      </c>
      <c r="Y5" s="131">
        <f t="shared" ref="Y5" si="4">SUM(Y3,-Y4)</f>
        <v>1697916</v>
      </c>
      <c r="Z5" s="131">
        <f t="shared" ref="Z5" si="5">SUM(Z3,-Z4)</f>
        <v>0</v>
      </c>
      <c r="AA5" s="131">
        <f t="shared" ref="AA5" si="6">SUM(AA3,-AA4)</f>
        <v>-3446968</v>
      </c>
      <c r="AB5" s="131">
        <f t="shared" ref="AB5" si="7">SUM(AB3,-AB4)</f>
        <v>0</v>
      </c>
      <c r="AC5" s="131">
        <f t="shared" ref="AC5" si="8">SUM(AC3,-AC4)</f>
        <v>-1636994</v>
      </c>
      <c r="AD5" s="131">
        <f t="shared" ref="AD5" si="9">SUM(AD3,-AD4)</f>
        <v>0</v>
      </c>
      <c r="AE5" s="131">
        <f t="shared" ref="AE5" si="10">SUM(AE3,-AE4)</f>
        <v>1565778</v>
      </c>
      <c r="AF5" s="131">
        <f t="shared" ref="AF5" si="11">SUM(AF3,-AF4)</f>
        <v>0</v>
      </c>
      <c r="AG5" s="131">
        <f t="shared" ref="AG5" si="12">SUM(AG3,-AG4)</f>
        <v>0</v>
      </c>
      <c r="AH5" s="131">
        <f t="shared" ref="AH5:AI5" si="13">SUM(AH3,-AH4)</f>
        <v>12725</v>
      </c>
      <c r="AI5" s="131">
        <f t="shared" si="13"/>
        <v>0</v>
      </c>
      <c r="AJ5" s="131">
        <f t="shared" ref="AJ5" si="14">SUM(AJ3,-AJ4)</f>
        <v>17703357</v>
      </c>
      <c r="AK5" s="131">
        <f t="shared" ref="AK5" si="15">SUM(AK3,-AK4)</f>
        <v>-60875</v>
      </c>
      <c r="AL5" s="131">
        <f t="shared" ref="AL5" si="16">SUM(AL3,-AL4)</f>
        <v>7328698</v>
      </c>
      <c r="AM5" s="131">
        <f t="shared" ref="AM5" si="17">SUM(AM3,-AM4)</f>
        <v>369520</v>
      </c>
      <c r="AN5" s="131">
        <f t="shared" ref="AN5" si="18">SUM(AN3,-AN4)</f>
        <v>-2381</v>
      </c>
    </row>
    <row r="6" spans="1:40" ht="12">
      <c r="A6" s="116"/>
      <c r="B6" s="127" t="s">
        <v>144</v>
      </c>
      <c r="C6" s="118">
        <f t="shared" ref="C6:C11" si="19">SUM(E6:AL6)</f>
        <v>0</v>
      </c>
      <c r="F6" s="132"/>
      <c r="AF6" s="132"/>
      <c r="AG6" s="132"/>
      <c r="AH6" s="132"/>
      <c r="AI6" s="132"/>
      <c r="AJ6" s="132"/>
      <c r="AK6" s="132"/>
      <c r="AL6" s="132"/>
      <c r="AM6" s="132"/>
      <c r="AN6" s="132"/>
    </row>
    <row r="7" spans="1:40" ht="12">
      <c r="A7" s="116"/>
      <c r="B7" s="133" t="s">
        <v>145</v>
      </c>
      <c r="C7" s="118">
        <f>SUM(E7:AN7)+SUM(E8:AN8)</f>
        <v>0</v>
      </c>
      <c r="E7" s="134">
        <v>-14350395</v>
      </c>
      <c r="F7" s="134"/>
      <c r="G7" s="134"/>
      <c r="H7" s="134"/>
      <c r="I7" s="134">
        <v>-4286005</v>
      </c>
      <c r="J7" s="134"/>
      <c r="K7" s="134"/>
      <c r="L7" s="134"/>
      <c r="M7" s="134"/>
      <c r="N7" s="134">
        <v>-2222</v>
      </c>
      <c r="O7" s="134">
        <v>-94926</v>
      </c>
      <c r="P7" s="150">
        <v>-710855</v>
      </c>
      <c r="Q7" s="134">
        <v>-3142431</v>
      </c>
      <c r="R7" s="134">
        <v>-419068</v>
      </c>
      <c r="S7" s="134">
        <v>-47561</v>
      </c>
      <c r="T7" s="134">
        <v>-2326</v>
      </c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>
        <v>1661673</v>
      </c>
      <c r="AF7" s="134"/>
      <c r="AG7" s="134"/>
      <c r="AH7" s="134"/>
      <c r="AI7" s="134"/>
      <c r="AJ7" s="134">
        <v>1272102</v>
      </c>
      <c r="AK7" s="134"/>
      <c r="AL7" s="134"/>
      <c r="AM7" s="134">
        <v>122014</v>
      </c>
      <c r="AN7" s="134"/>
    </row>
    <row r="8" spans="1:40" ht="12">
      <c r="A8" s="116"/>
      <c r="B8" s="133"/>
      <c r="C8" s="118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>
        <f>-SUM(E7:AN7)</f>
        <v>20000000</v>
      </c>
      <c r="AK8" s="134"/>
      <c r="AL8" s="134"/>
      <c r="AM8" s="134"/>
      <c r="AN8" s="134"/>
    </row>
    <row r="9" spans="1:40" ht="12">
      <c r="A9" s="116"/>
      <c r="B9" s="133" t="s">
        <v>146</v>
      </c>
      <c r="C9" s="118">
        <f t="shared" si="19"/>
        <v>0</v>
      </c>
      <c r="E9" s="135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ht="12">
      <c r="A10" s="116"/>
      <c r="B10" s="133" t="s">
        <v>147</v>
      </c>
      <c r="C10" s="118">
        <f t="shared" si="19"/>
        <v>0</v>
      </c>
      <c r="E10" s="136"/>
      <c r="F10" s="136"/>
      <c r="G10" s="136"/>
      <c r="H10" s="134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</row>
    <row r="11" spans="1:40" ht="12">
      <c r="A11" s="116"/>
      <c r="B11" s="133" t="s">
        <v>148</v>
      </c>
      <c r="C11" s="118">
        <f t="shared" si="19"/>
        <v>0</v>
      </c>
      <c r="E11" s="136"/>
      <c r="F11" s="136"/>
      <c r="G11" s="136"/>
      <c r="H11" s="134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>
        <v>-9500000</v>
      </c>
      <c r="AD11" s="136"/>
      <c r="AE11" s="136"/>
      <c r="AF11" s="136"/>
      <c r="AG11" s="136"/>
      <c r="AH11" s="136"/>
      <c r="AI11" s="136">
        <f>-AC11</f>
        <v>9500000</v>
      </c>
      <c r="AJ11" s="136"/>
      <c r="AK11" s="136"/>
      <c r="AL11" s="136"/>
      <c r="AM11" s="136"/>
      <c r="AN11" s="136"/>
    </row>
    <row r="12" spans="1:40" ht="12">
      <c r="A12" s="116"/>
      <c r="B12" s="133"/>
      <c r="C12" s="118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</row>
    <row r="13" spans="1:40" ht="12">
      <c r="A13" s="116"/>
      <c r="B13" s="133"/>
      <c r="C13" s="118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</row>
    <row r="14" spans="1:40" ht="4.1500000000000004" customHeight="1">
      <c r="A14" s="116"/>
      <c r="B14" s="137"/>
      <c r="C14" s="138"/>
      <c r="D14" s="129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</row>
    <row r="15" spans="1:40" ht="12">
      <c r="A15" s="116"/>
      <c r="B15" s="125" t="s">
        <v>28</v>
      </c>
      <c r="C15" s="139"/>
      <c r="D15" s="125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</row>
    <row r="16" spans="1:40" ht="12">
      <c r="A16" s="116"/>
      <c r="B16" s="140" t="s">
        <v>149</v>
      </c>
      <c r="C16" s="138">
        <f t="shared" ref="C16:C25" si="20">SUM(E16:AN16)</f>
        <v>9183278</v>
      </c>
      <c r="D16" s="129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41"/>
      <c r="AC16" s="136">
        <f>ОПУ!C19</f>
        <v>9183278</v>
      </c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</row>
    <row r="17" spans="1:40" ht="12">
      <c r="A17" s="116"/>
      <c r="B17" s="140" t="s">
        <v>150</v>
      </c>
      <c r="C17" s="138">
        <f t="shared" si="20"/>
        <v>0</v>
      </c>
      <c r="D17" s="129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</row>
    <row r="18" spans="1:40" ht="12">
      <c r="A18" s="116"/>
      <c r="B18" s="140" t="s">
        <v>151</v>
      </c>
      <c r="C18" s="138">
        <f t="shared" si="20"/>
        <v>-187027</v>
      </c>
      <c r="D18" s="129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>
        <v>-2492</v>
      </c>
      <c r="R18" s="136"/>
      <c r="S18" s="136">
        <f>-184352-183</f>
        <v>-184535</v>
      </c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</row>
    <row r="19" spans="1:40" ht="12">
      <c r="A19" s="116"/>
      <c r="B19" s="140" t="s">
        <v>25</v>
      </c>
      <c r="C19" s="138">
        <f t="shared" si="20"/>
        <v>-15112</v>
      </c>
      <c r="D19" s="129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>
        <f>-15122+10</f>
        <v>-15112</v>
      </c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</row>
    <row r="20" spans="1:40" ht="12">
      <c r="A20" s="116"/>
      <c r="B20" s="140" t="s">
        <v>152</v>
      </c>
      <c r="C20" s="138">
        <f t="shared" si="20"/>
        <v>112207</v>
      </c>
      <c r="D20" s="129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>
        <f>-AE38</f>
        <v>7249</v>
      </c>
      <c r="AF20" s="136"/>
      <c r="AG20" s="136"/>
      <c r="AH20" s="136"/>
      <c r="AI20" s="136"/>
      <c r="AJ20" s="136"/>
      <c r="AK20" s="136"/>
      <c r="AL20" s="136">
        <f>-AL38</f>
        <v>104958</v>
      </c>
      <c r="AM20" s="136"/>
      <c r="AN20" s="136"/>
    </row>
    <row r="21" spans="1:40" ht="12">
      <c r="A21" s="116"/>
      <c r="B21" s="140" t="s">
        <v>82</v>
      </c>
      <c r="C21" s="138">
        <f t="shared" si="20"/>
        <v>538121</v>
      </c>
      <c r="D21" s="129"/>
      <c r="E21" s="130">
        <f>268407+168218+83412</f>
        <v>520037</v>
      </c>
      <c r="F21" s="130"/>
      <c r="G21" s="130"/>
      <c r="H21" s="130">
        <v>17119</v>
      </c>
      <c r="I21" s="130">
        <f>925+40</f>
        <v>965</v>
      </c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</row>
    <row r="22" spans="1:40" ht="12">
      <c r="A22" s="116"/>
      <c r="B22" s="140" t="s">
        <v>153</v>
      </c>
      <c r="C22" s="138">
        <f t="shared" si="20"/>
        <v>0</v>
      </c>
      <c r="D22" s="129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</row>
    <row r="23" spans="1:40" ht="12">
      <c r="A23" s="116"/>
      <c r="B23" s="140" t="s">
        <v>32</v>
      </c>
      <c r="C23" s="138">
        <f t="shared" si="20"/>
        <v>-46884</v>
      </c>
      <c r="D23" s="129"/>
      <c r="E23" s="130"/>
      <c r="F23" s="130"/>
      <c r="G23" s="130"/>
      <c r="H23" s="130"/>
      <c r="I23" s="130"/>
      <c r="J23" s="130"/>
      <c r="K23" s="130"/>
      <c r="L23" s="130">
        <v>-14828</v>
      </c>
      <c r="M23" s="130"/>
      <c r="N23" s="130"/>
      <c r="O23" s="130"/>
      <c r="P23" s="130"/>
      <c r="Q23" s="130">
        <v>-32056</v>
      </c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</row>
    <row r="24" spans="1:40" ht="12">
      <c r="A24" s="116"/>
      <c r="B24" s="140" t="s">
        <v>154</v>
      </c>
      <c r="C24" s="138">
        <f t="shared" si="20"/>
        <v>0</v>
      </c>
      <c r="D24" s="129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</row>
    <row r="25" spans="1:40" ht="12">
      <c r="A25" s="116"/>
      <c r="B25" s="140" t="s">
        <v>155</v>
      </c>
      <c r="C25" s="138">
        <f t="shared" si="20"/>
        <v>-17486</v>
      </c>
      <c r="D25" s="129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>
        <f>-S64</f>
        <v>-15317</v>
      </c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>
        <f>AE5-AE7-AE58</f>
        <v>-1095</v>
      </c>
      <c r="AF25" s="136"/>
      <c r="AG25" s="136"/>
      <c r="AH25" s="136"/>
      <c r="AI25" s="136"/>
      <c r="AJ25" s="136"/>
      <c r="AK25" s="136"/>
      <c r="AL25" s="136">
        <f>AL5-AL57-AL58</f>
        <v>-1074</v>
      </c>
      <c r="AM25" s="136"/>
      <c r="AN25" s="136"/>
    </row>
    <row r="26" spans="1:40" ht="12">
      <c r="A26" s="116"/>
      <c r="B26" s="142" t="s">
        <v>156</v>
      </c>
      <c r="C26" s="143">
        <f>SUM(C16:C25)</f>
        <v>9567097</v>
      </c>
      <c r="D26" s="125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</row>
    <row r="27" spans="1:40" ht="12">
      <c r="A27" s="116"/>
      <c r="B27" s="145" t="s">
        <v>157</v>
      </c>
      <c r="C27" s="138">
        <f>SUM(E27:AN27)</f>
        <v>-29327</v>
      </c>
      <c r="D27" s="125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>
        <f>R5-R7</f>
        <v>-29327</v>
      </c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</row>
    <row r="28" spans="1:40" ht="12">
      <c r="A28" s="116"/>
      <c r="B28" s="145" t="s">
        <v>36</v>
      </c>
      <c r="C28" s="138">
        <f>SUM(E28:AN28)</f>
        <v>-2631957</v>
      </c>
      <c r="D28" s="125"/>
      <c r="E28" s="136"/>
      <c r="F28" s="136"/>
      <c r="G28" s="136"/>
      <c r="H28" s="134"/>
      <c r="J28" s="152">
        <f>J5</f>
        <v>-18211</v>
      </c>
      <c r="K28" s="136">
        <f>K5</f>
        <v>2071</v>
      </c>
      <c r="L28" s="136"/>
      <c r="M28" s="136"/>
      <c r="N28" s="136"/>
      <c r="O28" s="136"/>
      <c r="P28" s="136">
        <f>P5-P7</f>
        <v>-82536</v>
      </c>
      <c r="Q28" s="136"/>
      <c r="R28" s="136"/>
      <c r="S28" s="136"/>
      <c r="T28" s="136"/>
      <c r="U28" s="136"/>
      <c r="V28" s="136"/>
      <c r="W28" s="136">
        <f>W5</f>
        <v>-2723070</v>
      </c>
      <c r="X28" s="136">
        <f>X5</f>
        <v>189789</v>
      </c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</row>
    <row r="29" spans="1:40" ht="12">
      <c r="A29" s="116"/>
      <c r="B29" s="145" t="s">
        <v>126</v>
      </c>
      <c r="C29" s="138">
        <f>SUM(E29:AN29)</f>
        <v>0</v>
      </c>
      <c r="D29" s="125"/>
      <c r="E29" s="136"/>
      <c r="F29" s="136"/>
      <c r="G29" s="136"/>
      <c r="H29" s="136"/>
      <c r="I29" s="136"/>
      <c r="J29" s="136"/>
      <c r="K29" s="136"/>
      <c r="L29" s="136"/>
      <c r="M29" s="136">
        <f>M5-M7</f>
        <v>0</v>
      </c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</row>
    <row r="30" spans="1:40" ht="12">
      <c r="A30" s="116"/>
      <c r="B30" s="145" t="s">
        <v>158</v>
      </c>
      <c r="C30" s="138">
        <f>SUM(E30:AN30)</f>
        <v>2740206</v>
      </c>
      <c r="D30" s="125"/>
      <c r="E30" s="136"/>
      <c r="F30" s="136"/>
      <c r="G30" s="136"/>
      <c r="H30" s="136"/>
      <c r="I30" s="136"/>
      <c r="J30" s="136"/>
      <c r="K30" s="136"/>
      <c r="L30" s="136">
        <f>L5-L23-L52</f>
        <v>72277</v>
      </c>
      <c r="M30" s="136"/>
      <c r="N30" s="136">
        <f>N5-N7</f>
        <v>5997</v>
      </c>
      <c r="O30" s="136"/>
      <c r="P30" s="136"/>
      <c r="Q30" s="136">
        <f>Q5-Q23-Q7-Q18</f>
        <v>2652091</v>
      </c>
      <c r="R30" s="136"/>
      <c r="S30" s="136"/>
      <c r="T30" s="136"/>
      <c r="U30" s="136"/>
      <c r="V30" s="136">
        <f>V5-V19-V51-V52</f>
        <v>9841</v>
      </c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</row>
    <row r="31" spans="1:40" ht="12">
      <c r="A31" s="116"/>
      <c r="B31" s="145" t="s">
        <v>129</v>
      </c>
      <c r="C31" s="138">
        <f>SUM(E31:AN31)</f>
        <v>-407368</v>
      </c>
      <c r="D31" s="125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>
        <f>U5</f>
        <v>-407368</v>
      </c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</row>
    <row r="32" spans="1:40" ht="12">
      <c r="A32" s="116"/>
      <c r="B32" s="145" t="s">
        <v>128</v>
      </c>
      <c r="C32" s="138">
        <f t="shared" ref="C32:C35" si="21">SUM(E32:AN32)</f>
        <v>93937.876710000011</v>
      </c>
      <c r="D32" s="125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>
        <v>93937.876710000011</v>
      </c>
      <c r="AK32" s="136"/>
      <c r="AL32" s="136"/>
      <c r="AM32" s="136"/>
      <c r="AN32" s="136"/>
    </row>
    <row r="33" spans="1:40" ht="12">
      <c r="A33" s="116"/>
      <c r="B33" s="145" t="s">
        <v>159</v>
      </c>
      <c r="C33" s="138">
        <f t="shared" si="21"/>
        <v>-4488326.8767099995</v>
      </c>
      <c r="D33" s="125"/>
      <c r="E33" s="136">
        <f>E5-E7-E21</f>
        <v>-598051</v>
      </c>
      <c r="F33" s="136">
        <f>F5</f>
        <v>-49066</v>
      </c>
      <c r="G33" s="136">
        <f>G5</f>
        <v>0</v>
      </c>
      <c r="H33" s="136">
        <f>H5-H21</f>
        <v>-64604</v>
      </c>
      <c r="I33" s="136">
        <f>I5-I7-I21</f>
        <v>-50667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>
        <f>AJ5-AJ7-AJ8-AJ32</f>
        <v>-3662682.87671</v>
      </c>
      <c r="AK33" s="136">
        <f>AK5-AK7</f>
        <v>-60875</v>
      </c>
      <c r="AL33" s="136"/>
      <c r="AM33" s="136"/>
      <c r="AN33" s="136">
        <f>AN5</f>
        <v>-2381</v>
      </c>
    </row>
    <row r="34" spans="1:40" ht="12">
      <c r="A34" s="116"/>
      <c r="B34" s="145" t="s">
        <v>37</v>
      </c>
      <c r="C34" s="138">
        <f t="shared" si="21"/>
        <v>12725</v>
      </c>
      <c r="D34" s="125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>
        <f>AH5-AH7-AH8</f>
        <v>12725</v>
      </c>
      <c r="AI34" s="136"/>
      <c r="AJ34" s="136"/>
      <c r="AK34" s="136"/>
      <c r="AL34" s="136"/>
      <c r="AM34" s="136"/>
      <c r="AN34" s="136"/>
    </row>
    <row r="35" spans="1:40" ht="12">
      <c r="A35" s="116"/>
      <c r="B35" s="145" t="s">
        <v>84</v>
      </c>
      <c r="C35" s="138">
        <f t="shared" si="21"/>
        <v>247506</v>
      </c>
      <c r="D35" s="125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>
        <f>AM5-AM7</f>
        <v>247506</v>
      </c>
      <c r="AN35" s="136"/>
    </row>
    <row r="36" spans="1:40" ht="12">
      <c r="A36" s="116"/>
      <c r="B36" s="142" t="s">
        <v>160</v>
      </c>
      <c r="C36" s="143">
        <f>SUM(C26:C33)</f>
        <v>4844262</v>
      </c>
      <c r="D36" s="125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</row>
    <row r="37" spans="1:40" ht="12">
      <c r="A37" s="116"/>
      <c r="B37" s="145" t="s">
        <v>85</v>
      </c>
      <c r="C37" s="138">
        <v>139805</v>
      </c>
      <c r="D37" s="129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</row>
    <row r="38" spans="1:40" ht="12">
      <c r="A38" s="116"/>
      <c r="B38" s="145" t="s">
        <v>161</v>
      </c>
      <c r="C38" s="138">
        <f>SUM(E38:AN38)</f>
        <v>-112207</v>
      </c>
      <c r="D38" s="129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>
        <v>-7249</v>
      </c>
      <c r="AF38" s="136"/>
      <c r="AG38" s="136"/>
      <c r="AH38" s="136"/>
      <c r="AI38" s="136"/>
      <c r="AJ38" s="136"/>
      <c r="AK38" s="136"/>
      <c r="AL38" s="136">
        <v>-104958</v>
      </c>
      <c r="AM38" s="136"/>
      <c r="AN38" s="136"/>
    </row>
    <row r="39" spans="1:40" ht="12">
      <c r="A39" s="116"/>
      <c r="B39" s="145" t="s">
        <v>39</v>
      </c>
      <c r="C39" s="138">
        <v>-1773980</v>
      </c>
      <c r="D39" s="129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>
        <f>T5-T7</f>
        <v>369481</v>
      </c>
      <c r="U39" s="136"/>
      <c r="V39" s="136"/>
      <c r="W39" s="136"/>
      <c r="X39" s="136"/>
      <c r="Y39" s="136"/>
      <c r="Z39" s="136"/>
      <c r="AA39" s="136"/>
      <c r="AB39" s="136"/>
      <c r="AC39" s="136">
        <f>ОПУ!C20</f>
        <v>-1320272</v>
      </c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</row>
    <row r="40" spans="1:40" ht="12">
      <c r="A40" s="116"/>
      <c r="B40" s="146" t="s">
        <v>162</v>
      </c>
      <c r="C40" s="143">
        <f>SUM(C36:C39)</f>
        <v>3097880</v>
      </c>
      <c r="D40" s="125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</row>
    <row r="41" spans="1:40" ht="12">
      <c r="A41" s="116"/>
      <c r="B41" s="142"/>
      <c r="C41" s="138"/>
      <c r="D41" s="125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</row>
    <row r="42" spans="1:40" ht="12">
      <c r="A42" s="116"/>
      <c r="B42" s="146" t="s">
        <v>41</v>
      </c>
      <c r="C42" s="139"/>
      <c r="D42" s="125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</row>
    <row r="43" spans="1:40" ht="12">
      <c r="A43" s="116"/>
      <c r="B43" s="145" t="s">
        <v>86</v>
      </c>
      <c r="C43" s="138">
        <f t="shared" ref="C43:C52" si="22">SUM(E43:AN43)</f>
        <v>0</v>
      </c>
      <c r="D43" s="129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</row>
    <row r="44" spans="1:40" ht="12">
      <c r="A44" s="116"/>
      <c r="B44" s="145" t="s">
        <v>163</v>
      </c>
      <c r="C44" s="138">
        <f t="shared" si="22"/>
        <v>0</v>
      </c>
      <c r="D44" s="129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</row>
    <row r="45" spans="1:40" ht="12">
      <c r="A45" s="116"/>
      <c r="B45" s="145" t="s">
        <v>164</v>
      </c>
      <c r="C45" s="138">
        <f t="shared" si="22"/>
        <v>0</v>
      </c>
      <c r="D45" s="129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</row>
    <row r="46" spans="1:40" ht="12">
      <c r="A46" s="116"/>
      <c r="B46" s="145" t="s">
        <v>165</v>
      </c>
      <c r="C46" s="138">
        <f t="shared" si="22"/>
        <v>0</v>
      </c>
      <c r="D46" s="129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</row>
    <row r="47" spans="1:40" ht="12">
      <c r="A47" s="116"/>
      <c r="B47" s="145" t="s">
        <v>166</v>
      </c>
      <c r="C47" s="138">
        <f t="shared" si="22"/>
        <v>0</v>
      </c>
      <c r="D47" s="129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</row>
    <row r="48" spans="1:40" ht="12">
      <c r="A48" s="116"/>
      <c r="B48" s="145" t="s">
        <v>167</v>
      </c>
      <c r="C48" s="138">
        <f t="shared" si="22"/>
        <v>0</v>
      </c>
      <c r="D48" s="129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</row>
    <row r="49" spans="1:40" ht="12">
      <c r="A49" s="116"/>
      <c r="B49" s="145" t="s">
        <v>88</v>
      </c>
      <c r="C49" s="138">
        <f t="shared" si="22"/>
        <v>-3010934</v>
      </c>
      <c r="D49" s="129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>
        <v>-3010934</v>
      </c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</row>
    <row r="50" spans="1:40" ht="12">
      <c r="A50" s="116"/>
      <c r="B50" s="145" t="s">
        <v>168</v>
      </c>
      <c r="C50" s="138">
        <f t="shared" si="22"/>
        <v>0</v>
      </c>
      <c r="D50" s="129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</row>
    <row r="51" spans="1:40" ht="12">
      <c r="A51" s="116"/>
      <c r="B51" s="145" t="s">
        <v>89</v>
      </c>
      <c r="C51" s="138">
        <f t="shared" si="22"/>
        <v>-24153</v>
      </c>
      <c r="D51" s="129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>
        <v>-24153</v>
      </c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</row>
    <row r="52" spans="1:40" ht="12">
      <c r="A52" s="116"/>
      <c r="B52" s="145" t="s">
        <v>90</v>
      </c>
      <c r="C52" s="138">
        <f t="shared" si="22"/>
        <v>1799427</v>
      </c>
      <c r="D52" s="129"/>
      <c r="E52" s="136"/>
      <c r="F52" s="136"/>
      <c r="G52" s="136"/>
      <c r="H52" s="136"/>
      <c r="I52" s="136"/>
      <c r="J52" s="136"/>
      <c r="K52" s="136"/>
      <c r="L52" s="136">
        <v>100000</v>
      </c>
      <c r="M52" s="136"/>
      <c r="N52" s="136"/>
      <c r="O52" s="136"/>
      <c r="P52" s="136"/>
      <c r="Q52" s="136"/>
      <c r="R52" s="136"/>
      <c r="S52" s="136"/>
      <c r="T52" s="136"/>
      <c r="U52" s="136"/>
      <c r="V52" s="136">
        <f>21432+5252</f>
        <v>26684</v>
      </c>
      <c r="W52" s="136"/>
      <c r="X52" s="136"/>
      <c r="Y52" s="136">
        <f>1518240+154503</f>
        <v>1672743</v>
      </c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</row>
    <row r="53" spans="1:40" ht="12">
      <c r="A53" s="116"/>
      <c r="B53" s="146" t="s">
        <v>169</v>
      </c>
      <c r="C53" s="143">
        <f>SUM(C43:C52)</f>
        <v>-1235660</v>
      </c>
      <c r="D53" s="125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</row>
    <row r="54" spans="1:40" ht="12">
      <c r="A54" s="116"/>
      <c r="B54" s="146"/>
      <c r="C54" s="139"/>
      <c r="D54" s="125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</row>
    <row r="55" spans="1:40" ht="12">
      <c r="A55" s="116"/>
      <c r="B55" s="146" t="s">
        <v>42</v>
      </c>
      <c r="C55" s="139"/>
      <c r="D55" s="125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</row>
    <row r="56" spans="1:40" ht="12">
      <c r="A56" s="116"/>
      <c r="B56" s="145" t="s">
        <v>170</v>
      </c>
      <c r="C56" s="138">
        <f t="shared" ref="C56:C61" si="23">SUM(X56:AN56)</f>
        <v>0</v>
      </c>
      <c r="D56" s="129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</row>
    <row r="57" spans="1:40" ht="12">
      <c r="A57" s="116"/>
      <c r="B57" s="145" t="s">
        <v>171</v>
      </c>
      <c r="C57" s="138">
        <f t="shared" si="23"/>
        <v>7400970</v>
      </c>
      <c r="D57" s="129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>
        <v>7400970</v>
      </c>
      <c r="AM57" s="136"/>
      <c r="AN57" s="136"/>
    </row>
    <row r="58" spans="1:40" ht="12">
      <c r="A58" s="116"/>
      <c r="B58" s="145" t="s">
        <v>172</v>
      </c>
      <c r="C58" s="138">
        <f t="shared" si="23"/>
        <v>-165998</v>
      </c>
      <c r="D58" s="129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>
        <v>-94800</v>
      </c>
      <c r="AF58" s="136"/>
      <c r="AG58" s="136"/>
      <c r="AH58" s="136"/>
      <c r="AI58" s="136"/>
      <c r="AJ58" s="136"/>
      <c r="AK58" s="136"/>
      <c r="AL58" s="136">
        <v>-71198</v>
      </c>
      <c r="AM58" s="136"/>
      <c r="AN58" s="136"/>
    </row>
    <row r="59" spans="1:40" ht="12">
      <c r="A59" s="116"/>
      <c r="B59" s="145" t="s">
        <v>161</v>
      </c>
      <c r="C59" s="138">
        <f t="shared" si="23"/>
        <v>0</v>
      </c>
      <c r="D59" s="129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4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</row>
    <row r="60" spans="1:40" ht="12">
      <c r="A60" s="116"/>
      <c r="B60" s="145" t="s">
        <v>173</v>
      </c>
      <c r="C60" s="138">
        <f t="shared" si="23"/>
        <v>0</v>
      </c>
      <c r="D60" s="129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4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</row>
    <row r="61" spans="1:40" ht="12">
      <c r="A61" s="116"/>
      <c r="B61" s="145" t="s">
        <v>91</v>
      </c>
      <c r="C61" s="138">
        <f t="shared" si="23"/>
        <v>-9500000</v>
      </c>
      <c r="D61" s="129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S61" s="136"/>
      <c r="T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>
        <v>-9500000</v>
      </c>
      <c r="AJ61" s="136"/>
      <c r="AK61" s="136"/>
      <c r="AL61" s="136"/>
      <c r="AM61" s="136"/>
      <c r="AN61" s="136"/>
    </row>
    <row r="62" spans="1:40" ht="12">
      <c r="A62" s="116"/>
      <c r="B62" s="146" t="s">
        <v>174</v>
      </c>
      <c r="C62" s="143">
        <f>SUM(C56:C61)</f>
        <v>-2265028</v>
      </c>
      <c r="D62" s="125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</row>
    <row r="63" spans="1:40" ht="12">
      <c r="A63" s="116"/>
      <c r="B63" s="145" t="s">
        <v>175</v>
      </c>
      <c r="C63" s="147">
        <f>C66-C64-C65</f>
        <v>362042</v>
      </c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</row>
    <row r="64" spans="1:40" ht="12">
      <c r="A64" s="116"/>
      <c r="B64" s="121" t="s">
        <v>176</v>
      </c>
      <c r="C64" s="138">
        <f t="shared" ref="C64" si="24">SUM(E64:AH64)</f>
        <v>15317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>
        <v>15317</v>
      </c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</row>
    <row r="65" spans="1:40" ht="12">
      <c r="A65" s="116"/>
      <c r="B65" s="145" t="s">
        <v>177</v>
      </c>
      <c r="C65" s="138">
        <f>'ОДДС с изм.'!C54</f>
        <v>143111</v>
      </c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</row>
    <row r="66" spans="1:40" ht="12">
      <c r="A66" s="116"/>
      <c r="B66" s="146" t="s">
        <v>178</v>
      </c>
      <c r="C66" s="148">
        <f>Баланс!C23</f>
        <v>520470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</row>
    <row r="67" spans="1:40" ht="12">
      <c r="B67" s="146"/>
    </row>
    <row r="68" spans="1:40" ht="12"/>
    <row r="69" spans="1:40" ht="12"/>
    <row r="70" spans="1:40" ht="12"/>
    <row r="71" spans="1:40" ht="12" hidden="1"/>
    <row r="72" spans="1:40" ht="12" hidden="1"/>
    <row r="73" spans="1:40" ht="12" hidden="1"/>
    <row r="74" spans="1:40" ht="12" hidden="1"/>
    <row r="75" spans="1:40" ht="12.75" hidden="1" customHeight="1"/>
    <row r="76" spans="1:40" ht="12" hidden="1"/>
    <row r="77" spans="1:40" ht="12" hidden="1"/>
    <row r="78" spans="1:40" ht="12" hidden="1"/>
    <row r="79" spans="1:40" ht="12"/>
    <row r="80" spans="1:40" ht="12"/>
    <row r="81" ht="12"/>
    <row r="82" ht="12" customHeight="1"/>
    <row r="83" ht="12" customHeight="1"/>
    <row r="84" ht="12" customHeight="1"/>
  </sheetData>
  <conditionalFormatting sqref="E1:AN1">
    <cfRule type="cellIs" dxfId="11" priority="13" stopIfTrue="1" operator="greaterThan">
      <formula>0.5</formula>
    </cfRule>
    <cfRule type="cellIs" dxfId="10" priority="14" stopIfTrue="1" operator="lessThan">
      <formula>-0.5</formula>
    </cfRule>
  </conditionalFormatting>
  <conditionalFormatting sqref="AJ1">
    <cfRule type="cellIs" dxfId="9" priority="11" stopIfTrue="1" operator="greaterThan">
      <formula>0.5</formula>
    </cfRule>
    <cfRule type="cellIs" dxfId="8" priority="12" stopIfTrue="1" operator="lessThan">
      <formula>-0.5</formula>
    </cfRule>
  </conditionalFormatting>
  <conditionalFormatting sqref="AK1">
    <cfRule type="cellIs" dxfId="7" priority="9" stopIfTrue="1" operator="greaterThan">
      <formula>0.5</formula>
    </cfRule>
    <cfRule type="cellIs" dxfId="6" priority="10" stopIfTrue="1" operator="lessThan">
      <formula>-0.5</formula>
    </cfRule>
  </conditionalFormatting>
  <conditionalFormatting sqref="AL1">
    <cfRule type="cellIs" dxfId="5" priority="7" stopIfTrue="1" operator="greaterThan">
      <formula>0.5</formula>
    </cfRule>
    <cfRule type="cellIs" dxfId="4" priority="8" stopIfTrue="1" operator="lessThan">
      <formula>-0.5</formula>
    </cfRule>
  </conditionalFormatting>
  <conditionalFormatting sqref="AM1">
    <cfRule type="cellIs" dxfId="3" priority="3" stopIfTrue="1" operator="greaterThan">
      <formula>0.5</formula>
    </cfRule>
    <cfRule type="cellIs" dxfId="2" priority="4" stopIfTrue="1" operator="lessThan">
      <formula>-0.5</formula>
    </cfRule>
  </conditionalFormatting>
  <conditionalFormatting sqref="AN1">
    <cfRule type="cellIs" dxfId="1" priority="1" stopIfTrue="1" operator="greaterThan">
      <formula>0.5</formula>
    </cfRule>
    <cfRule type="cellIs" dxfId="0" priority="2" stopIfTrue="1" operator="lessThan">
      <formula>-0.5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ОПУ</vt:lpstr>
      <vt:lpstr>Баланс</vt:lpstr>
      <vt:lpstr>ОИК</vt:lpstr>
      <vt:lpstr>ОДДС с изм.</vt:lpstr>
      <vt:lpstr>CF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Пользователь Windows</cp:lastModifiedBy>
  <cp:lastPrinted>2021-12-13T03:20:50Z</cp:lastPrinted>
  <dcterms:created xsi:type="dcterms:W3CDTF">2014-05-15T07:31:14Z</dcterms:created>
  <dcterms:modified xsi:type="dcterms:W3CDTF">2021-12-14T06:08:57Z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