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/>
</workbook>
</file>

<file path=xl/calcChain.xml><?xml version="1.0" encoding="utf-8"?>
<calcChain xmlns="http://schemas.openxmlformats.org/spreadsheetml/2006/main">
  <c r="E8" i="4"/>
  <c r="E9"/>
  <c r="E10"/>
  <c r="E11"/>
  <c r="E12"/>
  <c r="D12"/>
  <c r="C12"/>
  <c r="C34" i="3"/>
  <c r="B34"/>
  <c r="B12" i="4" l="1"/>
  <c r="D10" i="2" l="1"/>
  <c r="C10"/>
  <c r="E17" i="4" l="1"/>
  <c r="C17"/>
  <c r="D17"/>
  <c r="B17"/>
  <c r="E13"/>
  <c r="E14"/>
  <c r="E15"/>
  <c r="E7"/>
  <c r="C38" i="3"/>
  <c r="B38"/>
  <c r="C27"/>
  <c r="B27"/>
  <c r="C24"/>
  <c r="B24"/>
  <c r="C14"/>
  <c r="C9"/>
  <c r="B14"/>
  <c r="B9"/>
  <c r="D15" i="2"/>
  <c r="D17" s="1"/>
  <c r="D19" s="1"/>
  <c r="C15"/>
  <c r="C17" s="1"/>
  <c r="C19" s="1"/>
  <c r="D43" i="1"/>
  <c r="D42"/>
  <c r="C41"/>
  <c r="D41"/>
  <c r="C31"/>
  <c r="D31"/>
  <c r="C26"/>
  <c r="D26"/>
  <c r="D20"/>
  <c r="C19"/>
  <c r="D19"/>
  <c r="C11"/>
  <c r="D11"/>
  <c r="B43" i="3" l="1"/>
  <c r="B32"/>
  <c r="C32"/>
  <c r="C43"/>
  <c r="B22"/>
  <c r="C22"/>
  <c r="C42" i="1"/>
  <c r="C43" s="1"/>
  <c r="C20"/>
  <c r="E16" i="4"/>
  <c r="C44" i="3" l="1"/>
  <c r="C46" s="1"/>
  <c r="B44"/>
  <c r="B46" s="1"/>
</calcChain>
</file>

<file path=xl/sharedStrings.xml><?xml version="1.0" encoding="utf-8"?>
<sst xmlns="http://schemas.openxmlformats.org/spreadsheetml/2006/main" count="152" uniqueCount="108">
  <si>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</si>
  <si>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</si>
  <si>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</si>
  <si>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</si>
  <si>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</si>
  <si>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</si>
  <si>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</si>
  <si>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</si>
  <si>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Предоплата по подоходному налогу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</si>
  <si>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</si>
  <si>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</si>
  <si>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</si>
  <si>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</si>
  <si>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</si>
  <si>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</si>
  <si>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</si>
  <si>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</si>
  <si>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</si>
  <si>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</si>
  <si>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</si>
  <si>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</si>
  <si>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</si>
  <si>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</si>
  <si>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</si>
  <si>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</si>
  <si>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</si>
  <si>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</si>
  <si>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</si>
  <si>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</si>
  <si>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</si>
  <si>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</si>
  <si>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</si>
  <si>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</si>
  <si>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</si>
  <si>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</si>
  <si>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на 31.12.2012 года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</si>
  <si>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</si>
  <si>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</si>
  <si>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</si>
  <si>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</si>
  <si>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</si>
  <si>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</si>
  <si>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</si>
  <si>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Джальмишев А.А.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</si>
  <si>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</si>
  <si>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</si>
  <si>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</si>
  <si>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</si>
  <si>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</si>
  <si>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</si>
  <si>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</si>
  <si>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</si>
  <si>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</si>
  <si>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</si>
  <si>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</si>
  <si>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</si>
  <si>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</si>
  <si>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</si>
  <si>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</si>
  <si>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</si>
  <si>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</si>
  <si>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</si>
  <si>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</si>
  <si>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</si>
  <si>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</si>
  <si>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</si>
  <si>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</si>
  <si>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</si>
  <si>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</si>
  <si>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</si>
  <si>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</si>
  <si>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</si>
  <si>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</si>
  <si>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</si>
  <si>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</si>
  <si>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</si>
  <si>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</si>
  <si>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</si>
  <si>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</si>
  <si>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</si>
  <si>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</si>
  <si>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</si>
  <si>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</si>
  <si>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</si>
  <si>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</si>
  <si>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</si>
  <si>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</si>
  <si>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</si>
  <si>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</si>
  <si>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Сальдо на 01 января 2012 года</t>
  </si>
  <si>
    <t>Совокупный доход за год</t>
  </si>
  <si>
    <t>Реклассификации из состава резерва на нераспределенную прибыль</t>
  </si>
  <si>
    <t>Сальдо на 31 декабря 2012 года</t>
  </si>
  <si>
    <t>Сальдо на 01 января 2013 года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</si>
  <si>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</si>
  <si>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</si>
  <si>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</si>
  <si>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</si>
  <si>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</si>
  <si>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</si>
  <si>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по состоянию на 30 сентября 2013 года</t>
  </si>
  <si>
    <t>на 30.09.2013 года</t>
  </si>
  <si>
    <t>за период, закончившийся 30 сентября 2013 года</t>
  </si>
  <si>
    <t>за 9 месяцев 2013 года</t>
  </si>
  <si>
    <t>за 9 месяцев 2012 года</t>
  </si>
  <si>
    <t xml:space="preserve">                         прочие</t>
  </si>
  <si>
    <t>Сальдо на 30 сентября 2013 года</t>
  </si>
  <si>
    <t>Корректировка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</si>
</sst>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opLeftCell="A25" workbookViewId="0">
      <selection activeCell="C6" sqref="C6"/>
    </sheetView>
  </sheetViews>
  <sheetFormatPr defaultRowHeight="14.25"/>
  <cols>
    <col min="1" max="1" width="45.5703125" style="2" customWidth="1"/>
    <col min="2" max="2" width="14.42578125" style="2" customWidth="1"/>
    <col min="3" max="3" width="18.140625" style="2" customWidth="1"/>
    <col min="4" max="4" width="18.5703125" style="2" customWidth="1"/>
    <col min="5" max="16384" width="9.140625" style="2"/>
  </cols>
  <sheetData>
    <row r="1" spans="1:4" ht="15">
      <c r="A1" s="1" t="s">
        <v>37</v>
      </c>
    </row>
    <row r="3" spans="1:4" ht="15">
      <c r="A3" s="19" t="s">
        <v>36</v>
      </c>
      <c r="B3" s="19"/>
      <c r="C3" s="19"/>
      <c r="D3" s="19"/>
    </row>
    <row r="4" spans="1:4" ht="15">
      <c r="A4" s="19" t="s">
        <v>100</v>
      </c>
      <c r="B4" s="19"/>
      <c r="C4" s="19"/>
      <c r="D4" s="19"/>
    </row>
    <row r="6" spans="1:4" ht="30">
      <c r="A6" s="3"/>
      <c r="B6" s="4" t="s">
        <v>34</v>
      </c>
      <c r="C6" s="4" t="s">
        <v>101</v>
      </c>
      <c r="D6" s="4" t="s">
        <v>35</v>
      </c>
    </row>
    <row r="7" spans="1:4" ht="15">
      <c r="A7" s="11" t="s">
        <v>0</v>
      </c>
      <c r="B7" s="5"/>
      <c r="C7" s="5"/>
      <c r="D7" s="5"/>
    </row>
    <row r="8" spans="1:4" ht="15">
      <c r="A8" s="11" t="s">
        <v>1</v>
      </c>
      <c r="B8" s="5"/>
      <c r="C8" s="5"/>
      <c r="D8" s="6"/>
    </row>
    <row r="9" spans="1:4">
      <c r="A9" s="12" t="s">
        <v>2</v>
      </c>
      <c r="B9" s="5">
        <v>4</v>
      </c>
      <c r="C9" s="6">
        <v>1213734</v>
      </c>
      <c r="D9" s="6">
        <v>1228996</v>
      </c>
    </row>
    <row r="10" spans="1:4">
      <c r="A10" s="12" t="s">
        <v>3</v>
      </c>
      <c r="B10" s="5"/>
      <c r="C10" s="6">
        <v>518</v>
      </c>
      <c r="D10" s="6">
        <v>562</v>
      </c>
    </row>
    <row r="11" spans="1:4" ht="15">
      <c r="A11" s="11" t="s">
        <v>4</v>
      </c>
      <c r="B11" s="5"/>
      <c r="C11" s="7">
        <f>SUM(C9:C10)</f>
        <v>1214252</v>
      </c>
      <c r="D11" s="7">
        <f>SUM(D9:D10)</f>
        <v>1229558</v>
      </c>
    </row>
    <row r="12" spans="1:4" ht="15">
      <c r="A12" s="11" t="s">
        <v>5</v>
      </c>
      <c r="B12" s="5"/>
      <c r="C12" s="6"/>
      <c r="D12" s="6"/>
    </row>
    <row r="13" spans="1:4">
      <c r="A13" s="12" t="s">
        <v>6</v>
      </c>
      <c r="B13" s="5">
        <v>5</v>
      </c>
      <c r="C13" s="6">
        <v>319306</v>
      </c>
      <c r="D13" s="6">
        <v>310448</v>
      </c>
    </row>
    <row r="14" spans="1:4">
      <c r="A14" s="12" t="s">
        <v>7</v>
      </c>
      <c r="B14" s="5">
        <v>6</v>
      </c>
      <c r="C14" s="6">
        <v>416524</v>
      </c>
      <c r="D14" s="6">
        <v>378780</v>
      </c>
    </row>
    <row r="15" spans="1:4">
      <c r="A15" s="12" t="s">
        <v>8</v>
      </c>
      <c r="B15" s="5"/>
      <c r="C15" s="6"/>
      <c r="D15" s="6"/>
    </row>
    <row r="16" spans="1:4">
      <c r="A16" s="12" t="s">
        <v>9</v>
      </c>
      <c r="B16" s="5">
        <v>7</v>
      </c>
      <c r="C16" s="6">
        <v>649</v>
      </c>
      <c r="D16" s="6">
        <v>446</v>
      </c>
    </row>
    <row r="17" spans="1:4">
      <c r="A17" s="12" t="s">
        <v>10</v>
      </c>
      <c r="B17" s="5">
        <v>8</v>
      </c>
      <c r="C17" s="6">
        <v>26409</v>
      </c>
      <c r="D17" s="6">
        <v>20397</v>
      </c>
    </row>
    <row r="18" spans="1:4">
      <c r="A18" s="12" t="s">
        <v>11</v>
      </c>
      <c r="B18" s="5">
        <v>9</v>
      </c>
      <c r="C18" s="6">
        <v>118350</v>
      </c>
      <c r="D18" s="6">
        <v>116151</v>
      </c>
    </row>
    <row r="19" spans="1:4" ht="15">
      <c r="A19" s="11" t="s">
        <v>12</v>
      </c>
      <c r="B19" s="5"/>
      <c r="C19" s="7">
        <f>SUM(C13:C18)</f>
        <v>881238</v>
      </c>
      <c r="D19" s="7">
        <f>SUM(D13:D18)</f>
        <v>826222</v>
      </c>
    </row>
    <row r="20" spans="1:4" ht="15">
      <c r="A20" s="11" t="s">
        <v>13</v>
      </c>
      <c r="B20" s="5"/>
      <c r="C20" s="7">
        <f>C11+C19</f>
        <v>2095490</v>
      </c>
      <c r="D20" s="7">
        <f>D11+D19</f>
        <v>2055780</v>
      </c>
    </row>
    <row r="21" spans="1:4" ht="15">
      <c r="A21" s="11" t="s">
        <v>14</v>
      </c>
      <c r="B21" s="5"/>
      <c r="C21" s="6"/>
      <c r="D21" s="6"/>
    </row>
    <row r="22" spans="1:4" ht="15">
      <c r="A22" s="11" t="s">
        <v>15</v>
      </c>
      <c r="B22" s="5"/>
      <c r="C22" s="6"/>
      <c r="D22" s="6"/>
    </row>
    <row r="23" spans="1:4">
      <c r="A23" s="12" t="s">
        <v>16</v>
      </c>
      <c r="B23" s="5">
        <v>10</v>
      </c>
      <c r="C23" s="6">
        <v>956377</v>
      </c>
      <c r="D23" s="6">
        <v>956377</v>
      </c>
    </row>
    <row r="24" spans="1:4">
      <c r="A24" s="12" t="s">
        <v>17</v>
      </c>
      <c r="B24" s="5">
        <v>11</v>
      </c>
      <c r="C24" s="6">
        <v>323228</v>
      </c>
      <c r="D24" s="6">
        <v>328323</v>
      </c>
    </row>
    <row r="25" spans="1:4">
      <c r="A25" s="12" t="s">
        <v>18</v>
      </c>
      <c r="B25" s="5"/>
      <c r="C25" s="6">
        <v>249800</v>
      </c>
      <c r="D25" s="6">
        <v>190927</v>
      </c>
    </row>
    <row r="26" spans="1:4" ht="15">
      <c r="A26" s="11" t="s">
        <v>19</v>
      </c>
      <c r="B26" s="5"/>
      <c r="C26" s="7">
        <f>SUM(C23:C25)</f>
        <v>1529405</v>
      </c>
      <c r="D26" s="7">
        <f>SUM(D23:D25)</f>
        <v>1475627</v>
      </c>
    </row>
    <row r="27" spans="1:4" ht="15">
      <c r="A27" s="11" t="s">
        <v>38</v>
      </c>
      <c r="B27" s="5"/>
      <c r="C27" s="6"/>
      <c r="D27" s="6"/>
    </row>
    <row r="28" spans="1:4">
      <c r="A28" s="12" t="s">
        <v>20</v>
      </c>
      <c r="B28" s="5">
        <v>12</v>
      </c>
      <c r="C28" s="6">
        <v>148281</v>
      </c>
      <c r="D28" s="6">
        <v>148281</v>
      </c>
    </row>
    <row r="29" spans="1:4">
      <c r="A29" s="12" t="s">
        <v>21</v>
      </c>
      <c r="B29" s="5">
        <v>13</v>
      </c>
      <c r="C29" s="6">
        <v>51647</v>
      </c>
      <c r="D29" s="6">
        <v>51647</v>
      </c>
    </row>
    <row r="30" spans="1:4">
      <c r="A30" s="12" t="s">
        <v>22</v>
      </c>
      <c r="B30" s="5"/>
      <c r="C30" s="6">
        <v>48859</v>
      </c>
      <c r="D30" s="6">
        <v>48859</v>
      </c>
    </row>
    <row r="31" spans="1:4" ht="15">
      <c r="A31" s="11" t="s">
        <v>23</v>
      </c>
      <c r="B31" s="5"/>
      <c r="C31" s="7">
        <f>SUM(C28:C30)</f>
        <v>248787</v>
      </c>
      <c r="D31" s="7">
        <f>SUM(D28:D30)</f>
        <v>248787</v>
      </c>
    </row>
    <row r="32" spans="1:4" ht="15">
      <c r="A32" s="11" t="s">
        <v>24</v>
      </c>
      <c r="B32" s="5"/>
      <c r="C32" s="6"/>
      <c r="D32" s="6"/>
    </row>
    <row r="33" spans="1:4">
      <c r="A33" s="12" t="s">
        <v>25</v>
      </c>
      <c r="B33" s="5">
        <v>12</v>
      </c>
      <c r="C33" s="6">
        <v>18535</v>
      </c>
      <c r="D33" s="6">
        <v>74140</v>
      </c>
    </row>
    <row r="34" spans="1:4">
      <c r="A34" s="12" t="s">
        <v>26</v>
      </c>
      <c r="B34" s="5"/>
      <c r="C34" s="6">
        <v>74117</v>
      </c>
      <c r="D34" s="6">
        <v>30015</v>
      </c>
    </row>
    <row r="35" spans="1:4">
      <c r="A35" s="12" t="s">
        <v>39</v>
      </c>
      <c r="B35" s="5">
        <v>14</v>
      </c>
      <c r="C35" s="6">
        <v>89548</v>
      </c>
      <c r="D35" s="6">
        <v>111099</v>
      </c>
    </row>
    <row r="36" spans="1:4">
      <c r="A36" s="12" t="s">
        <v>27</v>
      </c>
      <c r="B36" s="5"/>
      <c r="C36" s="6">
        <v>57356</v>
      </c>
      <c r="D36" s="6">
        <v>20365</v>
      </c>
    </row>
    <row r="37" spans="1:4">
      <c r="A37" s="12" t="s">
        <v>28</v>
      </c>
      <c r="B37" s="5">
        <v>15</v>
      </c>
      <c r="C37" s="6">
        <v>34788</v>
      </c>
      <c r="D37" s="6">
        <v>22441</v>
      </c>
    </row>
    <row r="38" spans="1:4" ht="28.5">
      <c r="A38" s="12" t="s">
        <v>29</v>
      </c>
      <c r="B38" s="5">
        <v>16</v>
      </c>
      <c r="C38" s="6">
        <v>6384</v>
      </c>
      <c r="D38" s="6">
        <v>7694</v>
      </c>
    </row>
    <row r="39" spans="1:4" ht="28.5" customHeight="1">
      <c r="A39" s="12" t="s">
        <v>30</v>
      </c>
      <c r="B39" s="5">
        <v>13</v>
      </c>
      <c r="C39" s="6">
        <v>1582</v>
      </c>
      <c r="D39" s="6">
        <v>6845</v>
      </c>
    </row>
    <row r="40" spans="1:4">
      <c r="A40" s="12" t="s">
        <v>31</v>
      </c>
      <c r="B40" s="5">
        <v>17</v>
      </c>
      <c r="C40" s="6">
        <v>34988</v>
      </c>
      <c r="D40" s="6">
        <v>58767</v>
      </c>
    </row>
    <row r="41" spans="1:4" ht="15">
      <c r="A41" s="11" t="s">
        <v>40</v>
      </c>
      <c r="B41" s="5"/>
      <c r="C41" s="7">
        <f>SUM(C33:C40)</f>
        <v>317298</v>
      </c>
      <c r="D41" s="7">
        <f>SUM(D33:D40)</f>
        <v>331366</v>
      </c>
    </row>
    <row r="42" spans="1:4" ht="15">
      <c r="A42" s="11" t="s">
        <v>32</v>
      </c>
      <c r="B42" s="5"/>
      <c r="C42" s="7">
        <f>C31+C41</f>
        <v>566085</v>
      </c>
      <c r="D42" s="7">
        <f>D31+D41</f>
        <v>580153</v>
      </c>
    </row>
    <row r="43" spans="1:4" ht="15">
      <c r="A43" s="11" t="s">
        <v>33</v>
      </c>
      <c r="B43" s="5"/>
      <c r="C43" s="7">
        <f>C26+C42</f>
        <v>2095490</v>
      </c>
      <c r="D43" s="7">
        <f>D26+D42</f>
        <v>2055780</v>
      </c>
    </row>
    <row r="44" spans="1:4" ht="15">
      <c r="A44" s="20" t="s">
        <v>98</v>
      </c>
      <c r="B44" s="21"/>
      <c r="C44" s="10">
        <v>1609.49</v>
      </c>
      <c r="D44" s="7"/>
    </row>
    <row r="45" spans="1:4" ht="27" customHeight="1">
      <c r="A45" s="20" t="s">
        <v>99</v>
      </c>
      <c r="B45" s="21"/>
      <c r="C45" s="18">
        <v>1049.99</v>
      </c>
      <c r="D45" s="17"/>
    </row>
    <row r="46" spans="1:4">
      <c r="C46" s="8"/>
      <c r="D46" s="8"/>
    </row>
    <row r="47" spans="1:4" ht="15">
      <c r="A47" s="1" t="s">
        <v>41</v>
      </c>
      <c r="C47" s="1" t="s">
        <v>43</v>
      </c>
    </row>
    <row r="48" spans="1:4" ht="15">
      <c r="A48" s="9" t="s">
        <v>45</v>
      </c>
      <c r="C48" s="1"/>
    </row>
    <row r="50" spans="1:3" ht="15">
      <c r="A50" s="1" t="s">
        <v>42</v>
      </c>
      <c r="C50" s="1" t="s">
        <v>44</v>
      </c>
    </row>
    <row r="51" spans="1:3">
      <c r="A51" s="9" t="s">
        <v>45</v>
      </c>
    </row>
  </sheetData>
  <mergeCells count="4">
    <mergeCell ref="A3:D3"/>
    <mergeCell ref="A4:D4"/>
    <mergeCell ref="A44:B44"/>
    <mergeCell ref="A45:B4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C21" sqref="C21"/>
    </sheetView>
  </sheetViews>
  <sheetFormatPr defaultRowHeight="14.25"/>
  <cols>
    <col min="1" max="1" width="44.85546875" style="2" customWidth="1"/>
    <col min="2" max="2" width="14.85546875" style="2" customWidth="1"/>
    <col min="3" max="3" width="18.140625" style="2" customWidth="1"/>
    <col min="4" max="4" width="18.5703125" style="2" customWidth="1"/>
    <col min="5" max="16384" width="9.140625" style="2"/>
  </cols>
  <sheetData>
    <row r="1" spans="1:4" ht="15">
      <c r="A1" s="1" t="s">
        <v>37</v>
      </c>
    </row>
    <row r="3" spans="1:4" ht="15">
      <c r="A3" s="19" t="s">
        <v>95</v>
      </c>
      <c r="B3" s="19"/>
      <c r="C3" s="19"/>
      <c r="D3" s="19"/>
    </row>
    <row r="4" spans="1:4" ht="15">
      <c r="A4" s="19" t="s">
        <v>102</v>
      </c>
      <c r="B4" s="19"/>
      <c r="C4" s="19"/>
      <c r="D4" s="19"/>
    </row>
    <row r="6" spans="1:4" ht="30">
      <c r="A6" s="3"/>
      <c r="B6" s="4" t="s">
        <v>34</v>
      </c>
      <c r="C6" s="4" t="s">
        <v>103</v>
      </c>
      <c r="D6" s="4" t="s">
        <v>104</v>
      </c>
    </row>
    <row r="7" spans="1:4" ht="15">
      <c r="A7" s="11" t="s">
        <v>49</v>
      </c>
      <c r="B7" s="5"/>
      <c r="C7" s="5"/>
      <c r="D7" s="5"/>
    </row>
    <row r="8" spans="1:4">
      <c r="A8" s="12" t="s">
        <v>46</v>
      </c>
      <c r="B8" s="5">
        <v>18</v>
      </c>
      <c r="C8" s="6">
        <v>1335002</v>
      </c>
      <c r="D8" s="6">
        <v>951927</v>
      </c>
    </row>
    <row r="9" spans="1:4">
      <c r="A9" s="12" t="s">
        <v>47</v>
      </c>
      <c r="B9" s="5">
        <v>19</v>
      </c>
      <c r="C9" s="6">
        <v>844861</v>
      </c>
      <c r="D9" s="6">
        <v>791613</v>
      </c>
    </row>
    <row r="10" spans="1:4" ht="15">
      <c r="A10" s="11" t="s">
        <v>48</v>
      </c>
      <c r="B10" s="5"/>
      <c r="C10" s="7">
        <f>C8-C9</f>
        <v>490141</v>
      </c>
      <c r="D10" s="7">
        <f>D8-D9</f>
        <v>160314</v>
      </c>
    </row>
    <row r="11" spans="1:4">
      <c r="A11" s="12" t="s">
        <v>50</v>
      </c>
      <c r="B11" s="5">
        <v>20</v>
      </c>
      <c r="C11" s="6">
        <v>138807</v>
      </c>
      <c r="D11" s="6">
        <v>122935</v>
      </c>
    </row>
    <row r="12" spans="1:4">
      <c r="A12" s="12" t="s">
        <v>51</v>
      </c>
      <c r="B12" s="5"/>
      <c r="C12" s="6">
        <v>171</v>
      </c>
      <c r="D12" s="6">
        <v>0</v>
      </c>
    </row>
    <row r="13" spans="1:4">
      <c r="A13" s="12" t="s">
        <v>52</v>
      </c>
      <c r="B13" s="5">
        <v>21</v>
      </c>
      <c r="C13" s="6">
        <v>10079</v>
      </c>
      <c r="D13" s="6">
        <v>14411</v>
      </c>
    </row>
    <row r="14" spans="1:4">
      <c r="A14" s="12" t="s">
        <v>53</v>
      </c>
      <c r="B14" s="5">
        <v>22</v>
      </c>
      <c r="C14" s="6">
        <v>-120011</v>
      </c>
      <c r="D14" s="6">
        <v>-11</v>
      </c>
    </row>
    <row r="15" spans="1:4" ht="15">
      <c r="A15" s="11" t="s">
        <v>54</v>
      </c>
      <c r="B15" s="5"/>
      <c r="C15" s="7">
        <f>C10-C11+C12-C13+C14</f>
        <v>221415</v>
      </c>
      <c r="D15" s="7">
        <f>D10-D11+D12-D13+D14</f>
        <v>22957</v>
      </c>
    </row>
    <row r="16" spans="1:4" ht="28.5">
      <c r="A16" s="12" t="s">
        <v>55</v>
      </c>
      <c r="B16" s="5"/>
      <c r="C16" s="6">
        <v>70000</v>
      </c>
      <c r="D16" s="6"/>
    </row>
    <row r="17" spans="1:4" ht="15">
      <c r="A17" s="11" t="s">
        <v>56</v>
      </c>
      <c r="B17" s="5"/>
      <c r="C17" s="7">
        <f>C15-C16</f>
        <v>151415</v>
      </c>
      <c r="D17" s="7">
        <f>D15-D16</f>
        <v>22957</v>
      </c>
    </row>
    <row r="18" spans="1:4">
      <c r="A18" s="12" t="s">
        <v>57</v>
      </c>
      <c r="B18" s="5"/>
      <c r="C18" s="6"/>
      <c r="D18" s="6"/>
    </row>
    <row r="19" spans="1:4" ht="15">
      <c r="A19" s="11" t="s">
        <v>58</v>
      </c>
      <c r="B19" s="5"/>
      <c r="C19" s="7">
        <f>C17+C18</f>
        <v>151415</v>
      </c>
      <c r="D19" s="7">
        <f>D17+D18</f>
        <v>22957</v>
      </c>
    </row>
    <row r="20" spans="1:4" ht="15">
      <c r="A20" s="11" t="s">
        <v>59</v>
      </c>
      <c r="B20" s="5"/>
      <c r="C20" s="10">
        <v>160.29</v>
      </c>
      <c r="D20" s="10">
        <v>-16.829999999999998</v>
      </c>
    </row>
    <row r="22" spans="1:4">
      <c r="C22" s="8"/>
      <c r="D22" s="8"/>
    </row>
    <row r="23" spans="1:4" ht="15">
      <c r="A23" s="1" t="s">
        <v>41</v>
      </c>
      <c r="C23" s="1" t="s">
        <v>43</v>
      </c>
    </row>
    <row r="24" spans="1:4" ht="15">
      <c r="A24" s="9" t="s">
        <v>45</v>
      </c>
      <c r="C24" s="1"/>
    </row>
    <row r="26" spans="1:4" ht="15">
      <c r="A26" s="1" t="s">
        <v>42</v>
      </c>
      <c r="C26" s="1" t="s">
        <v>44</v>
      </c>
    </row>
    <row r="27" spans="1:4">
      <c r="A27" s="9" t="s">
        <v>45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>
      <selection activeCell="F35" sqref="F35"/>
    </sheetView>
  </sheetViews>
  <sheetFormatPr defaultRowHeight="14.25"/>
  <cols>
    <col min="1" max="1" width="61.5703125" style="2" customWidth="1"/>
    <col min="2" max="2" width="18.140625" style="2" customWidth="1"/>
    <col min="3" max="3" width="18.5703125" style="2" customWidth="1"/>
    <col min="4" max="16384" width="9.140625" style="2"/>
  </cols>
  <sheetData>
    <row r="1" spans="1:3" ht="15">
      <c r="A1" s="1" t="s">
        <v>37</v>
      </c>
    </row>
    <row r="3" spans="1:3" ht="15">
      <c r="A3" s="19" t="s">
        <v>60</v>
      </c>
      <c r="B3" s="19"/>
      <c r="C3" s="19"/>
    </row>
    <row r="4" spans="1:3" ht="15">
      <c r="A4" s="19" t="s">
        <v>102</v>
      </c>
      <c r="B4" s="19"/>
      <c r="C4" s="19"/>
    </row>
    <row r="5" spans="1:3" ht="15">
      <c r="A5" s="19" t="s">
        <v>61</v>
      </c>
      <c r="B5" s="19"/>
      <c r="C5" s="19"/>
    </row>
    <row r="7" spans="1:3" ht="30">
      <c r="A7" s="3"/>
      <c r="B7" s="4" t="s">
        <v>103</v>
      </c>
      <c r="C7" s="4" t="s">
        <v>104</v>
      </c>
    </row>
    <row r="8" spans="1:3" ht="30">
      <c r="A8" s="11" t="s">
        <v>62</v>
      </c>
      <c r="B8" s="4"/>
      <c r="C8" s="4"/>
    </row>
    <row r="9" spans="1:3" ht="15">
      <c r="A9" s="12" t="s">
        <v>63</v>
      </c>
      <c r="B9" s="13">
        <f>SUM(B11:B13)</f>
        <v>1306466</v>
      </c>
      <c r="C9" s="13">
        <f>SUM(C11:C13)</f>
        <v>868651</v>
      </c>
    </row>
    <row r="10" spans="1:3" ht="15">
      <c r="A10" s="12" t="s">
        <v>64</v>
      </c>
      <c r="B10" s="13"/>
      <c r="C10" s="13"/>
    </row>
    <row r="11" spans="1:3">
      <c r="A11" s="12" t="s">
        <v>65</v>
      </c>
      <c r="B11" s="14">
        <v>1300576</v>
      </c>
      <c r="C11" s="14">
        <v>852461</v>
      </c>
    </row>
    <row r="12" spans="1:3">
      <c r="A12" s="12" t="s">
        <v>66</v>
      </c>
      <c r="B12" s="14">
        <v>1364</v>
      </c>
      <c r="C12" s="14">
        <v>12098</v>
      </c>
    </row>
    <row r="13" spans="1:3">
      <c r="A13" s="12" t="s">
        <v>67</v>
      </c>
      <c r="B13" s="14">
        <v>4526</v>
      </c>
      <c r="C13" s="14">
        <v>4092</v>
      </c>
    </row>
    <row r="14" spans="1:3" ht="15">
      <c r="A14" s="12" t="s">
        <v>68</v>
      </c>
      <c r="B14" s="13">
        <f>SUM(B16:B21)</f>
        <v>1157941</v>
      </c>
      <c r="C14" s="13">
        <f>SUM(C16:C21)</f>
        <v>811148</v>
      </c>
    </row>
    <row r="15" spans="1:3" ht="15">
      <c r="A15" s="12" t="s">
        <v>64</v>
      </c>
      <c r="B15" s="13"/>
      <c r="C15" s="13"/>
    </row>
    <row r="16" spans="1:3">
      <c r="A16" s="12" t="s">
        <v>69</v>
      </c>
      <c r="B16" s="14">
        <v>612446</v>
      </c>
      <c r="C16" s="14">
        <v>445148</v>
      </c>
    </row>
    <row r="17" spans="1:3">
      <c r="A17" s="12" t="s">
        <v>70</v>
      </c>
      <c r="B17" s="14">
        <v>26673</v>
      </c>
      <c r="C17" s="14">
        <v>4873</v>
      </c>
    </row>
    <row r="18" spans="1:3">
      <c r="A18" s="12" t="s">
        <v>71</v>
      </c>
      <c r="B18" s="14">
        <v>252528</v>
      </c>
      <c r="C18" s="14">
        <v>203126</v>
      </c>
    </row>
    <row r="19" spans="1:3" ht="14.25" customHeight="1">
      <c r="A19" s="12" t="s">
        <v>72</v>
      </c>
      <c r="B19" s="14">
        <v>14288</v>
      </c>
      <c r="C19" s="14">
        <v>14411</v>
      </c>
    </row>
    <row r="20" spans="1:3" ht="14.25" customHeight="1">
      <c r="A20" s="12" t="s">
        <v>96</v>
      </c>
      <c r="B20" s="22">
        <v>170379</v>
      </c>
      <c r="C20" s="22">
        <v>80245</v>
      </c>
    </row>
    <row r="21" spans="1:3">
      <c r="A21" s="12" t="s">
        <v>73</v>
      </c>
      <c r="B21" s="14">
        <v>81627</v>
      </c>
      <c r="C21" s="14">
        <v>63345</v>
      </c>
    </row>
    <row r="22" spans="1:3" ht="29.25">
      <c r="A22" s="12" t="s">
        <v>74</v>
      </c>
      <c r="B22" s="23">
        <f>B9-B14</f>
        <v>148525</v>
      </c>
      <c r="C22" s="23">
        <f>C9-C14</f>
        <v>57503</v>
      </c>
    </row>
    <row r="23" spans="1:3" ht="30">
      <c r="A23" s="11" t="s">
        <v>97</v>
      </c>
      <c r="B23" s="13"/>
      <c r="C23" s="13"/>
    </row>
    <row r="24" spans="1:3" ht="15">
      <c r="A24" s="12" t="s">
        <v>63</v>
      </c>
      <c r="B24" s="13">
        <f>SUM(B26)</f>
        <v>4100</v>
      </c>
      <c r="C24" s="13">
        <f>SUM(C26)</f>
        <v>0</v>
      </c>
    </row>
    <row r="25" spans="1:3" ht="15">
      <c r="A25" s="12" t="s">
        <v>64</v>
      </c>
      <c r="B25" s="13"/>
      <c r="C25" s="13"/>
    </row>
    <row r="26" spans="1:3" ht="15">
      <c r="A26" s="12" t="s">
        <v>75</v>
      </c>
      <c r="B26" s="14">
        <v>4100</v>
      </c>
      <c r="C26" s="13"/>
    </row>
    <row r="27" spans="1:3" ht="15">
      <c r="A27" s="12" t="s">
        <v>68</v>
      </c>
      <c r="B27" s="13">
        <f>SUM(B29:B31)</f>
        <v>40781</v>
      </c>
      <c r="C27" s="13">
        <f>SUM(C29:C31)</f>
        <v>22912</v>
      </c>
    </row>
    <row r="28" spans="1:3" ht="15">
      <c r="A28" s="12" t="s">
        <v>64</v>
      </c>
      <c r="B28" s="13"/>
      <c r="C28" s="13"/>
    </row>
    <row r="29" spans="1:3" ht="28.5">
      <c r="A29" s="12" t="s">
        <v>76</v>
      </c>
      <c r="B29" s="22">
        <v>40781</v>
      </c>
      <c r="C29" s="22">
        <v>18931</v>
      </c>
    </row>
    <row r="30" spans="1:3" ht="15">
      <c r="A30" s="12" t="s">
        <v>77</v>
      </c>
      <c r="B30" s="23"/>
      <c r="C30" s="23"/>
    </row>
    <row r="31" spans="1:3" ht="15">
      <c r="A31" s="12" t="s">
        <v>73</v>
      </c>
      <c r="B31" s="23"/>
      <c r="C31" s="23">
        <v>3981</v>
      </c>
    </row>
    <row r="32" spans="1:3" ht="29.25">
      <c r="A32" s="12" t="s">
        <v>78</v>
      </c>
      <c r="B32" s="23">
        <f>B24-B27</f>
        <v>-36681</v>
      </c>
      <c r="C32" s="23">
        <f>C24-C27</f>
        <v>-22912</v>
      </c>
    </row>
    <row r="33" spans="1:3" ht="30">
      <c r="A33" s="11" t="s">
        <v>79</v>
      </c>
      <c r="B33" s="13"/>
      <c r="C33" s="13"/>
    </row>
    <row r="34" spans="1:3" ht="15">
      <c r="A34" s="12" t="s">
        <v>63</v>
      </c>
      <c r="B34" s="13">
        <f>SUM(B36:B37)</f>
        <v>731</v>
      </c>
      <c r="C34" s="13">
        <f>SUM(C36:C37)</f>
        <v>0</v>
      </c>
    </row>
    <row r="35" spans="1:3" ht="15">
      <c r="A35" s="12" t="s">
        <v>64</v>
      </c>
      <c r="B35" s="13"/>
      <c r="C35" s="13"/>
    </row>
    <row r="36" spans="1:3" ht="15">
      <c r="A36" s="12" t="s">
        <v>80</v>
      </c>
      <c r="B36" s="13"/>
      <c r="C36" s="13"/>
    </row>
    <row r="37" spans="1:3" ht="15">
      <c r="A37" s="12" t="s">
        <v>105</v>
      </c>
      <c r="B37" s="13">
        <v>731</v>
      </c>
      <c r="C37" s="13"/>
    </row>
    <row r="38" spans="1:3" ht="15">
      <c r="A38" s="12" t="s">
        <v>68</v>
      </c>
      <c r="B38" s="13">
        <f>SUM(B40:B42)</f>
        <v>110376</v>
      </c>
      <c r="C38" s="13">
        <f>SUM(C40:C42)</f>
        <v>56381</v>
      </c>
    </row>
    <row r="39" spans="1:3" ht="15">
      <c r="A39" s="12" t="s">
        <v>64</v>
      </c>
      <c r="B39" s="13"/>
      <c r="C39" s="13"/>
    </row>
    <row r="40" spans="1:3">
      <c r="A40" s="12" t="s">
        <v>81</v>
      </c>
      <c r="B40" s="14">
        <v>55605</v>
      </c>
      <c r="C40" s="14">
        <v>43248</v>
      </c>
    </row>
    <row r="41" spans="1:3">
      <c r="A41" s="12" t="s">
        <v>82</v>
      </c>
      <c r="B41" s="14">
        <v>53536</v>
      </c>
      <c r="C41" s="14">
        <v>13133</v>
      </c>
    </row>
    <row r="42" spans="1:3">
      <c r="A42" s="12" t="s">
        <v>83</v>
      </c>
      <c r="B42" s="14">
        <v>1235</v>
      </c>
      <c r="C42" s="14"/>
    </row>
    <row r="43" spans="1:3" ht="29.25">
      <c r="A43" s="12" t="s">
        <v>84</v>
      </c>
      <c r="B43" s="23">
        <f>B34-B38</f>
        <v>-109645</v>
      </c>
      <c r="C43" s="23">
        <f>C34-C38</f>
        <v>-56381</v>
      </c>
    </row>
    <row r="44" spans="1:3" ht="15">
      <c r="A44" s="11" t="s">
        <v>85</v>
      </c>
      <c r="B44" s="15">
        <f>B22+B32+B43</f>
        <v>2199</v>
      </c>
      <c r="C44" s="15">
        <f>C22+C32+C43</f>
        <v>-21790</v>
      </c>
    </row>
    <row r="45" spans="1:3" ht="28.5">
      <c r="A45" s="12" t="s">
        <v>86</v>
      </c>
      <c r="B45" s="16">
        <v>116151</v>
      </c>
      <c r="C45" s="16">
        <v>153286</v>
      </c>
    </row>
    <row r="46" spans="1:3" ht="29.25">
      <c r="A46" s="12" t="s">
        <v>87</v>
      </c>
      <c r="B46" s="15">
        <f>B44+B45</f>
        <v>118350</v>
      </c>
      <c r="C46" s="15">
        <f>C44+C45</f>
        <v>131496</v>
      </c>
    </row>
    <row r="47" spans="1:3">
      <c r="B47" s="8"/>
      <c r="C47" s="8"/>
    </row>
    <row r="48" spans="1:3" ht="15">
      <c r="A48" s="1" t="s">
        <v>41</v>
      </c>
      <c r="B48" s="1" t="s">
        <v>43</v>
      </c>
    </row>
    <row r="49" spans="1:2" ht="15">
      <c r="A49" s="9" t="s">
        <v>45</v>
      </c>
      <c r="B49" s="1"/>
    </row>
    <row r="51" spans="1:2" ht="15">
      <c r="A51" s="1" t="s">
        <v>42</v>
      </c>
      <c r="B51" s="1" t="s">
        <v>44</v>
      </c>
    </row>
    <row r="52" spans="1:2">
      <c r="A52" s="9" t="s">
        <v>45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>
      <selection activeCell="I15" sqref="I15"/>
    </sheetView>
  </sheetViews>
  <sheetFormatPr defaultRowHeight="14.25"/>
  <cols>
    <col min="1" max="1" width="35.5703125" style="2" customWidth="1"/>
    <col min="2" max="2" width="13.140625" style="2" customWidth="1"/>
    <col min="3" max="3" width="18.140625" style="2" customWidth="1"/>
    <col min="4" max="4" width="22.85546875" style="2" customWidth="1"/>
    <col min="5" max="5" width="13.42578125" style="2" customWidth="1"/>
    <col min="6" max="16384" width="9.140625" style="2"/>
  </cols>
  <sheetData>
    <row r="1" spans="1:5" ht="15">
      <c r="A1" s="1" t="s">
        <v>37</v>
      </c>
    </row>
    <row r="3" spans="1:5" ht="15">
      <c r="A3" s="19" t="s">
        <v>88</v>
      </c>
      <c r="B3" s="19"/>
      <c r="C3" s="19"/>
      <c r="D3" s="19"/>
    </row>
    <row r="4" spans="1:5" ht="15">
      <c r="A4" s="19" t="s">
        <v>102</v>
      </c>
      <c r="B4" s="19"/>
      <c r="C4" s="19"/>
      <c r="D4" s="19"/>
    </row>
    <row r="6" spans="1:5" ht="60">
      <c r="A6" s="3"/>
      <c r="B6" s="4" t="s">
        <v>16</v>
      </c>
      <c r="C6" s="4" t="s">
        <v>17</v>
      </c>
      <c r="D6" s="4" t="s">
        <v>18</v>
      </c>
      <c r="E6" s="4" t="s">
        <v>94</v>
      </c>
    </row>
    <row r="7" spans="1:5" ht="15">
      <c r="A7" s="11" t="s">
        <v>93</v>
      </c>
      <c r="B7" s="7">
        <v>956377</v>
      </c>
      <c r="C7" s="7">
        <v>328323</v>
      </c>
      <c r="D7" s="7">
        <v>190927</v>
      </c>
      <c r="E7" s="7">
        <f>D7+C7+B7</f>
        <v>1475627</v>
      </c>
    </row>
    <row r="8" spans="1:5" ht="15">
      <c r="A8" s="12" t="s">
        <v>107</v>
      </c>
      <c r="B8" s="7"/>
      <c r="C8" s="6">
        <v>-118</v>
      </c>
      <c r="D8" s="6">
        <v>119</v>
      </c>
      <c r="E8" s="7">
        <f t="shared" ref="E8:E12" si="0">D8+C8+B8</f>
        <v>1</v>
      </c>
    </row>
    <row r="9" spans="1:5" ht="15">
      <c r="A9" s="12" t="s">
        <v>58</v>
      </c>
      <c r="B9" s="6"/>
      <c r="C9" s="6"/>
      <c r="D9" s="6">
        <v>151415</v>
      </c>
      <c r="E9" s="7">
        <f t="shared" si="0"/>
        <v>151415</v>
      </c>
    </row>
    <row r="10" spans="1:5" ht="43.5">
      <c r="A10" s="12" t="s">
        <v>91</v>
      </c>
      <c r="B10" s="6"/>
      <c r="C10" s="6">
        <v>-4977</v>
      </c>
      <c r="D10" s="6">
        <v>4977</v>
      </c>
      <c r="E10" s="7">
        <f t="shared" si="0"/>
        <v>0</v>
      </c>
    </row>
    <row r="11" spans="1:5" ht="15">
      <c r="A11" s="12" t="s">
        <v>26</v>
      </c>
      <c r="B11" s="6"/>
      <c r="C11" s="7"/>
      <c r="D11" s="6">
        <v>-97638</v>
      </c>
      <c r="E11" s="7">
        <f t="shared" si="0"/>
        <v>-97638</v>
      </c>
    </row>
    <row r="12" spans="1:5" ht="30">
      <c r="A12" s="11" t="s">
        <v>106</v>
      </c>
      <c r="B12" s="7">
        <f>B7+B9+B10+B11</f>
        <v>956377</v>
      </c>
      <c r="C12" s="7">
        <f>C7+C8+C9+C10+C11</f>
        <v>323228</v>
      </c>
      <c r="D12" s="7">
        <f>D7+D8+D9+D10+D11</f>
        <v>249800</v>
      </c>
      <c r="E12" s="7">
        <f t="shared" si="0"/>
        <v>1529405</v>
      </c>
    </row>
    <row r="13" spans="1:5" ht="15">
      <c r="A13" s="11" t="s">
        <v>89</v>
      </c>
      <c r="B13" s="7">
        <v>956377</v>
      </c>
      <c r="C13" s="7">
        <v>335218</v>
      </c>
      <c r="D13" s="7">
        <v>161349</v>
      </c>
      <c r="E13" s="7">
        <f t="shared" ref="E13:E17" si="1">D13+C13+B13</f>
        <v>1452944</v>
      </c>
    </row>
    <row r="14" spans="1:5">
      <c r="A14" s="12" t="s">
        <v>90</v>
      </c>
      <c r="B14" s="6"/>
      <c r="C14" s="6"/>
      <c r="D14" s="6">
        <v>97638</v>
      </c>
      <c r="E14" s="6">
        <f t="shared" si="1"/>
        <v>97638</v>
      </c>
    </row>
    <row r="15" spans="1:5" ht="42.75">
      <c r="A15" s="12" t="s">
        <v>91</v>
      </c>
      <c r="B15" s="6"/>
      <c r="C15" s="6">
        <v>-6895</v>
      </c>
      <c r="D15" s="6">
        <v>6895</v>
      </c>
      <c r="E15" s="6">
        <f t="shared" si="1"/>
        <v>0</v>
      </c>
    </row>
    <row r="16" spans="1:5">
      <c r="A16" s="12" t="s">
        <v>26</v>
      </c>
      <c r="B16" s="6"/>
      <c r="C16" s="6"/>
      <c r="D16" s="6">
        <v>-74955</v>
      </c>
      <c r="E16" s="6">
        <f t="shared" si="1"/>
        <v>-74955</v>
      </c>
    </row>
    <row r="17" spans="1:5" ht="30">
      <c r="A17" s="11" t="s">
        <v>92</v>
      </c>
      <c r="B17" s="7">
        <f>B13+B14+B15+B16</f>
        <v>956377</v>
      </c>
      <c r="C17" s="7">
        <f t="shared" ref="C17:D17" si="2">C13+C14+C15+C16</f>
        <v>328323</v>
      </c>
      <c r="D17" s="7">
        <f t="shared" si="2"/>
        <v>190927</v>
      </c>
      <c r="E17" s="7">
        <f t="shared" si="1"/>
        <v>1475627</v>
      </c>
    </row>
    <row r="19" spans="1:5">
      <c r="C19" s="8"/>
      <c r="D19" s="8"/>
    </row>
    <row r="20" spans="1:5" ht="15">
      <c r="A20" s="1" t="s">
        <v>41</v>
      </c>
      <c r="C20" s="1" t="s">
        <v>43</v>
      </c>
    </row>
    <row r="21" spans="1:5" ht="15">
      <c r="A21" s="9" t="s">
        <v>45</v>
      </c>
      <c r="C21" s="1"/>
    </row>
    <row r="23" spans="1:5" ht="15">
      <c r="A23" s="1" t="s">
        <v>42</v>
      </c>
      <c r="C23" s="1" t="s">
        <v>44</v>
      </c>
    </row>
    <row r="24" spans="1:5">
      <c r="A24" s="9" t="s">
        <v>45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2013-11-13T14:34:44Z</dcterms:modified>
</cp:coreProperties>
</file>