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Баланс" sheetId="1" r:id="rId1"/>
    <sheet name="Прибыль" sheetId="2" r:id="rId2"/>
  </sheets>
  <definedNames/>
  <calcPr fullCalcOnLoad="1"/>
</workbook>
</file>

<file path=xl/sharedStrings.xml><?xml version="1.0" encoding="utf-8"?>
<sst xmlns="http://schemas.openxmlformats.org/spreadsheetml/2006/main" count="230" uniqueCount="187">
  <si>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</si>
  <si>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</si>
  <si>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</si>
  <si>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</si>
  <si>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</si>
  <si>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</si>
  <si>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</si>
  <si>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</si>
  <si>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</si>
  <si>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</si>
  <si>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</si>
  <si>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</si>
  <si>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</si>
  <si>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</si>
  <si>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</si>
  <si>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</si>
  <si>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</si>
  <si>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</si>
  <si>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Текущий подоходный налог</t>
  </si>
  <si>
    <t>Запасы</t>
  </si>
  <si>
    <t>016</t>
  </si>
  <si>
    <t>017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</si>
  <si>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</si>
  <si>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</si>
  <si>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</si>
  <si>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</si>
  <si>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</si>
  <si>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100</t>
  </si>
  <si>
    <t>101</t>
  </si>
  <si>
    <t>II. Долгосрочные активы:</t>
  </si>
  <si>
    <t>110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</si>
  <si>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</si>
  <si>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</si>
  <si>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</si>
  <si>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</si>
  <si>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</si>
  <si>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</si>
  <si>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</si>
  <si>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</si>
  <si>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</si>
  <si>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</si>
  <si>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</si>
  <si>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</si>
  <si>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</si>
  <si>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</si>
  <si>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</si>
  <si>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</si>
  <si>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</si>
  <si>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</si>
  <si>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</si>
  <si>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</si>
  <si>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</si>
  <si>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</si>
  <si>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</si>
  <si>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</si>
  <si>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200</t>
  </si>
  <si>
    <t>Баланс (строка 100+строка 101+строка 200)</t>
  </si>
  <si>
    <t>Обязательство и капитал</t>
  </si>
  <si>
    <t>III. Краткосрочные обязательства:</t>
  </si>
  <si>
    <t>Займы</t>
  </si>
  <si>
    <t>210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</si>
  <si>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</si>
  <si>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</si>
  <si>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</si>
  <si>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Текущие налоговые обязательства по подоходному налогу</t>
  </si>
  <si>
    <t>Вознаграждения работникам</t>
  </si>
  <si>
    <t>Прочие краткосрочные обязательства</t>
  </si>
  <si>
    <t>211</t>
  </si>
  <si>
    <t>212</t>
  </si>
  <si>
    <t>213</t>
  </si>
  <si>
    <t>214</t>
  </si>
  <si>
    <t>215</t>
  </si>
  <si>
    <t>216</t>
  </si>
  <si>
    <t>217</t>
  </si>
  <si>
    <t>Итого краткосрочных обязательств                                                        (сумма строк с 210 по 217)</t>
  </si>
  <si>
    <t>300</t>
  </si>
  <si>
    <t>Обязательства выбывающих групп, предназначенных для продажи</t>
  </si>
  <si>
    <t>301</t>
  </si>
  <si>
    <t>IV. Долгосрочные обязательства: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</si>
  <si>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</si>
  <si>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</si>
  <si>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</si>
  <si>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</si>
  <si>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</si>
  <si>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                                                        (сумма строк с 310 по 316)</t>
  </si>
  <si>
    <t>310</t>
  </si>
  <si>
    <t>311</t>
  </si>
  <si>
    <t>312</t>
  </si>
  <si>
    <t>313</t>
  </si>
  <si>
    <t>314</t>
  </si>
  <si>
    <t>315</t>
  </si>
  <si>
    <t>316</t>
  </si>
  <si>
    <t>400</t>
  </si>
  <si>
    <t>V. Капитал:</t>
  </si>
  <si>
    <t>Уставный (акционерный) капитал</t>
  </si>
  <si>
    <t>410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</si>
  <si>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</si>
  <si>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</si>
  <si>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</si>
  <si>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</si>
  <si>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</si>
  <si>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411</t>
  </si>
  <si>
    <t>412</t>
  </si>
  <si>
    <t>413</t>
  </si>
  <si>
    <t>414</t>
  </si>
  <si>
    <t>420</t>
  </si>
  <si>
    <t>Доля неконтролирующих собственников</t>
  </si>
  <si>
    <t>421</t>
  </si>
  <si>
    <t>Всего капитал (строка 420 +/- строка 421)</t>
  </si>
  <si>
    <t>500</t>
  </si>
  <si>
    <t>Баланс (строка 300+строка 301+строка 400+строка 500)</t>
  </si>
  <si>
    <t>МП</t>
  </si>
  <si>
    <t>Приложение 2</t>
  </si>
  <si>
    <t>к приказу Министра финансов</t>
  </si>
  <si>
    <t>Республики Казахстан</t>
  </si>
  <si>
    <t>от 20 августа 2010 года № 422</t>
  </si>
  <si>
    <t>БУХГАЛТЕРСКИЙ БАЛАНС</t>
  </si>
  <si>
    <t>тыс.тенге</t>
  </si>
  <si>
    <t>Приложение 3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</si>
  <si>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</si>
  <si>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</si>
  <si>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</si>
  <si>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</si>
  <si>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</si>
  <si>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</si>
  <si>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010-строка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</si>
  <si>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</si>
  <si>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</si>
  <si>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</si>
  <si>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</si>
  <si>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                                                                     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</si>
  <si>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</si>
  <si>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</si>
  <si>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</si>
  <si>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</si>
  <si>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</si>
  <si>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</si>
  <si>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</si>
  <si>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</si>
  <si>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</si>
  <si>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</si>
  <si>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</si>
  <si>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                                          (+/- строки с 020 по 025)</t>
  </si>
  <si>
    <t>Расходы по подоходному налогу</t>
  </si>
  <si>
    <t>Прибыль (убыток) после налогообложения от продолжающейся деятельности                                   (строка 100-строка 101)</t>
  </si>
  <si>
    <t>Прибыль (убыток) после налогообложения от прекращенной деятельности</t>
  </si>
  <si>
    <t>201</t>
  </si>
  <si>
    <t>Прибыль за год (строка 200+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</si>
  <si>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</si>
  <si>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</si>
  <si>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                                            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</si>
  <si>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</si>
  <si>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</si>
  <si>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</si>
  <si>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</si>
  <si>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</si>
  <si>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</si>
  <si>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</si>
  <si>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415</t>
  </si>
  <si>
    <t>Курсовая разница по инвестициям</t>
  </si>
  <si>
    <t>416</t>
  </si>
  <si>
    <t>Хеджирование чистых инвестиций в зарубежные операции</t>
  </si>
  <si>
    <t>417</t>
  </si>
  <si>
    <t>Прочие компоненты прочей сововкупной прибыли</t>
  </si>
  <si>
    <t>418</t>
  </si>
  <si>
    <t>Корректировка при реклассификации в составе прибыли (убытка)</t>
  </si>
  <si>
    <t>419</t>
  </si>
  <si>
    <t>Налоговый эффект компонентов прочей совокупной прибыли</t>
  </si>
  <si>
    <t>Общая совокупная прибыль (строка 300+строка 400)</t>
  </si>
  <si>
    <t>Общая совокупная прибыль относимая на:</t>
  </si>
  <si>
    <t>Прибыль на акцию:</t>
  </si>
  <si>
    <t>600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</si>
  <si>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</si>
  <si>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</si>
  <si>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</si>
  <si>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</si>
  <si>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Президент:                                                                                                                          Джальмишев А.А.</t>
  </si>
  <si>
    <t>Главный бухгалтер:                                                                                                         Басирова А.А.</t>
  </si>
  <si>
    <r>
      <t xml:space="preserve">Наименование организации: </t>
    </r>
    <r>
      <rPr>
        <b/>
        <sz val="11"/>
        <color indexed="8"/>
        <rFont val="Calibri"/>
        <family val="2"/>
      </rPr>
      <t>Акционерное общество "Казбургаз"</t>
    </r>
  </si>
  <si>
    <r>
      <t xml:space="preserve">Вид деятельности организации: </t>
    </r>
    <r>
      <rPr>
        <b/>
        <sz val="11"/>
        <color indexed="8"/>
        <rFont val="Calibri"/>
        <family val="2"/>
      </rPr>
      <t>Строительство скважин на нефть и газ</t>
    </r>
  </si>
  <si>
    <r>
      <t xml:space="preserve">Организационно-правовая форма: </t>
    </r>
    <r>
      <rPr>
        <b/>
        <sz val="11"/>
        <color indexed="8"/>
        <rFont val="Calibri"/>
        <family val="2"/>
      </rPr>
      <t>Акционерное общество</t>
    </r>
  </si>
  <si>
    <r>
      <t xml:space="preserve">Форма отчетности: </t>
    </r>
    <r>
      <rPr>
        <b/>
        <sz val="11"/>
        <color indexed="8"/>
        <rFont val="Calibri"/>
        <family val="2"/>
      </rPr>
      <t>Неконсолидированная</t>
    </r>
    <r>
      <rPr>
        <sz val="11"/>
        <color theme="1"/>
        <rFont val="Calibri"/>
        <family val="2"/>
      </rPr>
      <t xml:space="preserve"> </t>
    </r>
  </si>
  <si>
    <r>
      <t xml:space="preserve">Субъект предпринимательства: </t>
    </r>
    <r>
      <rPr>
        <b/>
        <sz val="11"/>
        <color indexed="8"/>
        <rFont val="Calibri"/>
        <family val="2"/>
      </rPr>
      <t>Субъект крупного предпринимательства</t>
    </r>
  </si>
  <si>
    <r>
      <t xml:space="preserve">Юридический адрес (организации): </t>
    </r>
    <r>
      <rPr>
        <b/>
        <sz val="11"/>
        <color indexed="8"/>
        <rFont val="Calibri"/>
        <family val="2"/>
      </rPr>
      <t>090300, РК, ЗКО, Бурлинский район, г.Аксай, Промзона</t>
    </r>
  </si>
  <si>
    <r>
      <t xml:space="preserve">Среднегодовая численность работников: </t>
    </r>
    <r>
      <rPr>
        <b/>
        <sz val="11"/>
        <color indexed="8"/>
        <rFont val="Calibri"/>
        <family val="2"/>
      </rPr>
      <t>366</t>
    </r>
    <r>
      <rPr>
        <b/>
        <sz val="11"/>
        <color indexed="8"/>
        <rFont val="Calibri"/>
        <family val="2"/>
      </rPr>
      <t xml:space="preserve"> человек</t>
    </r>
  </si>
  <si>
    <t>ПО СОСТОЯНИЮ НА 30 ИЮНЯ 2014 ГОДА</t>
  </si>
  <si>
    <t>ЗА ПЕРИОД, ЗАКАНЧИВАЮЩИЙСЯ  30 ИЮНЯ  2014 ГОДА.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</si>
</sst>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7" fillId="0" borderId="0" xfId="0" applyFont="1" applyAlignment="1">
      <alignment/>
    </xf>
    <xf numFmtId="49" fontId="0" fillId="0" borderId="0" xfId="0" applyNumberFormat="1" applyAlignment="1">
      <alignment/>
    </xf>
    <xf numFmtId="0" fontId="27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27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27" fillId="0" borderId="10" xfId="0" applyFont="1" applyBorder="1" applyAlignment="1">
      <alignment wrapText="1"/>
    </xf>
    <xf numFmtId="49" fontId="0" fillId="0" borderId="0" xfId="0" applyNumberFormat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27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7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" fontId="0" fillId="33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27" fillId="33" borderId="1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49" fontId="27" fillId="0" borderId="10" xfId="0" applyNumberFormat="1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7" fillId="0" borderId="0" xfId="0" applyFont="1" applyAlignment="1">
      <alignment horizontal="left"/>
    </xf>
    <xf numFmtId="49" fontId="37" fillId="0" borderId="0" xfId="0" applyNumberFormat="1" applyFont="1" applyAlignment="1">
      <alignment horizontal="right"/>
    </xf>
    <xf numFmtId="0" fontId="2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PageLayoutView="0" workbookViewId="0" topLeftCell="A1">
      <selection activeCell="D79" sqref="D79"/>
    </sheetView>
  </sheetViews>
  <sheetFormatPr defaultColWidth="9.140625" defaultRowHeight="15"/>
  <cols>
    <col min="1" max="1" width="53.140625" style="19" customWidth="1"/>
    <col min="2" max="2" width="9.140625" style="21" customWidth="1"/>
    <col min="3" max="3" width="11.00390625" style="19" customWidth="1"/>
    <col min="4" max="4" width="11.8515625" style="19" customWidth="1"/>
    <col min="5" max="16384" width="9.140625" style="19" customWidth="1"/>
  </cols>
  <sheetData>
    <row r="1" spans="2:4" ht="15">
      <c r="B1" s="32" t="s">
        <v>112</v>
      </c>
      <c r="C1" s="32"/>
      <c r="D1" s="32"/>
    </row>
    <row r="2" spans="2:4" ht="15">
      <c r="B2" s="36" t="s">
        <v>113</v>
      </c>
      <c r="C2" s="36"/>
      <c r="D2" s="36"/>
    </row>
    <row r="3" spans="2:4" ht="15">
      <c r="B3" s="36" t="s">
        <v>114</v>
      </c>
      <c r="C3" s="36"/>
      <c r="D3" s="36"/>
    </row>
    <row r="4" spans="2:4" ht="15">
      <c r="B4" s="36" t="s">
        <v>115</v>
      </c>
      <c r="C4" s="36"/>
      <c r="D4" s="36"/>
    </row>
    <row r="5" spans="2:4" ht="15">
      <c r="B5" s="20"/>
      <c r="C5" s="20"/>
      <c r="D5" s="20"/>
    </row>
    <row r="6" spans="1:4" ht="15">
      <c r="A6" s="33" t="s">
        <v>178</v>
      </c>
      <c r="B6" s="33"/>
      <c r="C6" s="33"/>
      <c r="D6" s="33"/>
    </row>
    <row r="7" spans="1:4" ht="15">
      <c r="A7" s="33" t="s">
        <v>179</v>
      </c>
      <c r="B7" s="33"/>
      <c r="C7" s="33"/>
      <c r="D7" s="33"/>
    </row>
    <row r="8" spans="1:4" ht="15">
      <c r="A8" s="28" t="s">
        <v>180</v>
      </c>
      <c r="B8" s="28"/>
      <c r="C8" s="28"/>
      <c r="D8" s="28"/>
    </row>
    <row r="9" spans="1:4" ht="15">
      <c r="A9" s="33" t="s">
        <v>181</v>
      </c>
      <c r="B9" s="33"/>
      <c r="C9" s="33"/>
      <c r="D9" s="33"/>
    </row>
    <row r="10" spans="1:4" ht="15">
      <c r="A10" s="34" t="s">
        <v>184</v>
      </c>
      <c r="B10" s="33"/>
      <c r="C10" s="33"/>
      <c r="D10" s="33"/>
    </row>
    <row r="11" spans="1:4" ht="15">
      <c r="A11" s="33" t="s">
        <v>182</v>
      </c>
      <c r="B11" s="33"/>
      <c r="C11" s="33"/>
      <c r="D11" s="33"/>
    </row>
    <row r="12" spans="1:4" ht="15">
      <c r="A12" s="33" t="s">
        <v>183</v>
      </c>
      <c r="B12" s="33"/>
      <c r="C12" s="33"/>
      <c r="D12" s="33"/>
    </row>
    <row r="13" spans="1:4" ht="15">
      <c r="A13" s="33"/>
      <c r="B13" s="33"/>
      <c r="C13" s="33"/>
      <c r="D13" s="33"/>
    </row>
    <row r="14" spans="1:4" ht="15">
      <c r="A14" s="37" t="s">
        <v>116</v>
      </c>
      <c r="B14" s="37"/>
      <c r="C14" s="37"/>
      <c r="D14" s="37"/>
    </row>
    <row r="15" spans="1:4" ht="15">
      <c r="A15" s="37" t="s">
        <v>185</v>
      </c>
      <c r="B15" s="37"/>
      <c r="C15" s="37"/>
      <c r="D15" s="37"/>
    </row>
    <row r="16" ht="15">
      <c r="D16" s="2" t="s">
        <v>117</v>
      </c>
    </row>
    <row r="17" spans="1:4" ht="45">
      <c r="A17" s="31" t="s">
        <v>0</v>
      </c>
      <c r="B17" s="29" t="s">
        <v>1</v>
      </c>
      <c r="C17" s="31" t="s">
        <v>2</v>
      </c>
      <c r="D17" s="31" t="s">
        <v>3</v>
      </c>
    </row>
    <row r="18" spans="1:4" ht="15">
      <c r="A18" s="4" t="s">
        <v>4</v>
      </c>
      <c r="B18" s="14"/>
      <c r="C18" s="22"/>
      <c r="D18" s="22"/>
    </row>
    <row r="19" spans="1:4" ht="15">
      <c r="A19" s="22" t="s">
        <v>5</v>
      </c>
      <c r="B19" s="14" t="s">
        <v>6</v>
      </c>
      <c r="C19" s="23">
        <v>51313</v>
      </c>
      <c r="D19" s="23">
        <v>72096</v>
      </c>
    </row>
    <row r="20" spans="1:4" ht="15">
      <c r="A20" s="22" t="s">
        <v>7</v>
      </c>
      <c r="B20" s="14" t="s">
        <v>8</v>
      </c>
      <c r="C20" s="23"/>
      <c r="D20" s="23"/>
    </row>
    <row r="21" spans="1:4" ht="15">
      <c r="A21" s="22" t="s">
        <v>9</v>
      </c>
      <c r="B21" s="14" t="s">
        <v>10</v>
      </c>
      <c r="C21" s="23"/>
      <c r="D21" s="23"/>
    </row>
    <row r="22" spans="1:4" ht="30">
      <c r="A22" s="13" t="s">
        <v>11</v>
      </c>
      <c r="B22" s="14" t="s">
        <v>12</v>
      </c>
      <c r="C22" s="23"/>
      <c r="D22" s="23"/>
    </row>
    <row r="23" spans="1:4" ht="15">
      <c r="A23" s="22" t="s">
        <v>13</v>
      </c>
      <c r="B23" s="14" t="s">
        <v>14</v>
      </c>
      <c r="C23" s="23"/>
      <c r="D23" s="23"/>
    </row>
    <row r="24" spans="1:4" ht="15">
      <c r="A24" s="22" t="s">
        <v>15</v>
      </c>
      <c r="B24" s="14" t="s">
        <v>16</v>
      </c>
      <c r="C24" s="23">
        <v>54000</v>
      </c>
      <c r="D24" s="23"/>
    </row>
    <row r="25" spans="1:4" ht="30">
      <c r="A25" s="13" t="s">
        <v>17</v>
      </c>
      <c r="B25" s="14" t="s">
        <v>20</v>
      </c>
      <c r="C25" s="23">
        <f>575272-55</f>
        <v>575217</v>
      </c>
      <c r="D25" s="23">
        <f>575652-55</f>
        <v>575597</v>
      </c>
    </row>
    <row r="26" spans="1:4" ht="15">
      <c r="A26" s="22" t="s">
        <v>18</v>
      </c>
      <c r="B26" s="14" t="s">
        <v>21</v>
      </c>
      <c r="C26" s="23">
        <v>20119</v>
      </c>
      <c r="D26" s="23"/>
    </row>
    <row r="27" spans="1:4" ht="15">
      <c r="A27" s="22" t="s">
        <v>19</v>
      </c>
      <c r="B27" s="14" t="s">
        <v>22</v>
      </c>
      <c r="C27" s="23">
        <v>461346</v>
      </c>
      <c r="D27" s="23">
        <v>340669</v>
      </c>
    </row>
    <row r="28" spans="1:4" ht="15">
      <c r="A28" s="22" t="s">
        <v>23</v>
      </c>
      <c r="B28" s="14" t="s">
        <v>24</v>
      </c>
      <c r="C28" s="23">
        <f>23999+10+893</f>
        <v>24902</v>
      </c>
      <c r="D28" s="23">
        <v>31763</v>
      </c>
    </row>
    <row r="29" spans="1:4" ht="15">
      <c r="A29" s="4" t="s">
        <v>25</v>
      </c>
      <c r="B29" s="8" t="s">
        <v>27</v>
      </c>
      <c r="C29" s="16">
        <f>SUM(C19:C28)</f>
        <v>1186897</v>
      </c>
      <c r="D29" s="16">
        <f>SUM(D19:D28)</f>
        <v>1020125</v>
      </c>
    </row>
    <row r="30" spans="1:4" ht="30">
      <c r="A30" s="13" t="s">
        <v>26</v>
      </c>
      <c r="B30" s="14" t="s">
        <v>28</v>
      </c>
      <c r="C30" s="23"/>
      <c r="D30" s="23"/>
    </row>
    <row r="31" spans="1:4" ht="15">
      <c r="A31" s="4" t="s">
        <v>29</v>
      </c>
      <c r="B31" s="14"/>
      <c r="C31" s="23"/>
      <c r="D31" s="23"/>
    </row>
    <row r="32" spans="1:4" ht="15">
      <c r="A32" s="22" t="s">
        <v>7</v>
      </c>
      <c r="B32" s="14" t="s">
        <v>30</v>
      </c>
      <c r="C32" s="23"/>
      <c r="D32" s="23"/>
    </row>
    <row r="33" spans="1:4" ht="15">
      <c r="A33" s="22" t="s">
        <v>9</v>
      </c>
      <c r="B33" s="14" t="s">
        <v>42</v>
      </c>
      <c r="C33" s="23"/>
      <c r="D33" s="23"/>
    </row>
    <row r="34" spans="1:4" ht="30">
      <c r="A34" s="13" t="s">
        <v>11</v>
      </c>
      <c r="B34" s="14" t="s">
        <v>43</v>
      </c>
      <c r="C34" s="23"/>
      <c r="D34" s="23"/>
    </row>
    <row r="35" spans="1:4" ht="15">
      <c r="A35" s="22" t="s">
        <v>13</v>
      </c>
      <c r="B35" s="14" t="s">
        <v>44</v>
      </c>
      <c r="C35" s="23"/>
      <c r="D35" s="23"/>
    </row>
    <row r="36" spans="1:4" ht="15">
      <c r="A36" s="22" t="s">
        <v>31</v>
      </c>
      <c r="B36" s="14" t="s">
        <v>45</v>
      </c>
      <c r="C36" s="23"/>
      <c r="D36" s="23"/>
    </row>
    <row r="37" spans="1:4" ht="30">
      <c r="A37" s="13" t="s">
        <v>32</v>
      </c>
      <c r="B37" s="14" t="s">
        <v>46</v>
      </c>
      <c r="C37" s="23">
        <v>55</v>
      </c>
      <c r="D37" s="23">
        <v>55</v>
      </c>
    </row>
    <row r="38" spans="1:4" ht="15">
      <c r="A38" s="22" t="s">
        <v>33</v>
      </c>
      <c r="B38" s="14" t="s">
        <v>47</v>
      </c>
      <c r="C38" s="23"/>
      <c r="D38" s="23"/>
    </row>
    <row r="39" spans="1:4" ht="15">
      <c r="A39" s="22" t="s">
        <v>34</v>
      </c>
      <c r="B39" s="14" t="s">
        <v>48</v>
      </c>
      <c r="C39" s="23">
        <v>146492</v>
      </c>
      <c r="D39" s="23">
        <v>146492</v>
      </c>
    </row>
    <row r="40" spans="1:4" ht="15">
      <c r="A40" s="22" t="s">
        <v>35</v>
      </c>
      <c r="B40" s="14" t="s">
        <v>49</v>
      </c>
      <c r="C40" s="23">
        <f>1108241+7072</f>
        <v>1115313</v>
      </c>
      <c r="D40" s="23">
        <v>1126095</v>
      </c>
    </row>
    <row r="41" spans="1:4" ht="15">
      <c r="A41" s="22" t="s">
        <v>36</v>
      </c>
      <c r="B41" s="14" t="s">
        <v>50</v>
      </c>
      <c r="C41" s="23"/>
      <c r="D41" s="23"/>
    </row>
    <row r="42" spans="1:4" ht="15">
      <c r="A42" s="22" t="s">
        <v>37</v>
      </c>
      <c r="B42" s="14" t="s">
        <v>51</v>
      </c>
      <c r="C42" s="23"/>
      <c r="D42" s="23"/>
    </row>
    <row r="43" spans="1:4" ht="15">
      <c r="A43" s="22" t="s">
        <v>38</v>
      </c>
      <c r="B43" s="14" t="s">
        <v>52</v>
      </c>
      <c r="C43" s="23">
        <v>579</v>
      </c>
      <c r="D43" s="23">
        <v>503</v>
      </c>
    </row>
    <row r="44" spans="1:4" ht="15">
      <c r="A44" s="22" t="s">
        <v>39</v>
      </c>
      <c r="B44" s="14" t="s">
        <v>53</v>
      </c>
      <c r="C44" s="23"/>
      <c r="D44" s="23"/>
    </row>
    <row r="45" spans="1:4" ht="15">
      <c r="A45" s="22" t="s">
        <v>40</v>
      </c>
      <c r="B45" s="14" t="s">
        <v>54</v>
      </c>
      <c r="C45" s="23"/>
      <c r="D45" s="23"/>
    </row>
    <row r="46" spans="1:4" ht="15">
      <c r="A46" s="4" t="s">
        <v>41</v>
      </c>
      <c r="B46" s="8" t="s">
        <v>55</v>
      </c>
      <c r="C46" s="16">
        <f>SUM(C32:C45)</f>
        <v>1262439</v>
      </c>
      <c r="D46" s="16">
        <f>SUM(D32:D45)</f>
        <v>1273145</v>
      </c>
    </row>
    <row r="47" spans="1:4" ht="15">
      <c r="A47" s="4" t="s">
        <v>56</v>
      </c>
      <c r="B47" s="8"/>
      <c r="C47" s="16">
        <f>C29+C30+C46</f>
        <v>2449336</v>
      </c>
      <c r="D47" s="16">
        <f>D29+D30+D46</f>
        <v>2293270</v>
      </c>
    </row>
    <row r="48" spans="1:4" ht="45">
      <c r="A48" s="31" t="s">
        <v>57</v>
      </c>
      <c r="B48" s="29" t="s">
        <v>1</v>
      </c>
      <c r="C48" s="30" t="s">
        <v>2</v>
      </c>
      <c r="D48" s="30" t="s">
        <v>3</v>
      </c>
    </row>
    <row r="49" spans="1:4" ht="15">
      <c r="A49" s="4" t="s">
        <v>58</v>
      </c>
      <c r="B49" s="14"/>
      <c r="C49" s="23"/>
      <c r="D49" s="23"/>
    </row>
    <row r="50" spans="1:4" ht="15">
      <c r="A50" s="9" t="s">
        <v>59</v>
      </c>
      <c r="B50" s="14" t="s">
        <v>60</v>
      </c>
      <c r="C50" s="23">
        <v>112070</v>
      </c>
      <c r="D50" s="23">
        <v>74140</v>
      </c>
    </row>
    <row r="51" spans="1:4" ht="15">
      <c r="A51" s="9" t="s">
        <v>9</v>
      </c>
      <c r="B51" s="14" t="s">
        <v>67</v>
      </c>
      <c r="C51" s="23"/>
      <c r="D51" s="23"/>
    </row>
    <row r="52" spans="1:4" ht="15">
      <c r="A52" s="22" t="s">
        <v>61</v>
      </c>
      <c r="B52" s="14" t="s">
        <v>68</v>
      </c>
      <c r="C52" s="23">
        <v>1139</v>
      </c>
      <c r="D52" s="23">
        <v>11037</v>
      </c>
    </row>
    <row r="53" spans="1:4" ht="30">
      <c r="A53" s="13" t="s">
        <v>62</v>
      </c>
      <c r="B53" s="14" t="s">
        <v>69</v>
      </c>
      <c r="C53" s="23">
        <f>373870-8</f>
        <v>373862</v>
      </c>
      <c r="D53" s="23">
        <v>339078</v>
      </c>
    </row>
    <row r="54" spans="1:4" ht="15">
      <c r="A54" s="22" t="s">
        <v>63</v>
      </c>
      <c r="B54" s="14" t="s">
        <v>70</v>
      </c>
      <c r="C54" s="23">
        <v>4845</v>
      </c>
      <c r="D54" s="23">
        <v>6175</v>
      </c>
    </row>
    <row r="55" spans="1:4" ht="30">
      <c r="A55" s="13" t="s">
        <v>64</v>
      </c>
      <c r="B55" s="14" t="s">
        <v>71</v>
      </c>
      <c r="C55" s="23"/>
      <c r="D55" s="23">
        <v>9159</v>
      </c>
    </row>
    <row r="56" spans="1:4" ht="15">
      <c r="A56" s="22" t="s">
        <v>65</v>
      </c>
      <c r="B56" s="14" t="s">
        <v>72</v>
      </c>
      <c r="C56" s="23">
        <v>28340</v>
      </c>
      <c r="D56" s="23">
        <v>27517</v>
      </c>
    </row>
    <row r="57" spans="1:4" ht="15">
      <c r="A57" s="13" t="s">
        <v>66</v>
      </c>
      <c r="B57" s="14" t="s">
        <v>73</v>
      </c>
      <c r="C57" s="23">
        <v>59185</v>
      </c>
      <c r="D57" s="23">
        <v>44588</v>
      </c>
    </row>
    <row r="58" spans="1:4" ht="30">
      <c r="A58" s="10" t="s">
        <v>74</v>
      </c>
      <c r="B58" s="8" t="s">
        <v>75</v>
      </c>
      <c r="C58" s="16">
        <f>SUM(C50:C57)</f>
        <v>579441</v>
      </c>
      <c r="D58" s="16">
        <f>SUM(D50:D57)</f>
        <v>511694</v>
      </c>
    </row>
    <row r="59" spans="1:4" ht="30">
      <c r="A59" s="13" t="s">
        <v>76</v>
      </c>
      <c r="B59" s="14" t="s">
        <v>77</v>
      </c>
      <c r="C59" s="23"/>
      <c r="D59" s="23"/>
    </row>
    <row r="60" spans="1:4" ht="15">
      <c r="A60" s="10" t="s">
        <v>78</v>
      </c>
      <c r="B60" s="14"/>
      <c r="C60" s="23"/>
      <c r="D60" s="23"/>
    </row>
    <row r="61" spans="1:4" ht="15">
      <c r="A61" s="22" t="s">
        <v>59</v>
      </c>
      <c r="B61" s="14" t="s">
        <v>85</v>
      </c>
      <c r="C61" s="23">
        <v>74140</v>
      </c>
      <c r="D61" s="23">
        <v>74140</v>
      </c>
    </row>
    <row r="62" spans="1:4" ht="15">
      <c r="A62" s="22" t="s">
        <v>9</v>
      </c>
      <c r="B62" s="14" t="s">
        <v>86</v>
      </c>
      <c r="C62" s="23"/>
      <c r="D62" s="23"/>
    </row>
    <row r="63" spans="1:4" ht="15">
      <c r="A63" s="22" t="s">
        <v>79</v>
      </c>
      <c r="B63" s="14" t="s">
        <v>87</v>
      </c>
      <c r="C63" s="23"/>
      <c r="D63" s="23"/>
    </row>
    <row r="64" spans="1:4" ht="30">
      <c r="A64" s="13" t="s">
        <v>80</v>
      </c>
      <c r="B64" s="14" t="s">
        <v>88</v>
      </c>
      <c r="C64" s="23">
        <v>8</v>
      </c>
      <c r="D64" s="23">
        <v>8</v>
      </c>
    </row>
    <row r="65" spans="1:4" ht="15">
      <c r="A65" s="22" t="s">
        <v>81</v>
      </c>
      <c r="B65" s="14" t="s">
        <v>89</v>
      </c>
      <c r="C65" s="23">
        <v>47245</v>
      </c>
      <c r="D65" s="23">
        <v>47245</v>
      </c>
    </row>
    <row r="66" spans="1:4" ht="15">
      <c r="A66" s="22" t="s">
        <v>82</v>
      </c>
      <c r="B66" s="14" t="s">
        <v>90</v>
      </c>
      <c r="C66" s="23">
        <v>45308</v>
      </c>
      <c r="D66" s="23">
        <v>45308</v>
      </c>
    </row>
    <row r="67" spans="1:4" ht="15">
      <c r="A67" s="22" t="s">
        <v>83</v>
      </c>
      <c r="B67" s="14" t="s">
        <v>91</v>
      </c>
      <c r="C67" s="23"/>
      <c r="D67" s="23"/>
    </row>
    <row r="68" spans="1:4" ht="30">
      <c r="A68" s="10" t="s">
        <v>84</v>
      </c>
      <c r="B68" s="8" t="s">
        <v>92</v>
      </c>
      <c r="C68" s="16">
        <f>SUM(C61:C67)</f>
        <v>166701</v>
      </c>
      <c r="D68" s="16">
        <f>SUM(D61:D67)</f>
        <v>166701</v>
      </c>
    </row>
    <row r="69" spans="1:4" ht="15">
      <c r="A69" s="4" t="s">
        <v>93</v>
      </c>
      <c r="B69" s="14"/>
      <c r="C69" s="23"/>
      <c r="D69" s="23"/>
    </row>
    <row r="70" spans="1:4" ht="15">
      <c r="A70" s="22" t="s">
        <v>94</v>
      </c>
      <c r="B70" s="14" t="s">
        <v>95</v>
      </c>
      <c r="C70" s="23">
        <v>956377</v>
      </c>
      <c r="D70" s="23">
        <v>956377</v>
      </c>
    </row>
    <row r="71" spans="1:4" ht="15">
      <c r="A71" s="22" t="s">
        <v>96</v>
      </c>
      <c r="B71" s="14" t="s">
        <v>101</v>
      </c>
      <c r="C71" s="23"/>
      <c r="D71" s="23"/>
    </row>
    <row r="72" spans="1:4" ht="15">
      <c r="A72" s="22" t="s">
        <v>97</v>
      </c>
      <c r="B72" s="14" t="s">
        <v>102</v>
      </c>
      <c r="C72" s="23"/>
      <c r="D72" s="23"/>
    </row>
    <row r="73" spans="1:4" ht="15">
      <c r="A73" s="22" t="s">
        <v>98</v>
      </c>
      <c r="B73" s="14" t="s">
        <v>103</v>
      </c>
      <c r="C73" s="23">
        <v>368488</v>
      </c>
      <c r="D73" s="23">
        <v>370230</v>
      </c>
    </row>
    <row r="74" spans="1:4" ht="15">
      <c r="A74" s="22" t="s">
        <v>99</v>
      </c>
      <c r="B74" s="14" t="s">
        <v>104</v>
      </c>
      <c r="C74" s="23">
        <v>378329</v>
      </c>
      <c r="D74" s="23">
        <v>288268</v>
      </c>
    </row>
    <row r="75" spans="1:4" ht="30">
      <c r="A75" s="10" t="s">
        <v>100</v>
      </c>
      <c r="B75" s="8" t="s">
        <v>105</v>
      </c>
      <c r="C75" s="16">
        <f>SUM(C70:C74)</f>
        <v>1703194</v>
      </c>
      <c r="D75" s="16">
        <f>SUM(D70:D74)</f>
        <v>1614875</v>
      </c>
    </row>
    <row r="76" spans="1:4" ht="15">
      <c r="A76" s="22" t="s">
        <v>106</v>
      </c>
      <c r="B76" s="14" t="s">
        <v>107</v>
      </c>
      <c r="C76" s="23"/>
      <c r="D76" s="23"/>
    </row>
    <row r="77" spans="1:4" ht="15">
      <c r="A77" s="4" t="s">
        <v>108</v>
      </c>
      <c r="B77" s="8" t="s">
        <v>109</v>
      </c>
      <c r="C77" s="16">
        <f>C75+C76</f>
        <v>1703194</v>
      </c>
      <c r="D77" s="16">
        <f>D75+D76</f>
        <v>1614875</v>
      </c>
    </row>
    <row r="78" spans="1:4" ht="15">
      <c r="A78" s="4" t="s">
        <v>110</v>
      </c>
      <c r="B78" s="14"/>
      <c r="C78" s="16">
        <f>C58+C59+C68+C77</f>
        <v>2449336</v>
      </c>
      <c r="D78" s="16">
        <f>D58+D59+D68+D77</f>
        <v>2293270</v>
      </c>
    </row>
    <row r="79" spans="3:4" ht="15">
      <c r="C79" s="24"/>
      <c r="D79" s="24"/>
    </row>
    <row r="80" spans="1:4" ht="15">
      <c r="A80" s="35" t="s">
        <v>176</v>
      </c>
      <c r="B80" s="35"/>
      <c r="C80" s="35"/>
      <c r="D80" s="35"/>
    </row>
    <row r="82" spans="1:4" ht="15">
      <c r="A82" s="35" t="s">
        <v>177</v>
      </c>
      <c r="B82" s="35"/>
      <c r="C82" s="35"/>
      <c r="D82" s="35"/>
    </row>
    <row r="84" ht="15">
      <c r="A84" s="2" t="s">
        <v>111</v>
      </c>
    </row>
  </sheetData>
  <sheetProtection/>
  <mergeCells count="15">
    <mergeCell ref="A82:D82"/>
    <mergeCell ref="B2:D2"/>
    <mergeCell ref="B3:D3"/>
    <mergeCell ref="B4:D4"/>
    <mergeCell ref="A11:D11"/>
    <mergeCell ref="A12:D12"/>
    <mergeCell ref="A13:D13"/>
    <mergeCell ref="A14:D14"/>
    <mergeCell ref="A15:D15"/>
    <mergeCell ref="B1:D1"/>
    <mergeCell ref="A6:D6"/>
    <mergeCell ref="A7:D7"/>
    <mergeCell ref="A9:D9"/>
    <mergeCell ref="A10:D10"/>
    <mergeCell ref="A80:D8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52">
      <selection activeCell="C53" sqref="C53"/>
    </sheetView>
  </sheetViews>
  <sheetFormatPr defaultColWidth="9.140625" defaultRowHeight="15"/>
  <cols>
    <col min="1" max="1" width="51.00390625" style="0" customWidth="1"/>
    <col min="2" max="2" width="9.140625" style="3" customWidth="1"/>
    <col min="3" max="3" width="12.7109375" style="0" customWidth="1"/>
    <col min="4" max="4" width="14.140625" style="0" customWidth="1"/>
  </cols>
  <sheetData>
    <row r="1" spans="2:4" ht="15">
      <c r="B1" s="32" t="s">
        <v>118</v>
      </c>
      <c r="C1" s="32"/>
      <c r="D1" s="32"/>
    </row>
    <row r="2" spans="2:4" ht="15">
      <c r="B2" s="36" t="s">
        <v>113</v>
      </c>
      <c r="C2" s="36"/>
      <c r="D2" s="36"/>
    </row>
    <row r="3" spans="2:4" ht="15">
      <c r="B3" s="36" t="s">
        <v>114</v>
      </c>
      <c r="C3" s="36"/>
      <c r="D3" s="36"/>
    </row>
    <row r="4" spans="2:4" ht="15">
      <c r="B4" s="36" t="s">
        <v>115</v>
      </c>
      <c r="C4" s="36"/>
      <c r="D4" s="36"/>
    </row>
    <row r="5" spans="2:4" ht="15">
      <c r="B5" s="11"/>
      <c r="C5" s="11"/>
      <c r="D5" s="11"/>
    </row>
    <row r="6" spans="1:4" ht="15">
      <c r="A6" s="34" t="s">
        <v>178</v>
      </c>
      <c r="B6" s="34"/>
      <c r="C6" s="34"/>
      <c r="D6" s="34"/>
    </row>
    <row r="7" spans="1:4" ht="15">
      <c r="A7" s="34"/>
      <c r="B7" s="34"/>
      <c r="C7" s="34"/>
      <c r="D7" s="34"/>
    </row>
    <row r="8" spans="1:4" ht="15">
      <c r="A8" s="37" t="s">
        <v>119</v>
      </c>
      <c r="B8" s="37"/>
      <c r="C8" s="37"/>
      <c r="D8" s="37"/>
    </row>
    <row r="9" spans="1:4" ht="15">
      <c r="A9" s="37" t="s">
        <v>186</v>
      </c>
      <c r="B9" s="37"/>
      <c r="C9" s="37"/>
      <c r="D9" s="37"/>
    </row>
    <row r="10" ht="15">
      <c r="D10" s="2" t="s">
        <v>117</v>
      </c>
    </row>
    <row r="11" spans="1:6" ht="45">
      <c r="A11" s="31" t="s">
        <v>120</v>
      </c>
      <c r="B11" s="29" t="s">
        <v>1</v>
      </c>
      <c r="C11" s="31" t="s">
        <v>121</v>
      </c>
      <c r="D11" s="31" t="s">
        <v>122</v>
      </c>
      <c r="E11" s="1"/>
      <c r="F11" s="1"/>
    </row>
    <row r="12" spans="1:4" ht="15">
      <c r="A12" s="6" t="s">
        <v>123</v>
      </c>
      <c r="B12" s="5" t="s">
        <v>6</v>
      </c>
      <c r="C12" s="26">
        <v>946018</v>
      </c>
      <c r="D12" s="15">
        <v>846297</v>
      </c>
    </row>
    <row r="13" spans="1:4" ht="15">
      <c r="A13" s="6" t="s">
        <v>124</v>
      </c>
      <c r="B13" s="5" t="s">
        <v>8</v>
      </c>
      <c r="C13" s="26">
        <v>726973</v>
      </c>
      <c r="D13" s="15">
        <v>583128</v>
      </c>
    </row>
    <row r="14" spans="1:4" ht="15">
      <c r="A14" s="4" t="s">
        <v>125</v>
      </c>
      <c r="B14" s="8" t="s">
        <v>10</v>
      </c>
      <c r="C14" s="27">
        <f>C12-C13</f>
        <v>219045</v>
      </c>
      <c r="D14" s="16">
        <f>D12-D13</f>
        <v>263169</v>
      </c>
    </row>
    <row r="15" spans="1:4" ht="15">
      <c r="A15" s="7" t="s">
        <v>126</v>
      </c>
      <c r="B15" s="5" t="s">
        <v>12</v>
      </c>
      <c r="C15" s="26"/>
      <c r="D15" s="15"/>
    </row>
    <row r="16" spans="1:4" ht="15">
      <c r="A16" s="6" t="s">
        <v>127</v>
      </c>
      <c r="B16" s="5" t="s">
        <v>14</v>
      </c>
      <c r="C16" s="26">
        <v>115216</v>
      </c>
      <c r="D16" s="15">
        <v>85578</v>
      </c>
    </row>
    <row r="17" spans="1:4" ht="15">
      <c r="A17" s="6" t="s">
        <v>128</v>
      </c>
      <c r="B17" s="5" t="s">
        <v>16</v>
      </c>
      <c r="C17" s="26">
        <v>43652</v>
      </c>
      <c r="D17" s="15">
        <v>92777</v>
      </c>
    </row>
    <row r="18" spans="1:4" ht="15">
      <c r="A18" s="7" t="s">
        <v>129</v>
      </c>
      <c r="B18" s="5" t="s">
        <v>20</v>
      </c>
      <c r="C18" s="26">
        <v>33671</v>
      </c>
      <c r="D18" s="15">
        <f>4151-149</f>
        <v>4002</v>
      </c>
    </row>
    <row r="19" spans="1:4" ht="30">
      <c r="A19" s="10" t="s">
        <v>130</v>
      </c>
      <c r="B19" s="8" t="s">
        <v>131</v>
      </c>
      <c r="C19" s="27">
        <f>C14-C15-C16-C17+C18</f>
        <v>93848</v>
      </c>
      <c r="D19" s="16">
        <f>D14-D15-D16-D17+D18</f>
        <v>88816</v>
      </c>
    </row>
    <row r="20" spans="1:4" ht="15">
      <c r="A20" s="6" t="s">
        <v>132</v>
      </c>
      <c r="B20" s="5" t="s">
        <v>133</v>
      </c>
      <c r="C20" s="26">
        <v>50</v>
      </c>
      <c r="D20" s="15">
        <v>149</v>
      </c>
    </row>
    <row r="21" spans="1:4" ht="15">
      <c r="A21" s="6" t="s">
        <v>134</v>
      </c>
      <c r="B21" s="5" t="s">
        <v>135</v>
      </c>
      <c r="C21" s="26">
        <v>5579</v>
      </c>
      <c r="D21" s="15">
        <v>7328</v>
      </c>
    </row>
    <row r="22" spans="1:4" ht="60">
      <c r="A22" s="7" t="s">
        <v>136</v>
      </c>
      <c r="B22" s="5" t="s">
        <v>137</v>
      </c>
      <c r="C22" s="26"/>
      <c r="D22" s="15"/>
    </row>
    <row r="23" spans="1:4" ht="15">
      <c r="A23" s="6" t="s">
        <v>138</v>
      </c>
      <c r="B23" s="5" t="s">
        <v>139</v>
      </c>
      <c r="C23" s="26"/>
      <c r="D23" s="15"/>
    </row>
    <row r="24" spans="1:4" ht="15">
      <c r="A24" s="6" t="s">
        <v>140</v>
      </c>
      <c r="B24" s="5" t="s">
        <v>141</v>
      </c>
      <c r="C24" s="15"/>
      <c r="D24" s="15"/>
    </row>
    <row r="25" spans="1:4" ht="30">
      <c r="A25" s="10" t="s">
        <v>142</v>
      </c>
      <c r="B25" s="8" t="s">
        <v>27</v>
      </c>
      <c r="C25" s="16">
        <f>C19+C20-C21+C23-C24</f>
        <v>88319</v>
      </c>
      <c r="D25" s="16">
        <f>D19+D20-D21+D23-D24</f>
        <v>81637</v>
      </c>
    </row>
    <row r="26" spans="1:4" ht="15">
      <c r="A26" s="6" t="s">
        <v>143</v>
      </c>
      <c r="B26" s="5" t="s">
        <v>28</v>
      </c>
      <c r="C26" s="26">
        <v>25000</v>
      </c>
      <c r="D26" s="15">
        <v>36000</v>
      </c>
    </row>
    <row r="27" spans="1:4" ht="45">
      <c r="A27" s="10" t="s">
        <v>144</v>
      </c>
      <c r="B27" s="8" t="s">
        <v>55</v>
      </c>
      <c r="C27" s="16">
        <f>C25-C26</f>
        <v>63319</v>
      </c>
      <c r="D27" s="16">
        <f>D25-D26</f>
        <v>45637</v>
      </c>
    </row>
    <row r="28" spans="1:4" ht="30">
      <c r="A28" s="7" t="s">
        <v>145</v>
      </c>
      <c r="B28" s="5" t="s">
        <v>146</v>
      </c>
      <c r="C28" s="15"/>
      <c r="D28" s="15"/>
    </row>
    <row r="29" spans="1:4" ht="15">
      <c r="A29" s="4" t="s">
        <v>147</v>
      </c>
      <c r="B29" s="8" t="s">
        <v>75</v>
      </c>
      <c r="C29" s="16">
        <f>C27+C28</f>
        <v>63319</v>
      </c>
      <c r="D29" s="16">
        <f>D27+D28</f>
        <v>45637</v>
      </c>
    </row>
    <row r="30" spans="1:4" ht="15">
      <c r="A30" s="6" t="s">
        <v>148</v>
      </c>
      <c r="B30" s="5"/>
      <c r="C30" s="15"/>
      <c r="D30" s="15"/>
    </row>
    <row r="31" spans="1:4" ht="15">
      <c r="A31" s="6" t="s">
        <v>149</v>
      </c>
      <c r="B31" s="5"/>
      <c r="C31" s="15"/>
      <c r="D31" s="15"/>
    </row>
    <row r="32" spans="1:4" ht="30">
      <c r="A32" s="10" t="s">
        <v>150</v>
      </c>
      <c r="B32" s="8" t="s">
        <v>92</v>
      </c>
      <c r="C32" s="16">
        <v>1743</v>
      </c>
      <c r="D32" s="16">
        <f>SUM(D34:D44)</f>
        <v>0</v>
      </c>
    </row>
    <row r="33" spans="1:4" ht="15">
      <c r="A33" s="6" t="s">
        <v>151</v>
      </c>
      <c r="B33" s="5"/>
      <c r="C33" s="15"/>
      <c r="D33" s="15"/>
    </row>
    <row r="34" spans="1:4" ht="15">
      <c r="A34" s="6" t="s">
        <v>152</v>
      </c>
      <c r="B34" s="5" t="s">
        <v>95</v>
      </c>
      <c r="C34" s="26"/>
      <c r="D34" s="15"/>
    </row>
    <row r="35" spans="1:4" ht="30">
      <c r="A35" s="7" t="s">
        <v>153</v>
      </c>
      <c r="B35" s="5" t="s">
        <v>101</v>
      </c>
      <c r="C35" s="15"/>
      <c r="D35" s="15"/>
    </row>
    <row r="36" spans="1:4" ht="60">
      <c r="A36" s="7" t="s">
        <v>154</v>
      </c>
      <c r="B36" s="5" t="s">
        <v>102</v>
      </c>
      <c r="C36" s="15"/>
      <c r="D36" s="15"/>
    </row>
    <row r="37" spans="1:4" ht="30">
      <c r="A37" s="12" t="s">
        <v>155</v>
      </c>
      <c r="B37" s="5" t="s">
        <v>103</v>
      </c>
      <c r="C37" s="15"/>
      <c r="D37" s="15"/>
    </row>
    <row r="38" spans="1:4" ht="30">
      <c r="A38" s="12" t="s">
        <v>156</v>
      </c>
      <c r="B38" s="5" t="s">
        <v>104</v>
      </c>
      <c r="C38" s="15"/>
      <c r="D38" s="15"/>
    </row>
    <row r="39" spans="1:4" ht="15">
      <c r="A39" s="6" t="s">
        <v>157</v>
      </c>
      <c r="B39" s="5" t="s">
        <v>158</v>
      </c>
      <c r="C39" s="15"/>
      <c r="D39" s="15"/>
    </row>
    <row r="40" spans="1:4" ht="15">
      <c r="A40" s="7" t="s">
        <v>159</v>
      </c>
      <c r="B40" s="5" t="s">
        <v>160</v>
      </c>
      <c r="C40" s="15"/>
      <c r="D40" s="15"/>
    </row>
    <row r="41" spans="1:4" ht="30">
      <c r="A41" s="7" t="s">
        <v>161</v>
      </c>
      <c r="B41" s="5" t="s">
        <v>162</v>
      </c>
      <c r="C41" s="15"/>
      <c r="D41" s="15"/>
    </row>
    <row r="42" spans="1:4" ht="15">
      <c r="A42" s="7" t="s">
        <v>163</v>
      </c>
      <c r="B42" s="5" t="s">
        <v>164</v>
      </c>
      <c r="C42" s="15"/>
      <c r="D42" s="15"/>
    </row>
    <row r="43" spans="1:4" ht="30">
      <c r="A43" s="7" t="s">
        <v>165</v>
      </c>
      <c r="B43" s="5" t="s">
        <v>166</v>
      </c>
      <c r="C43" s="15">
        <v>1743</v>
      </c>
      <c r="D43" s="15"/>
    </row>
    <row r="44" spans="1:4" ht="30">
      <c r="A44" s="7" t="s">
        <v>167</v>
      </c>
      <c r="B44" s="5" t="s">
        <v>105</v>
      </c>
      <c r="C44" s="26"/>
      <c r="D44" s="15"/>
    </row>
    <row r="45" spans="1:4" ht="15">
      <c r="A45" s="10" t="s">
        <v>168</v>
      </c>
      <c r="B45" s="8" t="s">
        <v>109</v>
      </c>
      <c r="C45" s="16">
        <f>C29+C32</f>
        <v>65062</v>
      </c>
      <c r="D45" s="16">
        <f>D29+D32</f>
        <v>45637</v>
      </c>
    </row>
    <row r="46" spans="1:4" ht="15">
      <c r="A46" s="6" t="s">
        <v>169</v>
      </c>
      <c r="B46" s="5"/>
      <c r="C46" s="15"/>
      <c r="D46" s="15"/>
    </row>
    <row r="47" spans="1:4" ht="15">
      <c r="A47" s="6" t="s">
        <v>148</v>
      </c>
      <c r="B47" s="5"/>
      <c r="C47" s="15"/>
      <c r="D47" s="15"/>
    </row>
    <row r="48" spans="1:4" ht="15">
      <c r="A48" s="6" t="s">
        <v>149</v>
      </c>
      <c r="B48" s="5"/>
      <c r="C48" s="15"/>
      <c r="D48" s="15"/>
    </row>
    <row r="49" spans="1:4" ht="15">
      <c r="A49" s="10" t="s">
        <v>170</v>
      </c>
      <c r="B49" s="8" t="s">
        <v>171</v>
      </c>
      <c r="C49" s="18">
        <f>C51</f>
        <v>66.5</v>
      </c>
      <c r="D49" s="18">
        <f>D51</f>
        <v>47.68</v>
      </c>
    </row>
    <row r="50" spans="1:4" ht="15">
      <c r="A50" s="6" t="s">
        <v>151</v>
      </c>
      <c r="B50" s="5"/>
      <c r="C50" s="17"/>
      <c r="D50" s="17"/>
    </row>
    <row r="51" spans="1:4" ht="15">
      <c r="A51" s="4" t="s">
        <v>172</v>
      </c>
      <c r="B51" s="5"/>
      <c r="C51" s="25">
        <f>C52</f>
        <v>66.5</v>
      </c>
      <c r="D51" s="17">
        <f>D52</f>
        <v>47.68</v>
      </c>
    </row>
    <row r="52" spans="1:4" ht="15">
      <c r="A52" s="6" t="s">
        <v>173</v>
      </c>
      <c r="B52" s="5"/>
      <c r="C52" s="25">
        <v>66.5</v>
      </c>
      <c r="D52" s="17">
        <v>47.68</v>
      </c>
    </row>
    <row r="53" spans="1:4" ht="15">
      <c r="A53" s="6" t="s">
        <v>174</v>
      </c>
      <c r="B53" s="5"/>
      <c r="C53" s="15"/>
      <c r="D53" s="15"/>
    </row>
    <row r="54" spans="1:4" ht="15">
      <c r="A54" s="4" t="s">
        <v>175</v>
      </c>
      <c r="B54" s="5"/>
      <c r="C54" s="15"/>
      <c r="D54" s="15"/>
    </row>
    <row r="55" spans="1:4" ht="15">
      <c r="A55" s="6" t="s">
        <v>173</v>
      </c>
      <c r="B55" s="5"/>
      <c r="C55" s="15"/>
      <c r="D55" s="15"/>
    </row>
    <row r="56" spans="1:4" ht="15">
      <c r="A56" s="6" t="s">
        <v>174</v>
      </c>
      <c r="B56" s="5"/>
      <c r="C56" s="15"/>
      <c r="D56" s="15"/>
    </row>
    <row r="59" spans="1:4" ht="15">
      <c r="A59" s="35" t="s">
        <v>176</v>
      </c>
      <c r="B59" s="35"/>
      <c r="C59" s="35"/>
      <c r="D59" s="35"/>
    </row>
    <row r="61" spans="1:4" ht="15">
      <c r="A61" s="35" t="s">
        <v>177</v>
      </c>
      <c r="B61" s="35"/>
      <c r="C61" s="35"/>
      <c r="D61" s="35"/>
    </row>
    <row r="63" ht="15">
      <c r="A63" s="2" t="s">
        <v>111</v>
      </c>
    </row>
  </sheetData>
  <sheetProtection/>
  <mergeCells count="10">
    <mergeCell ref="A9:D9"/>
    <mergeCell ref="A59:D59"/>
    <mergeCell ref="A61:D61"/>
    <mergeCell ref="A7:D7"/>
    <mergeCell ref="A8:D8"/>
    <mergeCell ref="B1:D1"/>
    <mergeCell ref="B2:D2"/>
    <mergeCell ref="B3:D3"/>
    <mergeCell ref="B4:D4"/>
    <mergeCell ref="A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2014-07-31T03:15:01Z</dcterms:modified>
  <cp:category/>
  <cp:version/>
  <cp:contentType/>
  <cp:contentStatus/>
</cp:coreProperties>
</file>