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3"/>
  </bookViews>
  <sheets>
    <sheet name="ОФП" sheetId="1" r:id="rId1"/>
    <sheet name="ОСД" sheetId="2" r:id="rId2"/>
    <sheet name="ОДДС" sheetId="3" r:id="rId3"/>
    <sheet name="Капитал" sheetId="4" r:id="rId4"/>
  </sheets>
  <calcPr calcId="124519" refMode="R1C1"/>
</workbook>
</file>

<file path=xl/calcChain.xml><?xml version="1.0" encoding="utf-8"?>
<calcChain xmlns="http://schemas.openxmlformats.org/spreadsheetml/2006/main">
  <c r="B21" i="3"/>
  <c r="B19"/>
  <c r="C17" i="1"/>
  <c r="C40"/>
  <c r="D7" i="4"/>
  <c r="C7"/>
  <c r="B7"/>
  <c r="D17" i="1"/>
  <c r="E8" i="4"/>
  <c r="E9"/>
  <c r="E10"/>
  <c r="C11"/>
  <c r="D11"/>
  <c r="B11"/>
  <c r="D10" i="2" l="1"/>
  <c r="C10"/>
  <c r="E7" i="4" l="1"/>
  <c r="E11" s="1"/>
  <c r="C39" i="3"/>
  <c r="B39"/>
  <c r="C27"/>
  <c r="B27"/>
  <c r="C24"/>
  <c r="B24"/>
  <c r="C14"/>
  <c r="C9"/>
  <c r="B14"/>
  <c r="B9"/>
  <c r="D15" i="2"/>
  <c r="D17" s="1"/>
  <c r="D19" s="1"/>
  <c r="C15"/>
  <c r="C17" s="1"/>
  <c r="C19" s="1"/>
  <c r="C41" i="1"/>
  <c r="D41"/>
  <c r="C31"/>
  <c r="D31"/>
  <c r="C26"/>
  <c r="D26"/>
  <c r="C19"/>
  <c r="D19"/>
  <c r="C11"/>
  <c r="D11"/>
  <c r="D42" l="1"/>
  <c r="D43" s="1"/>
  <c r="D20"/>
  <c r="B44" i="3"/>
  <c r="B32"/>
  <c r="C32"/>
  <c r="C44"/>
  <c r="B22"/>
  <c r="C22"/>
  <c r="C42" i="1"/>
  <c r="C43" s="1"/>
  <c r="C20"/>
  <c r="B45" i="3" l="1"/>
  <c r="B47" s="1"/>
  <c r="C45"/>
  <c r="C47" s="1"/>
</calcChain>
</file>

<file path=xl/sharedStrings.xml><?xml version="1.0" encoding="utf-8"?>
<sst xmlns="http://schemas.openxmlformats.org/spreadsheetml/2006/main" count="152" uniqueCount="107">
  <si>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</si>
  <si>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</si>
  <si>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</si>
  <si>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</si>
  <si>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</si>
  <si>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</si>
  <si>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</si>
  <si>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</si>
  <si>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Предоплата по подоходному налогу</t>
  </si>
  <si>
    <t>Текущие налоговые активы</t>
  </si>
  <si>
    <t>Прочие текущие активы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</si>
  <si>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</si>
  <si>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</si>
  <si>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</si>
  <si>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</si>
  <si>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</si>
  <si>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</si>
  <si>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</si>
  <si>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</si>
  <si>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</si>
  <si>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</si>
  <si>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</si>
  <si>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</si>
  <si>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</si>
  <si>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</si>
  <si>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</si>
  <si>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</si>
  <si>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</si>
  <si>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Обязательства по другим налогам</t>
  </si>
  <si>
    <t>Обязательства по другим обязательным платежам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</si>
  <si>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</si>
  <si>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</si>
  <si>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</si>
  <si>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</si>
  <si>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№ примечания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</si>
  <si>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</si>
  <si>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</si>
  <si>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</si>
  <si>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</si>
  <si>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</si>
  <si>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Президент:</t>
  </si>
  <si>
    <t>Главный бухгалтер:</t>
  </si>
  <si>
    <t>Джальмишев А.А.</t>
  </si>
  <si>
    <t>Басирова А.А.</t>
  </si>
  <si>
    <t>(подпись)</t>
  </si>
  <si>
    <t>Доход от оказания услуг</t>
  </si>
  <si>
    <t>Себестоимость оказанных услуг</t>
  </si>
  <si>
    <t>Валовая прибыль</t>
  </si>
  <si>
    <t>Отчет о прибылях/ убытках</t>
  </si>
  <si>
    <t>Административные расходы</t>
  </si>
  <si>
    <t>Доходы по финансированию</t>
  </si>
  <si>
    <t>Расходы по финансированию</t>
  </si>
  <si>
    <t>Прочие доходы и расходы (нетто)</t>
  </si>
  <si>
    <t>Прибыль/убыток до налогообложения</t>
  </si>
  <si>
    <t>Расходы по корпоративному подоходному налогу</t>
  </si>
  <si>
    <t>Итоговая прибыль/убыток за период</t>
  </si>
  <si>
    <t>Прочий совокупный доход/убыток</t>
  </si>
  <si>
    <t>Совокупный доход за период</t>
  </si>
  <si>
    <t>Прибыль на акцию, тенге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</si>
  <si>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</si>
  <si>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</si>
  <si>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</si>
  <si>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</si>
  <si>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</si>
  <si>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</si>
  <si>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</si>
  <si>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</si>
  <si>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</si>
  <si>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</si>
  <si>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</si>
  <si>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</si>
  <si>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</si>
  <si>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</si>
  <si>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</si>
  <si>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</si>
  <si>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</si>
  <si>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</si>
  <si>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</si>
  <si>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</si>
  <si>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</si>
  <si>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</si>
  <si>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</si>
  <si>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</si>
  <si>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</si>
  <si>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Итого: Увличение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</si>
  <si>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</si>
  <si>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</si>
  <si>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</si>
  <si>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Совокупный доход за год</t>
  </si>
  <si>
    <t>Реклассификации из состава резерва на нераспределенную прибыль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</si>
  <si>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</si>
  <si>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</si>
  <si>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</si>
  <si>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</si>
  <si>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</si>
  <si>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</si>
  <si>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по состоянию на 31 марта 2015 года</t>
  </si>
  <si>
    <t>на 31.12.2014 года</t>
  </si>
  <si>
    <t>на 31.03.2015 года</t>
  </si>
  <si>
    <t>за период, закончившийся 31 марта 2015 года</t>
  </si>
  <si>
    <t>за 1 квартал 2015 года</t>
  </si>
  <si>
    <t>за 1 квартал 2014 года</t>
  </si>
  <si>
    <t>Сальдо на 01 января 2015 года</t>
  </si>
  <si>
    <t>Сальдо на 01 января 2014 года</t>
  </si>
  <si>
    <t>Сальдо на 31 декабря 2014 года</t>
  </si>
  <si>
    <t>Сальдо на 31 марта 2015 года</t>
  </si>
  <si>
    <t xml:space="preserve">                         полученные вознаграждения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</si>
</sst>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workbookViewId="0">
      <selection activeCell="C25" sqref="C25"/>
    </sheetView>
  </sheetViews>
  <sheetFormatPr defaultColWidth="9.109375" defaultRowHeight="13.8"/>
  <cols>
    <col min="1" max="1" width="45.5546875" style="2" customWidth="1"/>
    <col min="2" max="2" width="14.44140625" style="2" customWidth="1"/>
    <col min="3" max="3" width="18.109375" style="2" customWidth="1"/>
    <col min="4" max="4" width="18.5546875" style="2" customWidth="1"/>
    <col min="5" max="16384" width="9.109375" style="2"/>
  </cols>
  <sheetData>
    <row r="1" spans="1:4">
      <c r="A1" s="1" t="s">
        <v>36</v>
      </c>
    </row>
    <row r="3" spans="1:4">
      <c r="A3" s="18" t="s">
        <v>35</v>
      </c>
      <c r="B3" s="18"/>
      <c r="C3" s="18"/>
      <c r="D3" s="18"/>
    </row>
    <row r="4" spans="1:4">
      <c r="A4" s="18" t="s">
        <v>96</v>
      </c>
      <c r="B4" s="18"/>
      <c r="C4" s="18"/>
      <c r="D4" s="18"/>
    </row>
    <row r="6" spans="1:4" ht="27.6">
      <c r="A6" s="3"/>
      <c r="B6" s="4" t="s">
        <v>34</v>
      </c>
      <c r="C6" s="4" t="s">
        <v>98</v>
      </c>
      <c r="D6" s="4" t="s">
        <v>97</v>
      </c>
    </row>
    <row r="7" spans="1:4">
      <c r="A7" s="11" t="s">
        <v>0</v>
      </c>
      <c r="B7" s="5"/>
      <c r="C7" s="5"/>
      <c r="D7" s="5"/>
    </row>
    <row r="8" spans="1:4">
      <c r="A8" s="11" t="s">
        <v>1</v>
      </c>
      <c r="B8" s="5"/>
      <c r="C8" s="5"/>
      <c r="D8" s="6"/>
    </row>
    <row r="9" spans="1:4">
      <c r="A9" s="12" t="s">
        <v>2</v>
      </c>
      <c r="B9" s="5">
        <v>4</v>
      </c>
      <c r="C9" s="6">
        <v>1521018</v>
      </c>
      <c r="D9" s="6">
        <v>1298343</v>
      </c>
    </row>
    <row r="10" spans="1:4">
      <c r="A10" s="12" t="s">
        <v>3</v>
      </c>
      <c r="B10" s="5"/>
      <c r="C10" s="6">
        <v>515</v>
      </c>
      <c r="D10" s="6">
        <v>537</v>
      </c>
    </row>
    <row r="11" spans="1:4">
      <c r="A11" s="11" t="s">
        <v>4</v>
      </c>
      <c r="B11" s="5"/>
      <c r="C11" s="7">
        <f>SUM(C9:C10)</f>
        <v>1521533</v>
      </c>
      <c r="D11" s="7">
        <f>SUM(D9:D10)</f>
        <v>1298880</v>
      </c>
    </row>
    <row r="12" spans="1:4">
      <c r="A12" s="11" t="s">
        <v>5</v>
      </c>
      <c r="B12" s="5"/>
      <c r="C12" s="6"/>
      <c r="D12" s="6"/>
    </row>
    <row r="13" spans="1:4">
      <c r="A13" s="12" t="s">
        <v>6</v>
      </c>
      <c r="B13" s="5">
        <v>5</v>
      </c>
      <c r="C13" s="6">
        <v>338424</v>
      </c>
      <c r="D13" s="6">
        <v>341322</v>
      </c>
    </row>
    <row r="14" spans="1:4">
      <c r="A14" s="12" t="s">
        <v>7</v>
      </c>
      <c r="B14" s="5">
        <v>6</v>
      </c>
      <c r="C14" s="6">
        <v>392024</v>
      </c>
      <c r="D14" s="6">
        <v>846281</v>
      </c>
    </row>
    <row r="15" spans="1:4">
      <c r="A15" s="12" t="s">
        <v>8</v>
      </c>
      <c r="B15" s="5"/>
      <c r="C15" s="6"/>
      <c r="D15" s="6"/>
    </row>
    <row r="16" spans="1:4">
      <c r="A16" s="12" t="s">
        <v>9</v>
      </c>
      <c r="B16" s="5">
        <v>7</v>
      </c>
      <c r="C16" s="6">
        <v>390</v>
      </c>
      <c r="D16" s="6">
        <v>390</v>
      </c>
    </row>
    <row r="17" spans="1:4">
      <c r="A17" s="12" t="s">
        <v>10</v>
      </c>
      <c r="B17" s="5">
        <v>8</v>
      </c>
      <c r="C17" s="6">
        <f>52812+190150+207+109</f>
        <v>243278</v>
      </c>
      <c r="D17" s="6">
        <f>218566+312</f>
        <v>218878</v>
      </c>
    </row>
    <row r="18" spans="1:4">
      <c r="A18" s="12" t="s">
        <v>11</v>
      </c>
      <c r="B18" s="5">
        <v>9</v>
      </c>
      <c r="C18" s="6">
        <v>130402</v>
      </c>
      <c r="D18" s="6">
        <v>24094</v>
      </c>
    </row>
    <row r="19" spans="1:4">
      <c r="A19" s="11" t="s">
        <v>12</v>
      </c>
      <c r="B19" s="5"/>
      <c r="C19" s="7">
        <f>SUM(C13:C18)</f>
        <v>1104518</v>
      </c>
      <c r="D19" s="7">
        <f>SUM(D13:D18)</f>
        <v>1430965</v>
      </c>
    </row>
    <row r="20" spans="1:4">
      <c r="A20" s="11" t="s">
        <v>13</v>
      </c>
      <c r="B20" s="5"/>
      <c r="C20" s="7">
        <f>C11+C19</f>
        <v>2626051</v>
      </c>
      <c r="D20" s="7">
        <f>D11+D19</f>
        <v>2729845</v>
      </c>
    </row>
    <row r="21" spans="1:4">
      <c r="A21" s="11" t="s">
        <v>14</v>
      </c>
      <c r="B21" s="5"/>
      <c r="C21" s="6"/>
      <c r="D21" s="6"/>
    </row>
    <row r="22" spans="1:4">
      <c r="A22" s="11" t="s">
        <v>15</v>
      </c>
      <c r="B22" s="5"/>
      <c r="C22" s="6"/>
      <c r="D22" s="6"/>
    </row>
    <row r="23" spans="1:4">
      <c r="A23" s="12" t="s">
        <v>16</v>
      </c>
      <c r="B23" s="5">
        <v>10</v>
      </c>
      <c r="C23" s="6">
        <v>956377</v>
      </c>
      <c r="D23" s="6">
        <v>956377</v>
      </c>
    </row>
    <row r="24" spans="1:4">
      <c r="A24" s="12" t="s">
        <v>17</v>
      </c>
      <c r="B24" s="5">
        <v>11</v>
      </c>
      <c r="C24" s="6">
        <v>365831</v>
      </c>
      <c r="D24" s="6">
        <v>366702</v>
      </c>
    </row>
    <row r="25" spans="1:4">
      <c r="A25" s="12" t="s">
        <v>18</v>
      </c>
      <c r="B25" s="5"/>
      <c r="C25" s="6">
        <v>444276</v>
      </c>
      <c r="D25" s="6">
        <v>411220</v>
      </c>
    </row>
    <row r="26" spans="1:4">
      <c r="A26" s="11" t="s">
        <v>19</v>
      </c>
      <c r="B26" s="5"/>
      <c r="C26" s="7">
        <f>SUM(C23:C25)</f>
        <v>1766484</v>
      </c>
      <c r="D26" s="7">
        <f>SUM(D23:D25)</f>
        <v>1734299</v>
      </c>
    </row>
    <row r="27" spans="1:4">
      <c r="A27" s="11" t="s">
        <v>37</v>
      </c>
      <c r="B27" s="5"/>
      <c r="C27" s="6"/>
      <c r="D27" s="6"/>
    </row>
    <row r="28" spans="1:4">
      <c r="A28" s="12" t="s">
        <v>20</v>
      </c>
      <c r="B28" s="5">
        <v>12</v>
      </c>
      <c r="C28" s="6">
        <v>128942</v>
      </c>
      <c r="D28" s="6">
        <v>108964</v>
      </c>
    </row>
    <row r="29" spans="1:4">
      <c r="A29" s="12" t="s">
        <v>21</v>
      </c>
      <c r="B29" s="5">
        <v>13</v>
      </c>
      <c r="C29" s="6">
        <v>42319</v>
      </c>
      <c r="D29" s="6">
        <v>42319</v>
      </c>
    </row>
    <row r="30" spans="1:4">
      <c r="A30" s="12" t="s">
        <v>22</v>
      </c>
      <c r="B30" s="5"/>
      <c r="C30" s="6">
        <v>51054</v>
      </c>
      <c r="D30" s="6">
        <v>51054</v>
      </c>
    </row>
    <row r="31" spans="1:4">
      <c r="A31" s="11" t="s">
        <v>23</v>
      </c>
      <c r="B31" s="5"/>
      <c r="C31" s="7">
        <f>SUM(C28:C30)</f>
        <v>222315</v>
      </c>
      <c r="D31" s="7">
        <f>SUM(D28:D30)</f>
        <v>202337</v>
      </c>
    </row>
    <row r="32" spans="1:4">
      <c r="A32" s="11" t="s">
        <v>24</v>
      </c>
      <c r="B32" s="5"/>
      <c r="C32" s="6"/>
      <c r="D32" s="6"/>
    </row>
    <row r="33" spans="1:4">
      <c r="A33" s="12" t="s">
        <v>25</v>
      </c>
      <c r="B33" s="5">
        <v>12</v>
      </c>
      <c r="C33" s="6">
        <v>219269</v>
      </c>
      <c r="D33" s="6">
        <v>198221</v>
      </c>
    </row>
    <row r="34" spans="1:4">
      <c r="A34" s="12" t="s">
        <v>26</v>
      </c>
      <c r="B34" s="5"/>
      <c r="C34" s="6">
        <v>3572</v>
      </c>
      <c r="D34" s="6">
        <v>31739</v>
      </c>
    </row>
    <row r="35" spans="1:4">
      <c r="A35" s="12" t="s">
        <v>38</v>
      </c>
      <c r="B35" s="5">
        <v>14</v>
      </c>
      <c r="C35" s="6">
        <v>311413</v>
      </c>
      <c r="D35" s="6">
        <v>403000</v>
      </c>
    </row>
    <row r="36" spans="1:4">
      <c r="A36" s="12" t="s">
        <v>27</v>
      </c>
      <c r="B36" s="5"/>
      <c r="C36" s="6">
        <v>16672</v>
      </c>
      <c r="D36" s="6">
        <v>23163</v>
      </c>
    </row>
    <row r="37" spans="1:4">
      <c r="A37" s="12" t="s">
        <v>28</v>
      </c>
      <c r="B37" s="5">
        <v>15</v>
      </c>
      <c r="C37" s="6">
        <v>22552</v>
      </c>
      <c r="D37" s="6">
        <v>58331</v>
      </c>
    </row>
    <row r="38" spans="1:4" ht="27.6">
      <c r="A38" s="12" t="s">
        <v>29</v>
      </c>
      <c r="B38" s="5">
        <v>16</v>
      </c>
      <c r="C38" s="6">
        <v>7108</v>
      </c>
      <c r="D38" s="6">
        <v>8525</v>
      </c>
    </row>
    <row r="39" spans="1:4" ht="28.5" customHeight="1">
      <c r="A39" s="12" t="s">
        <v>30</v>
      </c>
      <c r="B39" s="5">
        <v>13</v>
      </c>
      <c r="C39" s="6">
        <v>5863</v>
      </c>
      <c r="D39" s="6">
        <v>7521</v>
      </c>
    </row>
    <row r="40" spans="1:4">
      <c r="A40" s="12" t="s">
        <v>31</v>
      </c>
      <c r="B40" s="5">
        <v>17</v>
      </c>
      <c r="C40" s="6">
        <f>50694+109</f>
        <v>50803</v>
      </c>
      <c r="D40" s="6">
        <v>62709</v>
      </c>
    </row>
    <row r="41" spans="1:4">
      <c r="A41" s="11" t="s">
        <v>39</v>
      </c>
      <c r="B41" s="5"/>
      <c r="C41" s="7">
        <f>SUM(C33:C40)</f>
        <v>637252</v>
      </c>
      <c r="D41" s="7">
        <f>SUM(D33:D40)</f>
        <v>793209</v>
      </c>
    </row>
    <row r="42" spans="1:4">
      <c r="A42" s="11" t="s">
        <v>32</v>
      </c>
      <c r="B42" s="5"/>
      <c r="C42" s="7">
        <f>C31+C41</f>
        <v>859567</v>
      </c>
      <c r="D42" s="7">
        <f>D31+D41</f>
        <v>995546</v>
      </c>
    </row>
    <row r="43" spans="1:4">
      <c r="A43" s="11" t="s">
        <v>33</v>
      </c>
      <c r="B43" s="5"/>
      <c r="C43" s="7">
        <f>C26+C42</f>
        <v>2626051</v>
      </c>
      <c r="D43" s="7">
        <f>D26+D42</f>
        <v>2729845</v>
      </c>
    </row>
    <row r="44" spans="1:4">
      <c r="A44" s="19" t="s">
        <v>94</v>
      </c>
      <c r="B44" s="20"/>
      <c r="C44" s="10">
        <v>1861.88</v>
      </c>
      <c r="D44" s="10">
        <v>1827.59</v>
      </c>
    </row>
    <row r="45" spans="1:4" ht="27" customHeight="1">
      <c r="A45" s="19" t="s">
        <v>95</v>
      </c>
      <c r="B45" s="20"/>
      <c r="C45" s="17">
        <v>1209.56</v>
      </c>
      <c r="D45" s="17">
        <v>1229.1600000000001</v>
      </c>
    </row>
    <row r="46" spans="1:4">
      <c r="C46" s="8"/>
      <c r="D46" s="8"/>
    </row>
    <row r="47" spans="1:4">
      <c r="A47" s="1" t="s">
        <v>40</v>
      </c>
      <c r="C47" s="1" t="s">
        <v>42</v>
      </c>
    </row>
    <row r="48" spans="1:4">
      <c r="A48" s="9" t="s">
        <v>44</v>
      </c>
      <c r="C48" s="1"/>
    </row>
    <row r="50" spans="1:3">
      <c r="A50" s="1" t="s">
        <v>41</v>
      </c>
      <c r="C50" s="1" t="s">
        <v>43</v>
      </c>
    </row>
    <row r="51" spans="1:3">
      <c r="A51" s="9" t="s">
        <v>44</v>
      </c>
    </row>
  </sheetData>
  <mergeCells count="4">
    <mergeCell ref="A3:D3"/>
    <mergeCell ref="A4:D4"/>
    <mergeCell ref="A44:B44"/>
    <mergeCell ref="A45:B45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C6" sqref="C6:D6"/>
    </sheetView>
  </sheetViews>
  <sheetFormatPr defaultColWidth="9.109375" defaultRowHeight="13.8"/>
  <cols>
    <col min="1" max="1" width="44.88671875" style="2" customWidth="1"/>
    <col min="2" max="2" width="14.88671875" style="2" customWidth="1"/>
    <col min="3" max="3" width="18.109375" style="2" customWidth="1"/>
    <col min="4" max="4" width="18.5546875" style="2" customWidth="1"/>
    <col min="5" max="16384" width="9.109375" style="2"/>
  </cols>
  <sheetData>
    <row r="1" spans="1:4">
      <c r="A1" s="1" t="s">
        <v>36</v>
      </c>
    </row>
    <row r="3" spans="1:4">
      <c r="A3" s="18" t="s">
        <v>91</v>
      </c>
      <c r="B3" s="18"/>
      <c r="C3" s="18"/>
      <c r="D3" s="18"/>
    </row>
    <row r="4" spans="1:4">
      <c r="A4" s="18" t="s">
        <v>99</v>
      </c>
      <c r="B4" s="18"/>
      <c r="C4" s="18"/>
      <c r="D4" s="18"/>
    </row>
    <row r="6" spans="1:4" ht="27.6">
      <c r="A6" s="3"/>
      <c r="B6" s="4" t="s">
        <v>34</v>
      </c>
      <c r="C6" s="4" t="s">
        <v>100</v>
      </c>
      <c r="D6" s="4" t="s">
        <v>101</v>
      </c>
    </row>
    <row r="7" spans="1:4">
      <c r="A7" s="11" t="s">
        <v>48</v>
      </c>
      <c r="B7" s="5"/>
      <c r="C7" s="5"/>
      <c r="D7" s="5"/>
    </row>
    <row r="8" spans="1:4">
      <c r="A8" s="12" t="s">
        <v>45</v>
      </c>
      <c r="B8" s="5">
        <v>18</v>
      </c>
      <c r="C8" s="6">
        <v>554756</v>
      </c>
      <c r="D8" s="6">
        <v>385255</v>
      </c>
    </row>
    <row r="9" spans="1:4">
      <c r="A9" s="12" t="s">
        <v>46</v>
      </c>
      <c r="B9" s="5">
        <v>19</v>
      </c>
      <c r="C9" s="6">
        <v>457918</v>
      </c>
      <c r="D9" s="6">
        <v>345640</v>
      </c>
    </row>
    <row r="10" spans="1:4">
      <c r="A10" s="11" t="s">
        <v>47</v>
      </c>
      <c r="B10" s="5"/>
      <c r="C10" s="7">
        <f>C8-C9</f>
        <v>96838</v>
      </c>
      <c r="D10" s="7">
        <f>D8-D9</f>
        <v>39615</v>
      </c>
    </row>
    <row r="11" spans="1:4">
      <c r="A11" s="12" t="s">
        <v>49</v>
      </c>
      <c r="B11" s="5">
        <v>20</v>
      </c>
      <c r="C11" s="6">
        <v>46328</v>
      </c>
      <c r="D11" s="6">
        <v>52436</v>
      </c>
    </row>
    <row r="12" spans="1:4">
      <c r="A12" s="12" t="s">
        <v>50</v>
      </c>
      <c r="B12" s="5"/>
      <c r="C12" s="6">
        <v>73</v>
      </c>
      <c r="D12" s="6">
        <v>39</v>
      </c>
    </row>
    <row r="13" spans="1:4">
      <c r="A13" s="12" t="s">
        <v>51</v>
      </c>
      <c r="B13" s="5">
        <v>21</v>
      </c>
      <c r="C13" s="6">
        <v>8305</v>
      </c>
      <c r="D13" s="6">
        <v>2492</v>
      </c>
    </row>
    <row r="14" spans="1:4">
      <c r="A14" s="12" t="s">
        <v>52</v>
      </c>
      <c r="B14" s="5">
        <v>22</v>
      </c>
      <c r="C14" s="6">
        <v>2907</v>
      </c>
      <c r="D14" s="6">
        <v>360</v>
      </c>
    </row>
    <row r="15" spans="1:4">
      <c r="A15" s="11" t="s">
        <v>53</v>
      </c>
      <c r="B15" s="5"/>
      <c r="C15" s="7">
        <f>C10-C11+C12-C13+C14</f>
        <v>45185</v>
      </c>
      <c r="D15" s="7">
        <f>D10-D11+D12-D13+D14</f>
        <v>-14914</v>
      </c>
    </row>
    <row r="16" spans="1:4" ht="27.6">
      <c r="A16" s="12" t="s">
        <v>54</v>
      </c>
      <c r="B16" s="5"/>
      <c r="C16" s="6">
        <v>13000</v>
      </c>
      <c r="D16" s="6"/>
    </row>
    <row r="17" spans="1:4">
      <c r="A17" s="11" t="s">
        <v>55</v>
      </c>
      <c r="B17" s="5"/>
      <c r="C17" s="7">
        <f>C15-C16</f>
        <v>32185</v>
      </c>
      <c r="D17" s="7">
        <f>D15-D16</f>
        <v>-14914</v>
      </c>
    </row>
    <row r="18" spans="1:4">
      <c r="A18" s="12" t="s">
        <v>56</v>
      </c>
      <c r="B18" s="5"/>
      <c r="C18" s="6">
        <v>871</v>
      </c>
      <c r="D18" s="6"/>
    </row>
    <row r="19" spans="1:4">
      <c r="A19" s="11" t="s">
        <v>57</v>
      </c>
      <c r="B19" s="5"/>
      <c r="C19" s="7">
        <f>C17+C18</f>
        <v>33056</v>
      </c>
      <c r="D19" s="7">
        <f>D17+D18</f>
        <v>-14914</v>
      </c>
    </row>
    <row r="20" spans="1:4">
      <c r="A20" s="11" t="s">
        <v>58</v>
      </c>
      <c r="B20" s="5"/>
      <c r="C20" s="10">
        <v>33.36</v>
      </c>
      <c r="D20" s="10">
        <v>-14.97</v>
      </c>
    </row>
    <row r="22" spans="1:4">
      <c r="C22" s="8"/>
      <c r="D22" s="8"/>
    </row>
    <row r="23" spans="1:4">
      <c r="A23" s="1" t="s">
        <v>40</v>
      </c>
      <c r="C23" s="1" t="s">
        <v>42</v>
      </c>
    </row>
    <row r="24" spans="1:4">
      <c r="A24" s="9" t="s">
        <v>44</v>
      </c>
      <c r="C24" s="1"/>
    </row>
    <row r="26" spans="1:4">
      <c r="A26" s="1" t="s">
        <v>41</v>
      </c>
      <c r="C26" s="1" t="s">
        <v>43</v>
      </c>
    </row>
    <row r="27" spans="1:4">
      <c r="A27" s="9" t="s">
        <v>44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workbookViewId="0">
      <selection activeCell="H39" sqref="H39"/>
    </sheetView>
  </sheetViews>
  <sheetFormatPr defaultColWidth="9.109375" defaultRowHeight="13.8"/>
  <cols>
    <col min="1" max="1" width="61.5546875" style="2" customWidth="1"/>
    <col min="2" max="2" width="18.109375" style="2" customWidth="1"/>
    <col min="3" max="3" width="18.5546875" style="2" customWidth="1"/>
    <col min="4" max="16384" width="9.109375" style="2"/>
  </cols>
  <sheetData>
    <row r="1" spans="1:3">
      <c r="A1" s="1" t="s">
        <v>36</v>
      </c>
    </row>
    <row r="3" spans="1:3">
      <c r="A3" s="18" t="s">
        <v>59</v>
      </c>
      <c r="B3" s="18"/>
      <c r="C3" s="18"/>
    </row>
    <row r="4" spans="1:3">
      <c r="A4" s="18" t="s">
        <v>99</v>
      </c>
      <c r="B4" s="18"/>
      <c r="C4" s="18"/>
    </row>
    <row r="5" spans="1:3">
      <c r="A5" s="18" t="s">
        <v>60</v>
      </c>
      <c r="B5" s="18"/>
      <c r="C5" s="18"/>
    </row>
    <row r="7" spans="1:3" ht="27.6">
      <c r="A7" s="3"/>
      <c r="B7" s="4" t="s">
        <v>100</v>
      </c>
      <c r="C7" s="4" t="s">
        <v>101</v>
      </c>
    </row>
    <row r="8" spans="1:3" ht="27.6">
      <c r="A8" s="11" t="s">
        <v>61</v>
      </c>
      <c r="B8" s="4"/>
      <c r="C8" s="4"/>
    </row>
    <row r="9" spans="1:3">
      <c r="A9" s="12" t="s">
        <v>62</v>
      </c>
      <c r="B9" s="13">
        <f>SUM(B11:B13)</f>
        <v>1079961</v>
      </c>
      <c r="C9" s="13">
        <f>SUM(C11:C13)</f>
        <v>510588</v>
      </c>
    </row>
    <row r="10" spans="1:3">
      <c r="A10" s="12" t="s">
        <v>63</v>
      </c>
      <c r="B10" s="13"/>
      <c r="C10" s="13"/>
    </row>
    <row r="11" spans="1:3">
      <c r="A11" s="12" t="s">
        <v>64</v>
      </c>
      <c r="B11" s="14">
        <v>1071606</v>
      </c>
      <c r="C11" s="14">
        <v>509384</v>
      </c>
    </row>
    <row r="12" spans="1:3">
      <c r="A12" s="12" t="s">
        <v>65</v>
      </c>
      <c r="B12" s="14">
        <v>280</v>
      </c>
      <c r="C12" s="14">
        <v>280</v>
      </c>
    </row>
    <row r="13" spans="1:3">
      <c r="A13" s="12" t="s">
        <v>66</v>
      </c>
      <c r="B13" s="14">
        <v>8075</v>
      </c>
      <c r="C13" s="14">
        <v>924</v>
      </c>
    </row>
    <row r="14" spans="1:3">
      <c r="A14" s="12" t="s">
        <v>67</v>
      </c>
      <c r="B14" s="13">
        <f>SUM(B16:B21)</f>
        <v>739810</v>
      </c>
      <c r="C14" s="13">
        <f>SUM(C16:C21)</f>
        <v>487055</v>
      </c>
    </row>
    <row r="15" spans="1:3">
      <c r="A15" s="12" t="s">
        <v>63</v>
      </c>
      <c r="B15" s="13"/>
      <c r="C15" s="13"/>
    </row>
    <row r="16" spans="1:3">
      <c r="A16" s="12" t="s">
        <v>68</v>
      </c>
      <c r="B16" s="14">
        <v>429438</v>
      </c>
      <c r="C16" s="14">
        <v>288133</v>
      </c>
    </row>
    <row r="17" spans="1:3">
      <c r="A17" s="12" t="s">
        <v>69</v>
      </c>
      <c r="B17" s="14">
        <v>29922</v>
      </c>
      <c r="C17" s="14">
        <v>11906</v>
      </c>
    </row>
    <row r="18" spans="1:3">
      <c r="A18" s="12" t="s">
        <v>70</v>
      </c>
      <c r="B18" s="14">
        <v>115010</v>
      </c>
      <c r="C18" s="14">
        <v>85980</v>
      </c>
    </row>
    <row r="19" spans="1:3">
      <c r="A19" s="12" t="s">
        <v>71</v>
      </c>
      <c r="B19" s="14">
        <f>10222-1765</f>
        <v>8457</v>
      </c>
      <c r="C19" s="14">
        <v>2492</v>
      </c>
    </row>
    <row r="20" spans="1:3">
      <c r="A20" s="12" t="s">
        <v>92</v>
      </c>
      <c r="B20" s="14">
        <v>104544</v>
      </c>
      <c r="C20" s="14">
        <v>68644</v>
      </c>
    </row>
    <row r="21" spans="1:3">
      <c r="A21" s="12" t="s">
        <v>72</v>
      </c>
      <c r="B21" s="14">
        <f>50674+1765</f>
        <v>52439</v>
      </c>
      <c r="C21" s="14">
        <v>29900</v>
      </c>
    </row>
    <row r="22" spans="1:3" ht="27.6">
      <c r="A22" s="12" t="s">
        <v>73</v>
      </c>
      <c r="B22" s="13">
        <f>B9-B14</f>
        <v>340151</v>
      </c>
      <c r="C22" s="13">
        <f>C9-C14</f>
        <v>23533</v>
      </c>
    </row>
    <row r="23" spans="1:3" ht="27.6">
      <c r="A23" s="11" t="s">
        <v>93</v>
      </c>
      <c r="B23" s="13"/>
      <c r="C23" s="13"/>
    </row>
    <row r="24" spans="1:3">
      <c r="A24" s="12" t="s">
        <v>62</v>
      </c>
      <c r="B24" s="13">
        <f>SUM(B26)</f>
        <v>45</v>
      </c>
      <c r="C24" s="13">
        <f>SUM(C26)</f>
        <v>0</v>
      </c>
    </row>
    <row r="25" spans="1:3">
      <c r="A25" s="12" t="s">
        <v>63</v>
      </c>
      <c r="B25" s="13"/>
      <c r="C25" s="13"/>
    </row>
    <row r="26" spans="1:3">
      <c r="A26" s="12" t="s">
        <v>74</v>
      </c>
      <c r="B26" s="14">
        <v>45</v>
      </c>
      <c r="C26" s="13"/>
    </row>
    <row r="27" spans="1:3">
      <c r="A27" s="12" t="s">
        <v>67</v>
      </c>
      <c r="B27" s="13">
        <f>SUM(B29:B31)</f>
        <v>244214</v>
      </c>
      <c r="C27" s="13">
        <f>SUM(C29:C31)</f>
        <v>7549</v>
      </c>
    </row>
    <row r="28" spans="1:3">
      <c r="A28" s="12" t="s">
        <v>63</v>
      </c>
      <c r="B28" s="13"/>
      <c r="C28" s="13"/>
    </row>
    <row r="29" spans="1:3" ht="27.6">
      <c r="A29" s="12" t="s">
        <v>75</v>
      </c>
      <c r="B29" s="14">
        <v>55064</v>
      </c>
      <c r="C29" s="14">
        <v>7549</v>
      </c>
    </row>
    <row r="30" spans="1:3">
      <c r="A30" s="12" t="s">
        <v>76</v>
      </c>
      <c r="B30" s="13"/>
      <c r="C30" s="13"/>
    </row>
    <row r="31" spans="1:3">
      <c r="A31" s="12" t="s">
        <v>72</v>
      </c>
      <c r="B31" s="14">
        <v>189150</v>
      </c>
      <c r="C31" s="13"/>
    </row>
    <row r="32" spans="1:3" ht="27.6">
      <c r="A32" s="12" t="s">
        <v>77</v>
      </c>
      <c r="B32" s="13">
        <f>B24-B27</f>
        <v>-244169</v>
      </c>
      <c r="C32" s="13">
        <f>C24-C27</f>
        <v>-7549</v>
      </c>
    </row>
    <row r="33" spans="1:3" ht="27.6">
      <c r="A33" s="11" t="s">
        <v>78</v>
      </c>
      <c r="B33" s="13"/>
      <c r="C33" s="13"/>
    </row>
    <row r="34" spans="1:3">
      <c r="A34" s="12" t="s">
        <v>62</v>
      </c>
      <c r="B34" s="13">
        <v>117403</v>
      </c>
      <c r="C34" s="13">
        <v>39</v>
      </c>
    </row>
    <row r="35" spans="1:3">
      <c r="A35" s="12" t="s">
        <v>63</v>
      </c>
      <c r="B35" s="13"/>
      <c r="C35" s="13"/>
    </row>
    <row r="36" spans="1:3">
      <c r="A36" s="12" t="s">
        <v>79</v>
      </c>
      <c r="B36" s="14">
        <v>115478</v>
      </c>
      <c r="C36" s="13"/>
    </row>
    <row r="37" spans="1:3">
      <c r="A37" s="12" t="s">
        <v>106</v>
      </c>
      <c r="B37" s="14">
        <v>62</v>
      </c>
      <c r="C37" s="14">
        <v>39</v>
      </c>
    </row>
    <row r="38" spans="1:3">
      <c r="A38" s="12" t="s">
        <v>66</v>
      </c>
      <c r="B38" s="14">
        <v>1863</v>
      </c>
      <c r="C38" s="13"/>
    </row>
    <row r="39" spans="1:3">
      <c r="A39" s="12" t="s">
        <v>67</v>
      </c>
      <c r="B39" s="13">
        <f>SUM(B41:B43)</f>
        <v>107077</v>
      </c>
      <c r="C39" s="13">
        <f>SUM(C41:C43)</f>
        <v>29162</v>
      </c>
    </row>
    <row r="40" spans="1:3">
      <c r="A40" s="12" t="s">
        <v>63</v>
      </c>
      <c r="B40" s="13"/>
      <c r="C40" s="13"/>
    </row>
    <row r="41" spans="1:3">
      <c r="A41" s="12" t="s">
        <v>80</v>
      </c>
      <c r="B41" s="14">
        <v>74452</v>
      </c>
      <c r="C41" s="14">
        <v>18535</v>
      </c>
    </row>
    <row r="42" spans="1:3">
      <c r="A42" s="12" t="s">
        <v>81</v>
      </c>
      <c r="B42" s="14">
        <v>28287</v>
      </c>
      <c r="C42" s="14">
        <v>9897</v>
      </c>
    </row>
    <row r="43" spans="1:3">
      <c r="A43" s="12" t="s">
        <v>82</v>
      </c>
      <c r="B43" s="14">
        <v>4338</v>
      </c>
      <c r="C43" s="14">
        <v>730</v>
      </c>
    </row>
    <row r="44" spans="1:3" ht="27.6">
      <c r="A44" s="12" t="s">
        <v>83</v>
      </c>
      <c r="B44" s="13">
        <f>B34-B39</f>
        <v>10326</v>
      </c>
      <c r="C44" s="13">
        <f>C34-C39</f>
        <v>-29123</v>
      </c>
    </row>
    <row r="45" spans="1:3">
      <c r="A45" s="11" t="s">
        <v>84</v>
      </c>
      <c r="B45" s="15">
        <f>B22+B32+B44</f>
        <v>106308</v>
      </c>
      <c r="C45" s="15">
        <f>C22+C32+C44</f>
        <v>-13139</v>
      </c>
    </row>
    <row r="46" spans="1:3" ht="27.6">
      <c r="A46" s="12" t="s">
        <v>85</v>
      </c>
      <c r="B46" s="16">
        <v>24094</v>
      </c>
      <c r="C46" s="16">
        <v>72096</v>
      </c>
    </row>
    <row r="47" spans="1:3" ht="27.6">
      <c r="A47" s="12" t="s">
        <v>86</v>
      </c>
      <c r="B47" s="15">
        <f>B45+B46</f>
        <v>130402</v>
      </c>
      <c r="C47" s="15">
        <f>C45+C46</f>
        <v>58957</v>
      </c>
    </row>
    <row r="48" spans="1:3">
      <c r="B48" s="8"/>
      <c r="C48" s="8"/>
    </row>
    <row r="49" spans="1:2">
      <c r="A49" s="1" t="s">
        <v>40</v>
      </c>
      <c r="B49" s="1" t="s">
        <v>42</v>
      </c>
    </row>
    <row r="50" spans="1:2">
      <c r="A50" s="9" t="s">
        <v>44</v>
      </c>
      <c r="B50" s="1"/>
    </row>
    <row r="52" spans="1:2">
      <c r="A52" s="1" t="s">
        <v>41</v>
      </c>
      <c r="B52" s="1" t="s">
        <v>43</v>
      </c>
    </row>
    <row r="53" spans="1:2">
      <c r="A53" s="9" t="s">
        <v>44</v>
      </c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>
      <selection activeCell="D9" sqref="D9"/>
    </sheetView>
  </sheetViews>
  <sheetFormatPr defaultColWidth="9.109375" defaultRowHeight="13.8"/>
  <cols>
    <col min="1" max="1" width="35.5546875" style="2" customWidth="1"/>
    <col min="2" max="2" width="13.109375" style="2" customWidth="1"/>
    <col min="3" max="3" width="18.109375" style="2" customWidth="1"/>
    <col min="4" max="4" width="22.88671875" style="2" customWidth="1"/>
    <col min="5" max="5" width="13.44140625" style="2" customWidth="1"/>
    <col min="6" max="16384" width="9.109375" style="2"/>
  </cols>
  <sheetData>
    <row r="1" spans="1:5">
      <c r="A1" s="1" t="s">
        <v>36</v>
      </c>
    </row>
    <row r="3" spans="1:5">
      <c r="A3" s="18" t="s">
        <v>87</v>
      </c>
      <c r="B3" s="18"/>
      <c r="C3" s="18"/>
      <c r="D3" s="18"/>
    </row>
    <row r="4" spans="1:5">
      <c r="A4" s="18" t="s">
        <v>99</v>
      </c>
      <c r="B4" s="18"/>
      <c r="C4" s="18"/>
      <c r="D4" s="18"/>
    </row>
    <row r="6" spans="1:5" ht="55.2">
      <c r="A6" s="3"/>
      <c r="B6" s="4" t="s">
        <v>16</v>
      </c>
      <c r="C6" s="4" t="s">
        <v>17</v>
      </c>
      <c r="D6" s="4" t="s">
        <v>18</v>
      </c>
      <c r="E6" s="4" t="s">
        <v>90</v>
      </c>
    </row>
    <row r="7" spans="1:5">
      <c r="A7" s="11" t="s">
        <v>102</v>
      </c>
      <c r="B7" s="7">
        <f>B16</f>
        <v>956377</v>
      </c>
      <c r="C7" s="7">
        <f>C16</f>
        <v>366702</v>
      </c>
      <c r="D7" s="7">
        <f>D16</f>
        <v>411220</v>
      </c>
      <c r="E7" s="7">
        <f>D7+C7+B7</f>
        <v>1734299</v>
      </c>
    </row>
    <row r="8" spans="1:5">
      <c r="A8" s="12" t="s">
        <v>57</v>
      </c>
      <c r="B8" s="6"/>
      <c r="C8" s="6"/>
      <c r="D8" s="6">
        <v>32185</v>
      </c>
      <c r="E8" s="7">
        <f t="shared" ref="E8:E10" si="0">D8+C8+B8</f>
        <v>32185</v>
      </c>
    </row>
    <row r="9" spans="1:5" ht="41.4">
      <c r="A9" s="12" t="s">
        <v>89</v>
      </c>
      <c r="B9" s="6"/>
      <c r="C9" s="6">
        <v>-871</v>
      </c>
      <c r="D9" s="6">
        <v>871</v>
      </c>
      <c r="E9" s="7">
        <f t="shared" si="0"/>
        <v>0</v>
      </c>
    </row>
    <row r="10" spans="1:5">
      <c r="A10" s="12" t="s">
        <v>26</v>
      </c>
      <c r="B10" s="6"/>
      <c r="C10" s="7"/>
      <c r="D10" s="7"/>
      <c r="E10" s="7">
        <f t="shared" si="0"/>
        <v>0</v>
      </c>
    </row>
    <row r="11" spans="1:5">
      <c r="A11" s="11" t="s">
        <v>105</v>
      </c>
      <c r="B11" s="7">
        <f>B7+B8+B9+B10</f>
        <v>956377</v>
      </c>
      <c r="C11" s="7">
        <f t="shared" ref="C11:E11" si="1">C7+C8+C9+C10</f>
        <v>365831</v>
      </c>
      <c r="D11" s="7">
        <f t="shared" si="1"/>
        <v>444276</v>
      </c>
      <c r="E11" s="7">
        <f t="shared" si="1"/>
        <v>1766484</v>
      </c>
    </row>
    <row r="12" spans="1:5">
      <c r="A12" s="11" t="s">
        <v>103</v>
      </c>
      <c r="B12" s="7">
        <v>956377</v>
      </c>
      <c r="C12" s="7">
        <v>370230</v>
      </c>
      <c r="D12" s="7">
        <v>288268</v>
      </c>
      <c r="E12" s="7">
        <v>1614875</v>
      </c>
    </row>
    <row r="13" spans="1:5">
      <c r="A13" s="12" t="s">
        <v>88</v>
      </c>
      <c r="B13" s="6"/>
      <c r="C13" s="6"/>
      <c r="D13" s="6">
        <v>307665</v>
      </c>
      <c r="E13" s="6">
        <v>307665</v>
      </c>
    </row>
    <row r="14" spans="1:5" ht="41.4">
      <c r="A14" s="12" t="s">
        <v>89</v>
      </c>
      <c r="B14" s="6"/>
      <c r="C14" s="6">
        <v>-3528</v>
      </c>
      <c r="D14" s="6">
        <v>3528</v>
      </c>
      <c r="E14" s="6">
        <v>0</v>
      </c>
    </row>
    <row r="15" spans="1:5">
      <c r="A15" s="12" t="s">
        <v>26</v>
      </c>
      <c r="B15" s="6"/>
      <c r="C15" s="6"/>
      <c r="D15" s="6">
        <v>-188241</v>
      </c>
      <c r="E15" s="6">
        <v>-188241</v>
      </c>
    </row>
    <row r="16" spans="1:5">
      <c r="A16" s="11" t="s">
        <v>104</v>
      </c>
      <c r="B16" s="7">
        <v>956377</v>
      </c>
      <c r="C16" s="7">
        <v>366702</v>
      </c>
      <c r="D16" s="7">
        <v>411220</v>
      </c>
      <c r="E16" s="7">
        <v>1734299</v>
      </c>
    </row>
    <row r="18" spans="1:4">
      <c r="C18" s="8"/>
      <c r="D18" s="8"/>
    </row>
    <row r="19" spans="1:4">
      <c r="A19" s="1" t="s">
        <v>40</v>
      </c>
      <c r="C19" s="1" t="s">
        <v>42</v>
      </c>
    </row>
    <row r="20" spans="1:4">
      <c r="A20" s="9" t="s">
        <v>44</v>
      </c>
      <c r="C20" s="1"/>
    </row>
    <row r="22" spans="1:4">
      <c r="A22" s="1" t="s">
        <v>41</v>
      </c>
      <c r="C22" s="1" t="s">
        <v>43</v>
      </c>
    </row>
    <row r="23" spans="1:4">
      <c r="A23" s="9" t="s">
        <v>44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2015-05-17T07:18:45Z</dcterms:modified>
</cp:coreProperties>
</file>