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885" windowHeight="11640" activeTab="0"/>
  </bookViews>
  <sheets>
    <sheet name="баланс" sheetId="1" r:id="rId1"/>
    <sheet name="доходырасходы" sheetId="2" r:id="rId2"/>
  </sheets>
  <definedNames/>
  <calcPr fullCalcOnLoad="1"/>
</workbook>
</file>

<file path=xl/sharedStrings.xml><?xml version="1.0" encoding="utf-8"?>
<sst xmlns="http://schemas.openxmlformats.org/spreadsheetml/2006/main" count="198" uniqueCount="163">
  <si>
    <t>010</t>
  </si>
  <si>
    <t>011</t>
  </si>
  <si>
    <t>020</t>
  </si>
  <si>
    <t>100</t>
  </si>
  <si>
    <t>подпись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</si>
  <si>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</si>
  <si>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</si>
  <si>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</si>
  <si>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</si>
  <si>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</si>
  <si>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</si>
  <si>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</si>
  <si>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</si>
  <si>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</si>
  <si>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</si>
  <si>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Наименование показателей</t>
  </si>
  <si>
    <t>Код стр.</t>
  </si>
  <si>
    <t>Себестоимость  реализованной продукции и оказанных услуг</t>
  </si>
  <si>
    <t>Прочие доходы</t>
  </si>
  <si>
    <t xml:space="preserve">Административные расходы </t>
  </si>
  <si>
    <t>Прочие расходы</t>
  </si>
  <si>
    <t xml:space="preserve">Расходы по корпоративному подоходному налогу </t>
  </si>
  <si>
    <t>За отчетный период</t>
  </si>
  <si>
    <t>За предыдущий период</t>
  </si>
  <si>
    <t>Место печати</t>
  </si>
  <si>
    <t>Республики Казахстан</t>
  </si>
  <si>
    <t>Хеджирование денежных потоков</t>
  </si>
  <si>
    <t>тыс.тенге</t>
  </si>
  <si>
    <t>к приказу Министра финансов</t>
  </si>
  <si>
    <t>от 20 августа 2010 года № 422</t>
  </si>
  <si>
    <t xml:space="preserve">                                                      (фамилия, имя, отчество)</t>
  </si>
  <si>
    <t xml:space="preserve">                                                     (фамилия, имя, отчество)</t>
  </si>
  <si>
    <t>Приложение 3</t>
  </si>
  <si>
    <t>ОТЧЕТ О ПРИБЫЛЯХ И УБЫТКАХ</t>
  </si>
  <si>
    <t>Выручка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</si>
  <si>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</si>
  <si>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</si>
  <si>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</si>
  <si>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</si>
  <si>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</si>
  <si>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</si>
  <si>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</si>
  <si>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</si>
  <si>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</si>
  <si>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101</t>
  </si>
  <si>
    <t>Прибыль (убыток) после налогообложения от продолжающейся деятельности (строка 100 - строка 101)</t>
  </si>
  <si>
    <t>200</t>
  </si>
  <si>
    <t xml:space="preserve">Прибыль (убыток) после налогообложения от прекращенной деятельности 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</si>
  <si>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</si>
  <si>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</si>
  <si>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</si>
  <si>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</si>
  <si>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</si>
  <si>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</si>
  <si>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400</t>
  </si>
  <si>
    <t>в том числе:</t>
  </si>
  <si>
    <t>410</t>
  </si>
  <si>
    <t>Переоценка основных средств</t>
  </si>
  <si>
    <t>Переоценка финансовых активов, имеющихся в наличии для продажи</t>
  </si>
  <si>
    <t>411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</si>
  <si>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</si>
  <si>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412</t>
  </si>
  <si>
    <t>Актуарные прибыли (убытки) по пенсионным обязательствам</t>
  </si>
  <si>
    <t>413</t>
  </si>
  <si>
    <t>Эффект изменения в ставке подоходного налога на отсроченный налог дочерних организаций</t>
  </si>
  <si>
    <t>414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</si>
  <si>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</si>
  <si>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</si>
  <si>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</si>
  <si>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</si>
  <si>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</si>
  <si>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Корректировка при реклассификации в составе прибыли (убытка)</t>
  </si>
  <si>
    <t>419</t>
  </si>
  <si>
    <t>418</t>
  </si>
  <si>
    <t>420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</si>
  <si>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</si>
  <si>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</si>
  <si>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(строка 300+строка 400)</t>
  </si>
  <si>
    <t>500</t>
  </si>
  <si>
    <t>Общая совокупная прибыль относимая на: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</si>
  <si>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</si>
  <si>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</si>
  <si>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</si>
  <si>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</si>
  <si>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</si>
  <si>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 xml:space="preserve">Наименование организации:  </t>
    </r>
    <r>
      <rPr>
        <b/>
        <sz val="12"/>
        <rFont val="Times New Roman"/>
        <family val="1"/>
      </rPr>
      <t>АО "Национальный управляющий холдинг "КАЗАГРО"</t>
    </r>
  </si>
  <si>
    <t>предварительный, неаудированный</t>
  </si>
  <si>
    <t xml:space="preserve">Главный бухгалтер                       /С. Жумабаева/        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</si>
  <si>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</si>
  <si>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</si>
  <si>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</si>
  <si>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</si>
  <si>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</si>
  <si>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</si>
  <si>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</si>
  <si>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</si>
  <si>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</si>
  <si>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</si>
  <si>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</si>
  <si>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</si>
  <si>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</si>
  <si>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</si>
  <si>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</si>
  <si>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</si>
  <si>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</si>
  <si>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</si>
  <si>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</si>
  <si>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</si>
  <si>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</si>
  <si>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</si>
  <si>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</si>
  <si>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</si>
  <si>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</si>
  <si>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</si>
  <si>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</si>
  <si>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</si>
  <si>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</si>
  <si>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</si>
  <si>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</si>
  <si>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</si>
  <si>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</si>
  <si>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</si>
  <si>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</si>
  <si>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</si>
  <si>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</si>
  <si>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</si>
  <si>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</si>
  <si>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</si>
  <si>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</si>
  <si>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</si>
  <si>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</si>
  <si>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</si>
  <si>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</si>
  <si>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</si>
  <si>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</si>
  <si>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</si>
  <si>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</si>
  <si>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</si>
  <si>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</si>
  <si>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</si>
  <si>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</si>
  <si>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</si>
  <si>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</si>
  <si>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</si>
  <si>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</si>
  <si>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</si>
  <si>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</si>
  <si>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2</t>
  </si>
  <si>
    <t>Сведения о реорганизации:</t>
  </si>
  <si>
    <t>Среднегодовая численность работников:</t>
  </si>
  <si>
    <r>
      <t xml:space="preserve">Вид деятельности организации: </t>
    </r>
    <r>
      <rPr>
        <b/>
        <sz val="12"/>
        <rFont val="Times New Roman"/>
        <family val="1"/>
      </rPr>
      <t xml:space="preserve">Стимулирование развития агропромышленного комплекса РК путем </t>
    </r>
  </si>
  <si>
    <r>
      <t xml:space="preserve">                                                 </t>
    </r>
    <r>
      <rPr>
        <b/>
        <sz val="12"/>
        <rFont val="Times New Roman"/>
        <family val="1"/>
      </rPr>
      <t xml:space="preserve">      эффективного управления обществом</t>
    </r>
  </si>
  <si>
    <r>
      <t xml:space="preserve">Организационно-правовая форма: </t>
    </r>
    <r>
      <rPr>
        <b/>
        <sz val="12"/>
        <rFont val="Times New Roman"/>
        <family val="1"/>
      </rPr>
      <t>Акционерное Общество</t>
    </r>
  </si>
  <si>
    <r>
      <t xml:space="preserve">Форма отчетности: </t>
    </r>
    <r>
      <rPr>
        <b/>
        <sz val="12"/>
        <rFont val="Times New Roman"/>
        <family val="1"/>
      </rPr>
      <t>неконсолидированная</t>
    </r>
  </si>
  <si>
    <r>
      <t xml:space="preserve">Субъект предпринимательства: </t>
    </r>
    <r>
      <rPr>
        <b/>
        <sz val="12"/>
        <rFont val="Times New Roman"/>
        <family val="1"/>
      </rPr>
      <t>крупный</t>
    </r>
  </si>
  <si>
    <r>
      <t xml:space="preserve">Юридический адрес организации: </t>
    </r>
    <r>
      <rPr>
        <b/>
        <sz val="12"/>
        <rFont val="Times New Roman"/>
        <family val="1"/>
      </rPr>
      <t>г. Астана, пр. Республики, 24</t>
    </r>
  </si>
  <si>
    <t>БУХГАЛТЕРСКИЙ БАЛАНС</t>
  </si>
  <si>
    <t>017</t>
  </si>
  <si>
    <t>018</t>
  </si>
  <si>
    <t>019</t>
  </si>
  <si>
    <t>по состоянию на «31» декабря 2013 года</t>
  </si>
  <si>
    <t>за год, заканчивающийся "31" декабря 2013 года</t>
  </si>
  <si>
    <t>Заместитель Председателя Правления               /Д. Махажанов/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</si>
</sst>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000"/>
    <numFmt numFmtId="173" formatCode="[$-FC19]d\ mmmm\ yyyy\ &quot;г.&quot;"/>
    <numFmt numFmtId="174" formatCode="0,###"/>
    <numFmt numFmtId="175" formatCode="0###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\10"/>
    <numFmt numFmtId="181" formatCode="#,##0.00;[Red]\-#,##0.00"/>
    <numFmt numFmtId="182" formatCode="0.00;[Red]\-0.00"/>
    <numFmt numFmtId="183" formatCode="_(* #,##0.00_);_(* \(#,##0.00\);_(* &quot;-&quot;??_);_(@_)"/>
    <numFmt numFmtId="184" formatCode="_(* #,##0_);_(* \(#,##0\);_(* &quot;-&quot;??_);_(@_)"/>
    <numFmt numFmtId="185" formatCode="#,##0.00_ ;[Red]\-#,##0.00\ "/>
    <numFmt numFmtId="186" formatCode="_-* #,##0.0_р_._-;\-* #,##0.0_р_._-;_-* &quot;-&quot;??_р_._-;_-@_-"/>
    <numFmt numFmtId="187" formatCode="_-* #,##0_р_._-;\-* #,##0_р_._-;_-* &quot;-&quot;??_р_._-;_-@_-"/>
  </numFmts>
  <fonts count="50">
    <font>
      <sz val="10"/>
      <name val="Arial Cyr"/>
      <family val="0"/>
    </font>
    <font>
      <sz val="8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55" applyFont="1" applyAlignment="1">
      <alignment/>
      <protection/>
    </xf>
    <xf numFmtId="3" fontId="3" fillId="0" borderId="0" xfId="55" applyNumberFormat="1" applyFont="1" applyAlignment="1">
      <alignment/>
      <protection/>
    </xf>
    <xf numFmtId="0" fontId="4" fillId="0" borderId="0" xfId="0" applyFont="1" applyAlignment="1">
      <alignment/>
    </xf>
    <xf numFmtId="3" fontId="5" fillId="0" borderId="0" xfId="55" applyNumberFormat="1" applyFont="1" applyAlignment="1">
      <alignment horizontal="right"/>
      <protection/>
    </xf>
    <xf numFmtId="0" fontId="4" fillId="0" borderId="0" xfId="55" applyFont="1" applyAlignment="1">
      <alignment/>
      <protection/>
    </xf>
    <xf numFmtId="3" fontId="4" fillId="0" borderId="0" xfId="55" applyNumberFormat="1" applyFont="1" applyAlignment="1">
      <alignment/>
      <protection/>
    </xf>
    <xf numFmtId="0" fontId="5" fillId="0" borderId="0" xfId="55" applyFont="1" applyAlignment="1">
      <alignment/>
      <protection/>
    </xf>
    <xf numFmtId="3" fontId="5" fillId="0" borderId="0" xfId="0" applyNumberFormat="1" applyFont="1" applyAlignment="1">
      <alignment horizontal="right"/>
    </xf>
    <xf numFmtId="3" fontId="2" fillId="0" borderId="0" xfId="55" applyNumberFormat="1" applyFont="1" applyAlignment="1">
      <alignment horizontal="right"/>
      <protection/>
    </xf>
    <xf numFmtId="0" fontId="4" fillId="0" borderId="0" xfId="55" applyFont="1" applyBorder="1" applyAlignment="1">
      <alignment/>
      <protection/>
    </xf>
    <xf numFmtId="0" fontId="5" fillId="0" borderId="0" xfId="55" applyFont="1" applyBorder="1" applyAlignment="1">
      <alignment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55" applyNumberFormat="1" applyFont="1" applyBorder="1" applyAlignment="1">
      <alignment horizontal="right"/>
      <protection/>
    </xf>
    <xf numFmtId="0" fontId="5" fillId="0" borderId="10" xfId="55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0" fontId="4" fillId="0" borderId="0" xfId="55" applyFont="1" applyBorder="1" applyAlignment="1">
      <alignment wrapText="1"/>
      <protection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49" fontId="3" fillId="0" borderId="0" xfId="55" applyNumberFormat="1" applyFont="1" applyAlignment="1">
      <alignment/>
      <protection/>
    </xf>
    <xf numFmtId="49" fontId="4" fillId="0" borderId="0" xfId="55" applyNumberFormat="1" applyFont="1" applyAlignment="1">
      <alignment/>
      <protection/>
    </xf>
    <xf numFmtId="49" fontId="5" fillId="0" borderId="0" xfId="55" applyNumberFormat="1" applyFont="1" applyAlignment="1">
      <alignment/>
      <protection/>
    </xf>
    <xf numFmtId="49" fontId="5" fillId="0" borderId="0" xfId="55" applyNumberFormat="1" applyFont="1" applyBorder="1" applyAlignment="1">
      <alignment/>
      <protection/>
    </xf>
    <xf numFmtId="49" fontId="4" fillId="0" borderId="0" xfId="55" applyNumberFormat="1" applyFont="1" applyBorder="1" applyAlignment="1">
      <alignment wrapText="1"/>
      <protection/>
    </xf>
    <xf numFmtId="49" fontId="6" fillId="0" borderId="0" xfId="0" applyNumberFormat="1" applyFont="1" applyAlignment="1">
      <alignment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vertical="top" wrapText="1"/>
    </xf>
    <xf numFmtId="49" fontId="46" fillId="0" borderId="16" xfId="0" applyNumberFormat="1" applyFont="1" applyBorder="1" applyAlignment="1">
      <alignment horizontal="center" vertical="center" wrapText="1"/>
    </xf>
    <xf numFmtId="187" fontId="3" fillId="0" borderId="0" xfId="62" applyNumberFormat="1" applyFont="1" applyAlignment="1">
      <alignment/>
    </xf>
    <xf numFmtId="187" fontId="5" fillId="0" borderId="0" xfId="62" applyNumberFormat="1" applyFont="1" applyAlignment="1">
      <alignment horizontal="right"/>
    </xf>
    <xf numFmtId="187" fontId="4" fillId="0" borderId="0" xfId="62" applyNumberFormat="1" applyFont="1" applyAlignment="1">
      <alignment/>
    </xf>
    <xf numFmtId="187" fontId="2" fillId="0" borderId="0" xfId="62" applyNumberFormat="1" applyFont="1" applyAlignment="1">
      <alignment horizontal="right"/>
    </xf>
    <xf numFmtId="187" fontId="5" fillId="0" borderId="0" xfId="62" applyNumberFormat="1" applyFont="1" applyBorder="1" applyAlignment="1">
      <alignment horizontal="right"/>
    </xf>
    <xf numFmtId="187" fontId="4" fillId="0" borderId="0" xfId="62" applyNumberFormat="1" applyFont="1" applyBorder="1" applyAlignment="1">
      <alignment wrapText="1"/>
    </xf>
    <xf numFmtId="187" fontId="6" fillId="0" borderId="0" xfId="62" applyNumberFormat="1" applyFont="1" applyAlignment="1">
      <alignment/>
    </xf>
    <xf numFmtId="187" fontId="47" fillId="0" borderId="0" xfId="62" applyNumberFormat="1" applyFont="1" applyAlignment="1">
      <alignment horizontal="right" vertical="center"/>
    </xf>
    <xf numFmtId="187" fontId="46" fillId="0" borderId="15" xfId="62" applyNumberFormat="1" applyFont="1" applyBorder="1" applyAlignment="1">
      <alignment horizontal="center" vertical="center" wrapText="1"/>
    </xf>
    <xf numFmtId="187" fontId="46" fillId="0" borderId="16" xfId="62" applyNumberFormat="1" applyFont="1" applyBorder="1" applyAlignment="1">
      <alignment vertical="top" wrapText="1"/>
    </xf>
    <xf numFmtId="0" fontId="46" fillId="0" borderId="0" xfId="0" applyFont="1" applyBorder="1" applyAlignment="1">
      <alignment vertical="center" wrapText="1"/>
    </xf>
    <xf numFmtId="49" fontId="46" fillId="0" borderId="0" xfId="0" applyNumberFormat="1" applyFont="1" applyBorder="1" applyAlignment="1">
      <alignment vertical="top" wrapText="1"/>
    </xf>
    <xf numFmtId="187" fontId="46" fillId="0" borderId="0" xfId="62" applyNumberFormat="1" applyFont="1" applyBorder="1" applyAlignment="1">
      <alignment vertical="top" wrapText="1"/>
    </xf>
    <xf numFmtId="0" fontId="48" fillId="0" borderId="14" xfId="0" applyFont="1" applyBorder="1" applyAlignment="1">
      <alignment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187" fontId="48" fillId="0" borderId="16" xfId="62" applyNumberFormat="1" applyFont="1" applyBorder="1" applyAlignment="1">
      <alignment vertical="top" wrapText="1"/>
    </xf>
    <xf numFmtId="0" fontId="7" fillId="0" borderId="0" xfId="0" applyFont="1" applyAlignment="1">
      <alignment/>
    </xf>
    <xf numFmtId="49" fontId="48" fillId="0" borderId="16" xfId="0" applyNumberFormat="1" applyFont="1" applyBorder="1" applyAlignment="1">
      <alignment vertical="top" wrapText="1"/>
    </xf>
    <xf numFmtId="187" fontId="48" fillId="0" borderId="16" xfId="62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2" fillId="0" borderId="0" xfId="55" applyFont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9"/>
  <sheetViews>
    <sheetView tabSelected="1" view="pageBreakPreview" zoomScale="79" zoomScaleSheetLayoutView="79" workbookViewId="0" topLeftCell="A1">
      <selection activeCell="D86" sqref="D86"/>
    </sheetView>
  </sheetViews>
  <sheetFormatPr defaultColWidth="9.00390625" defaultRowHeight="12.75"/>
  <cols>
    <col min="1" max="1" width="81.00390625" style="38" customWidth="1"/>
    <col min="2" max="2" width="9.125" style="46" customWidth="1"/>
    <col min="3" max="3" width="16.125" style="56" customWidth="1"/>
    <col min="4" max="4" width="18.75390625" style="56" customWidth="1"/>
    <col min="5" max="16384" width="9.125" style="38" customWidth="1"/>
  </cols>
  <sheetData>
    <row r="2" spans="1:4" s="4" customFormat="1" ht="15.75">
      <c r="A2" s="2" t="s">
        <v>86</v>
      </c>
      <c r="B2" s="41"/>
      <c r="C2" s="50"/>
      <c r="D2" s="51" t="s">
        <v>147</v>
      </c>
    </row>
    <row r="3" spans="1:4" s="4" customFormat="1" ht="15.75">
      <c r="A3" s="6"/>
      <c r="B3" s="42"/>
      <c r="C3" s="52"/>
      <c r="D3" s="51" t="s">
        <v>28</v>
      </c>
    </row>
    <row r="4" spans="1:4" s="4" customFormat="1" ht="15.75">
      <c r="A4" s="6"/>
      <c r="B4" s="43"/>
      <c r="C4" s="51"/>
      <c r="D4" s="51" t="s">
        <v>25</v>
      </c>
    </row>
    <row r="5" spans="2:4" s="4" customFormat="1" ht="15.75">
      <c r="B5" s="43"/>
      <c r="C5" s="51"/>
      <c r="D5" s="51" t="s">
        <v>29</v>
      </c>
    </row>
    <row r="6" spans="1:4" s="4" customFormat="1" ht="15.75">
      <c r="A6" s="2"/>
      <c r="B6" s="43"/>
      <c r="C6" s="51"/>
      <c r="D6" s="53"/>
    </row>
    <row r="7" spans="1:4" s="4" customFormat="1" ht="15.75">
      <c r="A7" s="11"/>
      <c r="B7" s="44"/>
      <c r="C7" s="54"/>
      <c r="D7" s="54"/>
    </row>
    <row r="8" spans="1:4" s="4" customFormat="1" ht="15.75">
      <c r="A8" s="11" t="s">
        <v>85</v>
      </c>
      <c r="B8" s="45"/>
      <c r="C8" s="55"/>
      <c r="D8" s="55"/>
    </row>
    <row r="9" spans="1:4" s="4" customFormat="1" ht="15.75">
      <c r="A9" s="11" t="s">
        <v>148</v>
      </c>
      <c r="B9" s="45"/>
      <c r="C9" s="55"/>
      <c r="D9" s="55"/>
    </row>
    <row r="10" spans="1:4" s="4" customFormat="1" ht="15.75">
      <c r="A10" s="11" t="s">
        <v>150</v>
      </c>
      <c r="B10" s="45"/>
      <c r="C10" s="55"/>
      <c r="D10" s="55"/>
    </row>
    <row r="11" spans="1:4" s="4" customFormat="1" ht="15.75">
      <c r="A11" s="11" t="s">
        <v>151</v>
      </c>
      <c r="B11" s="45"/>
      <c r="C11" s="55"/>
      <c r="D11" s="55"/>
    </row>
    <row r="12" spans="1:4" s="4" customFormat="1" ht="15.75">
      <c r="A12" s="11" t="s">
        <v>152</v>
      </c>
      <c r="B12" s="45"/>
      <c r="C12" s="55"/>
      <c r="D12" s="55"/>
    </row>
    <row r="13" spans="1:4" s="4" customFormat="1" ht="15.75">
      <c r="A13" s="11" t="s">
        <v>153</v>
      </c>
      <c r="B13" s="45"/>
      <c r="C13" s="55"/>
      <c r="D13" s="55"/>
    </row>
    <row r="14" spans="1:4" s="4" customFormat="1" ht="15.75">
      <c r="A14" s="11" t="s">
        <v>149</v>
      </c>
      <c r="B14" s="45"/>
      <c r="C14" s="55"/>
      <c r="D14" s="55"/>
    </row>
    <row r="15" spans="1:4" s="4" customFormat="1" ht="15.75">
      <c r="A15" s="11" t="s">
        <v>154</v>
      </c>
      <c r="B15" s="45"/>
      <c r="C15" s="55"/>
      <c r="D15" s="55"/>
    </row>
    <row r="16" spans="1:4" s="4" customFormat="1" ht="15.75">
      <c r="A16" s="11" t="s">
        <v>155</v>
      </c>
      <c r="B16" s="45"/>
      <c r="C16" s="55"/>
      <c r="D16" s="55"/>
    </row>
    <row r="17" spans="1:4" s="4" customFormat="1" ht="15.75">
      <c r="A17" s="11"/>
      <c r="B17" s="45"/>
      <c r="C17" s="55"/>
      <c r="D17" s="55"/>
    </row>
    <row r="18" spans="1:4" ht="15.75">
      <c r="A18" s="69" t="s">
        <v>156</v>
      </c>
      <c r="B18" s="69"/>
      <c r="C18" s="69"/>
      <c r="D18" s="69"/>
    </row>
    <row r="19" spans="1:4" ht="15.75">
      <c r="A19" s="69" t="s">
        <v>160</v>
      </c>
      <c r="B19" s="69"/>
      <c r="C19" s="69"/>
      <c r="D19" s="69"/>
    </row>
    <row r="20" ht="16.5" thickBot="1">
      <c r="D20" s="57" t="s">
        <v>88</v>
      </c>
    </row>
    <row r="21" spans="1:4" ht="48" thickBot="1">
      <c r="A21" s="39" t="s">
        <v>89</v>
      </c>
      <c r="B21" s="47" t="s">
        <v>90</v>
      </c>
      <c r="C21" s="58" t="s">
        <v>91</v>
      </c>
      <c r="D21" s="58" t="s">
        <v>92</v>
      </c>
    </row>
    <row r="22" spans="1:4" ht="16.5" thickBot="1">
      <c r="A22" s="63" t="s">
        <v>93</v>
      </c>
      <c r="B22" s="48"/>
      <c r="C22" s="59"/>
      <c r="D22" s="59"/>
    </row>
    <row r="23" spans="1:4" ht="16.5" thickBot="1">
      <c r="A23" s="40" t="s">
        <v>94</v>
      </c>
      <c r="B23" s="49" t="s">
        <v>0</v>
      </c>
      <c r="C23" s="59">
        <v>20767783</v>
      </c>
      <c r="D23" s="59">
        <v>19779407</v>
      </c>
    </row>
    <row r="24" spans="1:4" ht="16.5" thickBot="1">
      <c r="A24" s="40" t="s">
        <v>95</v>
      </c>
      <c r="B24" s="49" t="s">
        <v>1</v>
      </c>
      <c r="C24" s="59">
        <v>269391</v>
      </c>
      <c r="D24" s="59">
        <v>208055</v>
      </c>
    </row>
    <row r="25" spans="1:4" ht="16.5" thickBot="1">
      <c r="A25" s="40" t="s">
        <v>96</v>
      </c>
      <c r="B25" s="49" t="s">
        <v>5</v>
      </c>
      <c r="C25" s="59"/>
      <c r="D25" s="59"/>
    </row>
    <row r="26" spans="1:4" ht="32.25" thickBot="1">
      <c r="A26" s="40" t="s">
        <v>97</v>
      </c>
      <c r="B26" s="49" t="s">
        <v>6</v>
      </c>
      <c r="C26" s="59"/>
      <c r="D26" s="59"/>
    </row>
    <row r="27" spans="1:4" ht="16.5" thickBot="1">
      <c r="A27" s="40" t="s">
        <v>98</v>
      </c>
      <c r="B27" s="49" t="s">
        <v>7</v>
      </c>
      <c r="C27" s="59"/>
      <c r="D27" s="59"/>
    </row>
    <row r="28" spans="1:4" ht="16.5" thickBot="1">
      <c r="A28" s="40" t="s">
        <v>99</v>
      </c>
      <c r="B28" s="49" t="s">
        <v>8</v>
      </c>
      <c r="C28" s="59">
        <v>76251249</v>
      </c>
      <c r="D28" s="59">
        <v>44494925</v>
      </c>
    </row>
    <row r="29" spans="1:4" ht="16.5" thickBot="1">
      <c r="A29" s="40" t="s">
        <v>100</v>
      </c>
      <c r="B29" s="49" t="s">
        <v>9</v>
      </c>
      <c r="C29" s="59">
        <v>633</v>
      </c>
      <c r="D29" s="59"/>
    </row>
    <row r="30" spans="1:4" ht="16.5" thickBot="1">
      <c r="A30" s="40" t="s">
        <v>101</v>
      </c>
      <c r="B30" s="49" t="s">
        <v>157</v>
      </c>
      <c r="C30" s="59">
        <v>793102</v>
      </c>
      <c r="D30" s="59">
        <v>100042</v>
      </c>
    </row>
    <row r="31" spans="1:4" ht="16.5" thickBot="1">
      <c r="A31" s="40" t="s">
        <v>102</v>
      </c>
      <c r="B31" s="49" t="s">
        <v>158</v>
      </c>
      <c r="C31" s="59">
        <v>19786</v>
      </c>
      <c r="D31" s="59">
        <v>17638</v>
      </c>
    </row>
    <row r="32" spans="1:4" ht="16.5" thickBot="1">
      <c r="A32" s="40" t="s">
        <v>103</v>
      </c>
      <c r="B32" s="49" t="s">
        <v>159</v>
      </c>
      <c r="C32" s="59">
        <v>83500852</v>
      </c>
      <c r="D32" s="59">
        <v>13045</v>
      </c>
    </row>
    <row r="33" spans="1:4" s="66" customFormat="1" ht="16.5" thickBot="1">
      <c r="A33" s="63" t="s">
        <v>104</v>
      </c>
      <c r="B33" s="64">
        <v>100</v>
      </c>
      <c r="C33" s="65">
        <f>SUM(C23:C32)</f>
        <v>181602796</v>
      </c>
      <c r="D33" s="65">
        <f>SUM(D23:D32)</f>
        <v>64613112</v>
      </c>
    </row>
    <row r="34" spans="1:4" ht="16.5" thickBot="1">
      <c r="A34" s="40" t="s">
        <v>105</v>
      </c>
      <c r="B34" s="49">
        <v>101</v>
      </c>
      <c r="C34" s="59"/>
      <c r="D34" s="59"/>
    </row>
    <row r="35" spans="1:4" ht="16.5" thickBot="1">
      <c r="A35" s="63" t="s">
        <v>106</v>
      </c>
      <c r="B35" s="48"/>
      <c r="C35" s="59"/>
      <c r="D35" s="59"/>
    </row>
    <row r="36" spans="1:4" ht="16.5" thickBot="1">
      <c r="A36" s="40" t="s">
        <v>95</v>
      </c>
      <c r="B36" s="49">
        <v>110</v>
      </c>
      <c r="C36" s="59"/>
      <c r="D36" s="59"/>
    </row>
    <row r="37" spans="1:4" ht="16.5" thickBot="1">
      <c r="A37" s="40" t="s">
        <v>96</v>
      </c>
      <c r="B37" s="49">
        <v>111</v>
      </c>
      <c r="C37" s="59"/>
      <c r="D37" s="59"/>
    </row>
    <row r="38" spans="1:4" ht="32.25" thickBot="1">
      <c r="A38" s="40" t="s">
        <v>97</v>
      </c>
      <c r="B38" s="49">
        <v>112</v>
      </c>
      <c r="C38" s="59"/>
      <c r="D38" s="59"/>
    </row>
    <row r="39" spans="1:4" ht="16.5" thickBot="1">
      <c r="A39" s="40" t="s">
        <v>98</v>
      </c>
      <c r="B39" s="49">
        <v>113</v>
      </c>
      <c r="C39" s="59"/>
      <c r="D39" s="59"/>
    </row>
    <row r="40" spans="1:4" ht="16.5" thickBot="1">
      <c r="A40" s="40" t="s">
        <v>107</v>
      </c>
      <c r="B40" s="49">
        <v>114</v>
      </c>
      <c r="C40" s="59">
        <v>101267475</v>
      </c>
      <c r="D40" s="59">
        <v>51751444</v>
      </c>
    </row>
    <row r="41" spans="1:4" ht="16.5" thickBot="1">
      <c r="A41" s="40" t="s">
        <v>108</v>
      </c>
      <c r="B41" s="49">
        <v>115</v>
      </c>
      <c r="C41" s="59"/>
      <c r="D41" s="59"/>
    </row>
    <row r="42" spans="1:4" ht="16.5" thickBot="1">
      <c r="A42" s="40" t="s">
        <v>109</v>
      </c>
      <c r="B42" s="49">
        <v>116</v>
      </c>
      <c r="C42" s="59"/>
      <c r="D42" s="59"/>
    </row>
    <row r="43" spans="1:4" ht="16.5" thickBot="1">
      <c r="A43" s="40" t="s">
        <v>110</v>
      </c>
      <c r="B43" s="49">
        <v>117</v>
      </c>
      <c r="C43" s="59"/>
      <c r="D43" s="59"/>
    </row>
    <row r="44" spans="1:4" ht="16.5" thickBot="1">
      <c r="A44" s="40" t="s">
        <v>111</v>
      </c>
      <c r="B44" s="49">
        <v>118</v>
      </c>
      <c r="C44" s="59">
        <v>154174</v>
      </c>
      <c r="D44" s="59">
        <v>136634</v>
      </c>
    </row>
    <row r="45" spans="1:4" ht="16.5" thickBot="1">
      <c r="A45" s="40" t="s">
        <v>112</v>
      </c>
      <c r="B45" s="49">
        <v>119</v>
      </c>
      <c r="C45" s="59"/>
      <c r="D45" s="59"/>
    </row>
    <row r="46" spans="1:4" ht="16.5" thickBot="1">
      <c r="A46" s="40" t="s">
        <v>113</v>
      </c>
      <c r="B46" s="49">
        <v>120</v>
      </c>
      <c r="C46" s="59"/>
      <c r="D46" s="59"/>
    </row>
    <row r="47" spans="1:4" ht="16.5" thickBot="1">
      <c r="A47" s="40" t="s">
        <v>114</v>
      </c>
      <c r="B47" s="49">
        <v>121</v>
      </c>
      <c r="C47" s="59">
        <v>228711</v>
      </c>
      <c r="D47" s="59">
        <v>173383</v>
      </c>
    </row>
    <row r="48" spans="1:4" ht="16.5" thickBot="1">
      <c r="A48" s="40" t="s">
        <v>115</v>
      </c>
      <c r="B48" s="49">
        <v>122</v>
      </c>
      <c r="C48" s="59"/>
      <c r="D48" s="59"/>
    </row>
    <row r="49" spans="1:4" ht="16.5" thickBot="1">
      <c r="A49" s="40" t="s">
        <v>116</v>
      </c>
      <c r="B49" s="49">
        <v>123</v>
      </c>
      <c r="C49" s="59">
        <v>299401122</v>
      </c>
      <c r="D49" s="59">
        <v>278231748</v>
      </c>
    </row>
    <row r="50" spans="1:4" s="66" customFormat="1" ht="16.5" thickBot="1">
      <c r="A50" s="63" t="s">
        <v>117</v>
      </c>
      <c r="B50" s="64">
        <v>200</v>
      </c>
      <c r="C50" s="65">
        <f>SUM(C35:C49)</f>
        <v>401051482</v>
      </c>
      <c r="D50" s="65">
        <f>SUM(D35:D49)</f>
        <v>330293209</v>
      </c>
    </row>
    <row r="51" spans="1:4" s="66" customFormat="1" ht="16.5" thickBot="1">
      <c r="A51" s="63" t="s">
        <v>118</v>
      </c>
      <c r="B51" s="67"/>
      <c r="C51" s="65">
        <f>C50+C33</f>
        <v>582654278</v>
      </c>
      <c r="D51" s="65">
        <f>D50+D33</f>
        <v>394906321</v>
      </c>
    </row>
    <row r="52" spans="1:4" s="66" customFormat="1" ht="48" thickBot="1">
      <c r="A52" s="63" t="s">
        <v>119</v>
      </c>
      <c r="B52" s="64" t="s">
        <v>90</v>
      </c>
      <c r="C52" s="68" t="s">
        <v>91</v>
      </c>
      <c r="D52" s="68" t="s">
        <v>92</v>
      </c>
    </row>
    <row r="53" spans="1:4" s="66" customFormat="1" ht="16.5" thickBot="1">
      <c r="A53" s="63" t="s">
        <v>120</v>
      </c>
      <c r="B53" s="67"/>
      <c r="C53" s="65"/>
      <c r="D53" s="65"/>
    </row>
    <row r="54" spans="1:4" ht="16.5" thickBot="1">
      <c r="A54" s="40" t="s">
        <v>121</v>
      </c>
      <c r="B54" s="49">
        <v>210</v>
      </c>
      <c r="C54" s="59"/>
      <c r="D54" s="59"/>
    </row>
    <row r="55" spans="1:4" ht="16.5" thickBot="1">
      <c r="A55" s="40" t="s">
        <v>96</v>
      </c>
      <c r="B55" s="49">
        <v>211</v>
      </c>
      <c r="C55" s="59"/>
      <c r="D55" s="59"/>
    </row>
    <row r="56" spans="1:4" ht="16.5" thickBot="1">
      <c r="A56" s="40" t="s">
        <v>122</v>
      </c>
      <c r="B56" s="49">
        <v>212</v>
      </c>
      <c r="C56" s="59"/>
      <c r="D56" s="59"/>
    </row>
    <row r="57" spans="1:4" ht="16.5" thickBot="1">
      <c r="A57" s="40" t="s">
        <v>123</v>
      </c>
      <c r="B57" s="49">
        <v>213</v>
      </c>
      <c r="C57" s="59">
        <v>241708</v>
      </c>
      <c r="D57" s="59">
        <v>30905</v>
      </c>
    </row>
    <row r="58" spans="1:4" ht="16.5" thickBot="1">
      <c r="A58" s="40" t="s">
        <v>124</v>
      </c>
      <c r="B58" s="49">
        <v>214</v>
      </c>
      <c r="C58" s="59"/>
      <c r="D58" s="59"/>
    </row>
    <row r="59" spans="1:4" ht="16.5" thickBot="1">
      <c r="A59" s="40" t="s">
        <v>125</v>
      </c>
      <c r="B59" s="49">
        <v>215</v>
      </c>
      <c r="C59" s="59"/>
      <c r="D59" s="59"/>
    </row>
    <row r="60" spans="1:4" ht="16.5" thickBot="1">
      <c r="A60" s="40" t="s">
        <v>126</v>
      </c>
      <c r="B60" s="49">
        <v>216</v>
      </c>
      <c r="C60" s="59">
        <v>24836</v>
      </c>
      <c r="D60" s="59">
        <v>10559</v>
      </c>
    </row>
    <row r="61" spans="1:4" ht="16.5" thickBot="1">
      <c r="A61" s="40" t="s">
        <v>127</v>
      </c>
      <c r="B61" s="49">
        <v>217</v>
      </c>
      <c r="C61" s="59"/>
      <c r="D61" s="59"/>
    </row>
    <row r="62" spans="1:4" s="66" customFormat="1" ht="16.5" thickBot="1">
      <c r="A62" s="63" t="s">
        <v>128</v>
      </c>
      <c r="B62" s="64">
        <v>300</v>
      </c>
      <c r="C62" s="65">
        <f>SUM(C54:C60)</f>
        <v>266544</v>
      </c>
      <c r="D62" s="65">
        <f>SUM(D54:D60)</f>
        <v>41464</v>
      </c>
    </row>
    <row r="63" spans="1:4" ht="16.5" thickBot="1">
      <c r="A63" s="40" t="s">
        <v>129</v>
      </c>
      <c r="B63" s="49">
        <v>301</v>
      </c>
      <c r="C63" s="59"/>
      <c r="D63" s="59"/>
    </row>
    <row r="64" spans="1:4" s="66" customFormat="1" ht="16.5" thickBot="1">
      <c r="A64" s="63" t="s">
        <v>130</v>
      </c>
      <c r="B64" s="67"/>
      <c r="C64" s="65"/>
      <c r="D64" s="65"/>
    </row>
    <row r="65" spans="1:4" ht="16.5" thickBot="1">
      <c r="A65" s="40" t="s">
        <v>121</v>
      </c>
      <c r="B65" s="49">
        <v>310</v>
      </c>
      <c r="C65" s="59">
        <v>234404477</v>
      </c>
      <c r="D65" s="59">
        <v>62322782</v>
      </c>
    </row>
    <row r="66" spans="1:4" ht="16.5" thickBot="1">
      <c r="A66" s="40" t="s">
        <v>96</v>
      </c>
      <c r="B66" s="49">
        <v>311</v>
      </c>
      <c r="C66" s="59"/>
      <c r="D66" s="59"/>
    </row>
    <row r="67" spans="1:4" ht="16.5" thickBot="1">
      <c r="A67" s="40" t="s">
        <v>131</v>
      </c>
      <c r="B67" s="49">
        <v>312</v>
      </c>
      <c r="C67" s="59"/>
      <c r="D67" s="59">
        <v>34832</v>
      </c>
    </row>
    <row r="68" spans="1:4" ht="16.5" thickBot="1">
      <c r="A68" s="40" t="s">
        <v>132</v>
      </c>
      <c r="B68" s="49">
        <v>313</v>
      </c>
      <c r="C68" s="59">
        <v>727022</v>
      </c>
      <c r="D68" s="59"/>
    </row>
    <row r="69" spans="1:4" ht="16.5" thickBot="1">
      <c r="A69" s="40" t="s">
        <v>133</v>
      </c>
      <c r="B69" s="49">
        <v>314</v>
      </c>
      <c r="C69" s="59"/>
      <c r="D69" s="59"/>
    </row>
    <row r="70" spans="1:4" ht="16.5" thickBot="1">
      <c r="A70" s="40" t="s">
        <v>134</v>
      </c>
      <c r="B70" s="49">
        <v>315</v>
      </c>
      <c r="C70" s="59">
        <v>7790865</v>
      </c>
      <c r="D70" s="59">
        <v>9059734</v>
      </c>
    </row>
    <row r="71" spans="1:4" ht="16.5" thickBot="1">
      <c r="A71" s="40" t="s">
        <v>135</v>
      </c>
      <c r="B71" s="49">
        <v>316</v>
      </c>
      <c r="C71" s="59"/>
      <c r="D71" s="59"/>
    </row>
    <row r="72" spans="1:4" ht="16.5" thickBot="1">
      <c r="A72" s="40" t="s">
        <v>136</v>
      </c>
      <c r="B72" s="49">
        <v>400</v>
      </c>
      <c r="C72" s="59">
        <f>SUM(C65:C70)</f>
        <v>242922364</v>
      </c>
      <c r="D72" s="59">
        <f>SUM(D65:D70)</f>
        <v>71417348</v>
      </c>
    </row>
    <row r="73" spans="1:4" s="66" customFormat="1" ht="16.5" thickBot="1">
      <c r="A73" s="63" t="s">
        <v>137</v>
      </c>
      <c r="B73" s="67"/>
      <c r="C73" s="65"/>
      <c r="D73" s="65"/>
    </row>
    <row r="74" spans="1:4" ht="16.5" thickBot="1">
      <c r="A74" s="40" t="s">
        <v>138</v>
      </c>
      <c r="B74" s="49">
        <v>410</v>
      </c>
      <c r="C74" s="59">
        <v>267816731</v>
      </c>
      <c r="D74" s="59">
        <v>254022911</v>
      </c>
    </row>
    <row r="75" spans="1:4" ht="16.5" thickBot="1">
      <c r="A75" s="40" t="s">
        <v>139</v>
      </c>
      <c r="B75" s="49">
        <v>411</v>
      </c>
      <c r="C75" s="59"/>
      <c r="D75" s="59"/>
    </row>
    <row r="76" spans="1:4" ht="16.5" thickBot="1">
      <c r="A76" s="40" t="s">
        <v>140</v>
      </c>
      <c r="B76" s="49">
        <v>412</v>
      </c>
      <c r="C76" s="59"/>
      <c r="D76" s="59"/>
    </row>
    <row r="77" spans="1:4" ht="16.5" thickBot="1">
      <c r="A77" s="40" t="s">
        <v>141</v>
      </c>
      <c r="B77" s="49">
        <v>413</v>
      </c>
      <c r="C77" s="59">
        <v>66386617</v>
      </c>
      <c r="D77" s="59">
        <v>65255429</v>
      </c>
    </row>
    <row r="78" spans="1:4" ht="16.5" thickBot="1">
      <c r="A78" s="40" t="s">
        <v>142</v>
      </c>
      <c r="B78" s="49">
        <v>414</v>
      </c>
      <c r="C78" s="59">
        <v>5262022</v>
      </c>
      <c r="D78" s="59">
        <v>4169169</v>
      </c>
    </row>
    <row r="79" spans="1:4" s="66" customFormat="1" ht="32.25" thickBot="1">
      <c r="A79" s="63" t="s">
        <v>143</v>
      </c>
      <c r="B79" s="64">
        <v>420</v>
      </c>
      <c r="C79" s="65">
        <f>SUM(C74:C78)</f>
        <v>339465370</v>
      </c>
      <c r="D79" s="65">
        <f>SUM(D74:D78)</f>
        <v>323447509</v>
      </c>
    </row>
    <row r="80" spans="1:4" ht="16.5" thickBot="1">
      <c r="A80" s="40" t="s">
        <v>144</v>
      </c>
      <c r="B80" s="49">
        <v>421</v>
      </c>
      <c r="C80" s="59"/>
      <c r="D80" s="59"/>
    </row>
    <row r="81" spans="1:4" s="66" customFormat="1" ht="16.5" thickBot="1">
      <c r="A81" s="63" t="s">
        <v>145</v>
      </c>
      <c r="B81" s="64">
        <v>500</v>
      </c>
      <c r="C81" s="65">
        <f>C79</f>
        <v>339465370</v>
      </c>
      <c r="D81" s="65">
        <f>D79</f>
        <v>323447509</v>
      </c>
    </row>
    <row r="82" spans="1:4" s="66" customFormat="1" ht="16.5" thickBot="1">
      <c r="A82" s="63" t="s">
        <v>146</v>
      </c>
      <c r="B82" s="67"/>
      <c r="C82" s="65">
        <f>C81+C72+C62</f>
        <v>582654278</v>
      </c>
      <c r="D82" s="65">
        <f>D81+D72+D62</f>
        <v>394906321</v>
      </c>
    </row>
    <row r="83" spans="1:4" ht="15.75">
      <c r="A83" s="60"/>
      <c r="B83" s="61"/>
      <c r="C83" s="62"/>
      <c r="D83" s="62"/>
    </row>
    <row r="84" spans="1:4" s="4" customFormat="1" ht="15.75">
      <c r="A84" s="2" t="s">
        <v>162</v>
      </c>
      <c r="B84" s="6"/>
      <c r="C84" s="7"/>
      <c r="D84" s="7"/>
    </row>
    <row r="85" spans="1:4" s="4" customFormat="1" ht="15.75">
      <c r="A85" s="8" t="s">
        <v>30</v>
      </c>
      <c r="B85" s="15" t="s">
        <v>4</v>
      </c>
      <c r="C85" s="7"/>
      <c r="D85" s="7"/>
    </row>
    <row r="86" spans="1:4" s="4" customFormat="1" ht="15.75">
      <c r="A86" s="2" t="s">
        <v>87</v>
      </c>
      <c r="B86" s="6"/>
      <c r="C86" s="7"/>
      <c r="D86" s="7"/>
    </row>
    <row r="87" spans="1:4" s="4" customFormat="1" ht="15.75">
      <c r="A87" s="8" t="s">
        <v>31</v>
      </c>
      <c r="B87" s="15" t="s">
        <v>4</v>
      </c>
      <c r="C87" s="7"/>
      <c r="D87" s="6"/>
    </row>
    <row r="88" s="4" customFormat="1" ht="15.75">
      <c r="C88" s="16"/>
    </row>
    <row r="89" spans="1:3" s="4" customFormat="1" ht="15.75">
      <c r="A89" s="2" t="s">
        <v>24</v>
      </c>
      <c r="C89" s="16"/>
    </row>
    <row r="90" s="4" customFormat="1" ht="15.75"/>
  </sheetData>
  <sheetProtection/>
  <mergeCells count="2">
    <mergeCell ref="A18:D18"/>
    <mergeCell ref="A19:D19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67"/>
  <sheetViews>
    <sheetView zoomScale="75" zoomScaleNormal="75" zoomScalePageLayoutView="0" workbookViewId="0" topLeftCell="A1">
      <selection activeCell="C42" sqref="C42"/>
    </sheetView>
  </sheetViews>
  <sheetFormatPr defaultColWidth="9.00390625" defaultRowHeight="12.75"/>
  <cols>
    <col min="1" max="1" width="60.125" style="4" customWidth="1"/>
    <col min="2" max="2" width="9.125" style="4" customWidth="1"/>
    <col min="3" max="3" width="16.25390625" style="4" customWidth="1"/>
    <col min="4" max="4" width="17.125" style="4" customWidth="1"/>
    <col min="5" max="16384" width="9.125" style="4" customWidth="1"/>
  </cols>
  <sheetData>
    <row r="2" spans="1:4" ht="15.75">
      <c r="A2" s="2" t="s">
        <v>86</v>
      </c>
      <c r="B2" s="2"/>
      <c r="C2" s="3"/>
      <c r="D2" s="5" t="s">
        <v>32</v>
      </c>
    </row>
    <row r="3" spans="1:4" ht="15.75">
      <c r="A3" s="6"/>
      <c r="B3" s="6"/>
      <c r="C3" s="7"/>
      <c r="D3" s="5" t="s">
        <v>28</v>
      </c>
    </row>
    <row r="4" spans="1:4" ht="15.75">
      <c r="A4" s="6"/>
      <c r="B4" s="8"/>
      <c r="C4" s="9"/>
      <c r="D4" s="5" t="s">
        <v>25</v>
      </c>
    </row>
    <row r="5" spans="2:4" ht="15.75">
      <c r="B5" s="8"/>
      <c r="C5" s="9"/>
      <c r="D5" s="5" t="s">
        <v>29</v>
      </c>
    </row>
    <row r="6" spans="1:4" ht="15.75">
      <c r="A6" s="2"/>
      <c r="B6" s="8"/>
      <c r="C6" s="9"/>
      <c r="D6" s="10"/>
    </row>
    <row r="7" spans="1:4" ht="15.75">
      <c r="A7" s="11"/>
      <c r="B7" s="12"/>
      <c r="C7" s="13"/>
      <c r="D7" s="14"/>
    </row>
    <row r="8" spans="1:4" ht="15.75">
      <c r="A8" s="11" t="s">
        <v>85</v>
      </c>
      <c r="B8" s="17"/>
      <c r="C8" s="17"/>
      <c r="D8" s="17"/>
    </row>
    <row r="9" spans="1:4" ht="13.5" customHeight="1">
      <c r="A9" s="18"/>
      <c r="B9" s="18"/>
      <c r="C9" s="18"/>
      <c r="D9" s="18"/>
    </row>
    <row r="10" spans="1:4" ht="13.5" customHeight="1">
      <c r="A10" s="70" t="s">
        <v>33</v>
      </c>
      <c r="B10" s="70"/>
      <c r="C10" s="70"/>
      <c r="D10" s="70"/>
    </row>
    <row r="11" spans="1:4" ht="15.75">
      <c r="A11" s="71" t="s">
        <v>161</v>
      </c>
      <c r="B11" s="71"/>
      <c r="C11" s="71"/>
      <c r="D11" s="71"/>
    </row>
    <row r="12" spans="1:4" ht="15.75">
      <c r="A12" s="1"/>
      <c r="B12" s="1"/>
      <c r="C12" s="1"/>
      <c r="D12" s="26" t="s">
        <v>27</v>
      </c>
    </row>
    <row r="13" spans="1:4" ht="54.75" customHeight="1">
      <c r="A13" s="24" t="s">
        <v>15</v>
      </c>
      <c r="B13" s="19" t="s">
        <v>16</v>
      </c>
      <c r="C13" s="20" t="s">
        <v>22</v>
      </c>
      <c r="D13" s="20" t="s">
        <v>23</v>
      </c>
    </row>
    <row r="14" spans="1:4" ht="19.5" customHeight="1">
      <c r="A14" s="29" t="s">
        <v>34</v>
      </c>
      <c r="B14" s="21" t="s">
        <v>0</v>
      </c>
      <c r="C14" s="22"/>
      <c r="D14" s="30"/>
    </row>
    <row r="15" spans="1:4" ht="30.75" customHeight="1">
      <c r="A15" s="31" t="s">
        <v>17</v>
      </c>
      <c r="B15" s="21" t="s">
        <v>1</v>
      </c>
      <c r="C15" s="30"/>
      <c r="D15" s="22"/>
    </row>
    <row r="16" spans="1:4" ht="19.5" customHeight="1">
      <c r="A16" s="28" t="s">
        <v>35</v>
      </c>
      <c r="B16" s="21" t="s">
        <v>5</v>
      </c>
      <c r="C16" s="23">
        <f>SUM(C14-C15)</f>
        <v>0</v>
      </c>
      <c r="D16" s="23">
        <f>SUM(D14-D15)</f>
        <v>0</v>
      </c>
    </row>
    <row r="17" spans="1:4" ht="19.5" customHeight="1">
      <c r="A17" s="29" t="s">
        <v>36</v>
      </c>
      <c r="B17" s="21" t="s">
        <v>6</v>
      </c>
      <c r="C17" s="22"/>
      <c r="D17" s="22"/>
    </row>
    <row r="18" spans="1:4" ht="19.5" customHeight="1">
      <c r="A18" s="32" t="s">
        <v>19</v>
      </c>
      <c r="B18" s="21" t="s">
        <v>7</v>
      </c>
      <c r="C18" s="35">
        <v>1210060</v>
      </c>
      <c r="D18" s="35">
        <v>935779</v>
      </c>
    </row>
    <row r="19" spans="1:4" ht="19.5" customHeight="1">
      <c r="A19" s="29" t="s">
        <v>20</v>
      </c>
      <c r="B19" s="21" t="s">
        <v>8</v>
      </c>
      <c r="C19" s="35">
        <v>4918504</v>
      </c>
      <c r="D19" s="35">
        <v>48</v>
      </c>
    </row>
    <row r="20" spans="1:4" ht="19.5" customHeight="1">
      <c r="A20" s="32" t="s">
        <v>18</v>
      </c>
      <c r="B20" s="21" t="s">
        <v>9</v>
      </c>
      <c r="C20" s="36">
        <v>3838890</v>
      </c>
      <c r="D20" s="36">
        <v>46596</v>
      </c>
    </row>
    <row r="21" spans="1:4" ht="31.5" customHeight="1">
      <c r="A21" s="33" t="s">
        <v>37</v>
      </c>
      <c r="B21" s="25" t="s">
        <v>2</v>
      </c>
      <c r="C21" s="37">
        <f>C16-C17-C18-C19+C20</f>
        <v>-2289674</v>
      </c>
      <c r="D21" s="37">
        <f>D16-D17-D18-D19+D20</f>
        <v>-889231</v>
      </c>
    </row>
    <row r="22" spans="1:4" ht="19.5" customHeight="1">
      <c r="A22" s="32" t="s">
        <v>38</v>
      </c>
      <c r="B22" s="21" t="s">
        <v>10</v>
      </c>
      <c r="C22" s="35">
        <v>11434956</v>
      </c>
      <c r="D22" s="35">
        <v>6145879</v>
      </c>
    </row>
    <row r="23" spans="1:4" ht="18" customHeight="1">
      <c r="A23" s="31" t="s">
        <v>39</v>
      </c>
      <c r="B23" s="21" t="s">
        <v>11</v>
      </c>
      <c r="C23" s="35">
        <v>8104666</v>
      </c>
      <c r="D23" s="35">
        <v>3587918</v>
      </c>
    </row>
    <row r="24" spans="1:4" ht="47.25" customHeight="1">
      <c r="A24" s="31" t="s">
        <v>40</v>
      </c>
      <c r="B24" s="21" t="s">
        <v>12</v>
      </c>
      <c r="C24" s="35"/>
      <c r="D24" s="35"/>
    </row>
    <row r="25" spans="1:4" ht="21" customHeight="1">
      <c r="A25" s="31" t="s">
        <v>41</v>
      </c>
      <c r="B25" s="21" t="s">
        <v>13</v>
      </c>
      <c r="C25" s="23"/>
      <c r="D25" s="23"/>
    </row>
    <row r="26" spans="1:4" ht="21" customHeight="1">
      <c r="A26" s="31" t="s">
        <v>42</v>
      </c>
      <c r="B26" s="21" t="s">
        <v>14</v>
      </c>
      <c r="C26" s="22"/>
      <c r="D26" s="22"/>
    </row>
    <row r="27" spans="1:4" ht="35.25" customHeight="1">
      <c r="A27" s="27" t="s">
        <v>43</v>
      </c>
      <c r="B27" s="25" t="s">
        <v>3</v>
      </c>
      <c r="C27" s="23">
        <f>C21+C22-C23+C24+C25-C26</f>
        <v>1040616</v>
      </c>
      <c r="D27" s="23">
        <f>D21+D22-D23+D24+D25-D26</f>
        <v>1668730</v>
      </c>
    </row>
    <row r="28" spans="1:4" ht="19.5" customHeight="1">
      <c r="A28" s="29" t="s">
        <v>21</v>
      </c>
      <c r="B28" s="21" t="s">
        <v>44</v>
      </c>
      <c r="C28" s="22">
        <v>-199017</v>
      </c>
      <c r="D28" s="22">
        <v>200933</v>
      </c>
    </row>
    <row r="29" spans="1:4" ht="37.5" customHeight="1">
      <c r="A29" s="27" t="s">
        <v>45</v>
      </c>
      <c r="B29" s="25" t="s">
        <v>46</v>
      </c>
      <c r="C29" s="23">
        <f>C27-C28</f>
        <v>1239633</v>
      </c>
      <c r="D29" s="23">
        <f>D27-D28</f>
        <v>1467797</v>
      </c>
    </row>
    <row r="30" spans="1:4" ht="34.5" customHeight="1">
      <c r="A30" s="27" t="s">
        <v>47</v>
      </c>
      <c r="B30" s="25" t="s">
        <v>48</v>
      </c>
      <c r="C30" s="22"/>
      <c r="D30" s="22"/>
    </row>
    <row r="31" spans="1:4" ht="20.25" customHeight="1">
      <c r="A31" s="27" t="s">
        <v>49</v>
      </c>
      <c r="B31" s="25" t="s">
        <v>50</v>
      </c>
      <c r="C31" s="23">
        <f>C29+C30</f>
        <v>1239633</v>
      </c>
      <c r="D31" s="23">
        <f>D29+D30</f>
        <v>1467797</v>
      </c>
    </row>
    <row r="32" spans="1:4" ht="20.25" customHeight="1">
      <c r="A32" s="34" t="s">
        <v>51</v>
      </c>
      <c r="B32" s="21"/>
      <c r="C32" s="22">
        <f>SUM(C31)</f>
        <v>1239633</v>
      </c>
      <c r="D32" s="22">
        <f>SUM(D31)</f>
        <v>1467797</v>
      </c>
    </row>
    <row r="33" spans="1:4" ht="20.25" customHeight="1">
      <c r="A33" s="34" t="s">
        <v>52</v>
      </c>
      <c r="B33" s="21"/>
      <c r="C33" s="22"/>
      <c r="D33" s="22"/>
    </row>
    <row r="34" spans="1:4" ht="32.25" customHeight="1">
      <c r="A34" s="33" t="s">
        <v>53</v>
      </c>
      <c r="B34" s="25" t="s">
        <v>54</v>
      </c>
      <c r="C34" s="23">
        <f>SUM(C36:C46)</f>
        <v>61335</v>
      </c>
      <c r="D34" s="23">
        <f>SUM(D36:D46)</f>
        <v>-145325</v>
      </c>
    </row>
    <row r="35" spans="1:4" ht="20.25" customHeight="1">
      <c r="A35" s="33" t="s">
        <v>55</v>
      </c>
      <c r="B35" s="21"/>
      <c r="C35" s="23"/>
      <c r="D35" s="23"/>
    </row>
    <row r="36" spans="1:4" ht="20.25" customHeight="1">
      <c r="A36" s="34" t="s">
        <v>57</v>
      </c>
      <c r="B36" s="21" t="s">
        <v>56</v>
      </c>
      <c r="C36" s="22"/>
      <c r="D36" s="22"/>
    </row>
    <row r="37" spans="1:4" ht="33.75" customHeight="1">
      <c r="A37" s="34" t="s">
        <v>58</v>
      </c>
      <c r="B37" s="21" t="s">
        <v>59</v>
      </c>
      <c r="C37" s="22">
        <v>61335</v>
      </c>
      <c r="D37" s="22">
        <v>-145325</v>
      </c>
    </row>
    <row r="38" spans="1:4" ht="49.5" customHeight="1">
      <c r="A38" s="34" t="s">
        <v>60</v>
      </c>
      <c r="B38" s="21" t="s">
        <v>61</v>
      </c>
      <c r="C38" s="22"/>
      <c r="D38" s="22"/>
    </row>
    <row r="39" spans="1:4" ht="30" customHeight="1">
      <c r="A39" s="34" t="s">
        <v>62</v>
      </c>
      <c r="B39" s="21" t="s">
        <v>63</v>
      </c>
      <c r="C39" s="22"/>
      <c r="D39" s="22"/>
    </row>
    <row r="40" spans="1:4" ht="31.5" customHeight="1">
      <c r="A40" s="34" t="s">
        <v>64</v>
      </c>
      <c r="B40" s="21" t="s">
        <v>65</v>
      </c>
      <c r="C40" s="22"/>
      <c r="D40" s="22"/>
    </row>
    <row r="41" spans="1:4" ht="20.25" customHeight="1">
      <c r="A41" s="34" t="s">
        <v>26</v>
      </c>
      <c r="B41" s="21" t="s">
        <v>66</v>
      </c>
      <c r="C41" s="22"/>
      <c r="D41" s="22"/>
    </row>
    <row r="42" spans="1:4" ht="34.5" customHeight="1">
      <c r="A42" s="34" t="s">
        <v>67</v>
      </c>
      <c r="B42" s="21" t="s">
        <v>68</v>
      </c>
      <c r="C42" s="22"/>
      <c r="D42" s="22"/>
    </row>
    <row r="43" spans="1:4" ht="20.25" customHeight="1">
      <c r="A43" s="34" t="s">
        <v>69</v>
      </c>
      <c r="B43" s="21" t="s">
        <v>70</v>
      </c>
      <c r="C43" s="22"/>
      <c r="D43" s="22"/>
    </row>
    <row r="44" spans="1:4" ht="20.25" customHeight="1">
      <c r="A44" s="34" t="s">
        <v>75</v>
      </c>
      <c r="B44" s="21" t="s">
        <v>73</v>
      </c>
      <c r="C44" s="22"/>
      <c r="D44" s="22"/>
    </row>
    <row r="45" spans="1:4" ht="32.25" customHeight="1">
      <c r="A45" s="34" t="s">
        <v>71</v>
      </c>
      <c r="B45" s="21" t="s">
        <v>72</v>
      </c>
      <c r="C45" s="22"/>
      <c r="D45" s="22"/>
    </row>
    <row r="46" spans="1:4" ht="33.75" customHeight="1">
      <c r="A46" s="34" t="s">
        <v>76</v>
      </c>
      <c r="B46" s="21" t="s">
        <v>74</v>
      </c>
      <c r="C46" s="22"/>
      <c r="D46" s="22"/>
    </row>
    <row r="47" spans="1:4" ht="20.25" customHeight="1">
      <c r="A47" s="33" t="s">
        <v>77</v>
      </c>
      <c r="B47" s="25" t="s">
        <v>78</v>
      </c>
      <c r="C47" s="23">
        <f>C31+C34</f>
        <v>1300968</v>
      </c>
      <c r="D47" s="23">
        <f>D31+D34</f>
        <v>1322472</v>
      </c>
    </row>
    <row r="48" spans="1:4" ht="20.25" customHeight="1">
      <c r="A48" s="34" t="s">
        <v>79</v>
      </c>
      <c r="B48" s="25"/>
      <c r="C48" s="22"/>
      <c r="D48" s="22"/>
    </row>
    <row r="49" spans="1:4" ht="20.25" customHeight="1">
      <c r="A49" s="34" t="s">
        <v>51</v>
      </c>
      <c r="B49" s="25"/>
      <c r="C49" s="22">
        <v>1300968</v>
      </c>
      <c r="D49" s="22">
        <v>1322472</v>
      </c>
    </row>
    <row r="50" spans="1:4" ht="20.25" customHeight="1">
      <c r="A50" s="34" t="s">
        <v>52</v>
      </c>
      <c r="B50" s="25"/>
      <c r="C50" s="22"/>
      <c r="D50" s="22"/>
    </row>
    <row r="51" spans="1:4" ht="20.25" customHeight="1">
      <c r="A51" s="34" t="s">
        <v>80</v>
      </c>
      <c r="B51" s="21"/>
      <c r="C51" s="22"/>
      <c r="D51" s="22"/>
    </row>
    <row r="52" spans="1:4" ht="20.25" customHeight="1">
      <c r="A52" s="34" t="s">
        <v>55</v>
      </c>
      <c r="B52" s="21"/>
      <c r="C52" s="22"/>
      <c r="D52" s="22"/>
    </row>
    <row r="53" spans="1:4" ht="20.25" customHeight="1">
      <c r="A53" s="34" t="s">
        <v>81</v>
      </c>
      <c r="B53" s="21"/>
      <c r="C53" s="22"/>
      <c r="D53" s="22"/>
    </row>
    <row r="54" spans="1:4" ht="20.25" customHeight="1">
      <c r="A54" s="34" t="s">
        <v>82</v>
      </c>
      <c r="B54" s="21"/>
      <c r="C54" s="22"/>
      <c r="D54" s="22"/>
    </row>
    <row r="55" spans="1:4" ht="20.25" customHeight="1">
      <c r="A55" s="34" t="s">
        <v>83</v>
      </c>
      <c r="B55" s="21"/>
      <c r="C55" s="22"/>
      <c r="D55" s="22"/>
    </row>
    <row r="56" spans="1:4" ht="20.25" customHeight="1">
      <c r="A56" s="34" t="s">
        <v>84</v>
      </c>
      <c r="B56" s="21"/>
      <c r="C56" s="22"/>
      <c r="D56" s="22"/>
    </row>
    <row r="57" spans="1:4" ht="20.25" customHeight="1">
      <c r="A57" s="34" t="s">
        <v>82</v>
      </c>
      <c r="B57" s="21"/>
      <c r="C57" s="22"/>
      <c r="D57" s="22"/>
    </row>
    <row r="58" spans="1:4" ht="20.25" customHeight="1">
      <c r="A58" s="34" t="s">
        <v>83</v>
      </c>
      <c r="B58" s="21"/>
      <c r="C58" s="22"/>
      <c r="D58" s="22"/>
    </row>
    <row r="59" spans="3:4" ht="15.75">
      <c r="C59" s="16"/>
      <c r="D59" s="16"/>
    </row>
    <row r="60" spans="1:4" ht="15.75">
      <c r="A60" s="2" t="s">
        <v>162</v>
      </c>
      <c r="B60" s="6"/>
      <c r="C60" s="7"/>
      <c r="D60" s="7"/>
    </row>
    <row r="61" spans="1:4" ht="15.75">
      <c r="A61" s="8" t="s">
        <v>30</v>
      </c>
      <c r="B61" s="15" t="s">
        <v>4</v>
      </c>
      <c r="C61" s="7"/>
      <c r="D61" s="7"/>
    </row>
    <row r="62" spans="1:4" ht="15.75">
      <c r="A62" s="2" t="s">
        <v>87</v>
      </c>
      <c r="B62" s="6"/>
      <c r="C62" s="7"/>
      <c r="D62" s="7"/>
    </row>
    <row r="63" spans="1:4" ht="15.75">
      <c r="A63" s="8" t="s">
        <v>31</v>
      </c>
      <c r="B63" s="15" t="s">
        <v>4</v>
      </c>
      <c r="C63" s="7"/>
      <c r="D63" s="6"/>
    </row>
    <row r="64" ht="15.75">
      <c r="C64" s="16"/>
    </row>
    <row r="65" spans="1:3" ht="15.75">
      <c r="A65" s="2" t="s">
        <v>24</v>
      </c>
      <c r="C65" s="16"/>
    </row>
    <row r="67" ht="15.75">
      <c r="A67" s="2"/>
    </row>
  </sheetData>
  <sheetProtection/>
  <mergeCells count="2">
    <mergeCell ref="A10:D10"/>
    <mergeCell ref="A11:D11"/>
  </mergeCells>
  <printOptions/>
  <pageMargins left="0.66" right="0.16" top="0.62" bottom="0.48" header="0.5" footer="0.4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Гл.Бух</dc:creator>
  <cp:keywords/>
  <dc:description/>
  <cp:lastModifiedBy>Калиева Ардак</cp:lastModifiedBy>
  <cp:lastPrinted>2013-10-31T09:21:47Z</cp:lastPrinted>
  <dcterms:created xsi:type="dcterms:W3CDTF">2006-05-12T06:15:44Z</dcterms:created>
  <dcterms:modified xsi:type="dcterms:W3CDTF">2014-01-30T03:41:48Z</dcterms:modified>
  <cp:category/>
  <cp:version/>
  <cp:contentType/>
  <cp:contentStatus/>
</cp:coreProperties>
</file>