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760" activeTab="3"/>
  </bookViews>
  <sheets>
    <sheet name="Баланс" sheetId="1" r:id="rId1"/>
    <sheet name="ОПиУ" sheetId="2" r:id="rId2"/>
    <sheet name="ДДС" sheetId="3" r:id="rId3"/>
    <sheet name="Капитал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G20" i="4"/>
  <c r="G18" i="4"/>
  <c r="G17" i="4"/>
  <c r="G15" i="4"/>
  <c r="G13" i="4"/>
  <c r="G12" i="4"/>
  <c r="G11" i="4"/>
  <c r="G9" i="4"/>
  <c r="E35" i="3"/>
  <c r="D35" i="3"/>
  <c r="E30" i="3"/>
  <c r="D30" i="3"/>
  <c r="E22" i="3"/>
  <c r="D22" i="3"/>
  <c r="E28" i="2"/>
  <c r="D28" i="2"/>
  <c r="E24" i="2"/>
  <c r="D24" i="2"/>
  <c r="E19" i="2"/>
  <c r="D19" i="2"/>
  <c r="E13" i="2"/>
  <c r="D13" i="2"/>
  <c r="E76" i="1"/>
  <c r="E75" i="1"/>
  <c r="D76" i="1"/>
  <c r="D75" i="1"/>
  <c r="D74" i="1"/>
  <c r="E74" i="1"/>
  <c r="E56" i="1"/>
  <c r="D56" i="1"/>
  <c r="E48" i="1"/>
  <c r="D48" i="1"/>
  <c r="E35" i="1"/>
  <c r="D35" i="1"/>
  <c r="E33" i="1"/>
  <c r="D33" i="1"/>
  <c r="E22" i="1"/>
  <c r="D22" i="1"/>
</calcChain>
</file>

<file path=xl/sharedStrings.xml><?xml version="1.0" encoding="utf-8"?>
<sst xmlns="http://schemas.openxmlformats.org/spreadsheetml/2006/main" count="153" uniqueCount="119">
  <si>
    <t xml:space="preserve">В тысячах тенге </t>
  </si>
  <si>
    <t>Прим.</t>
  </si>
  <si>
    <t>31 марта</t>
  </si>
  <si>
    <t>2022 года (неаудирован-ные)</t>
  </si>
  <si>
    <t>31 декабря</t>
  </si>
  <si>
    <t>2021 года (аудирован-</t>
  </si>
  <si>
    <t>ные)</t>
  </si>
  <si>
    <t xml:space="preserve"> </t>
  </si>
  <si>
    <t>Активы</t>
  </si>
  <si>
    <t>Внеоборотные активы</t>
  </si>
  <si>
    <t>Основные средства</t>
  </si>
  <si>
    <t xml:space="preserve">Инвестиционная недвижимость </t>
  </si>
  <si>
    <t>Нематериальные активы</t>
  </si>
  <si>
    <t>Активы в форме права пользования</t>
  </si>
  <si>
    <t>Долгосрочные банковские вклады</t>
  </si>
  <si>
    <t>Беспроцентные займы, выданные связанным сторонам</t>
  </si>
  <si>
    <t>Расходы будущих периодов</t>
  </si>
  <si>
    <t>Авансы выданные</t>
  </si>
  <si>
    <t>Отложенные налоговые активы</t>
  </si>
  <si>
    <t>Оборотные активы</t>
  </si>
  <si>
    <t>Товарно-материальные запасы</t>
  </si>
  <si>
    <t>Торговая дебиторская задолженность</t>
  </si>
  <si>
    <t>Предоплата по налогам, помимо подоходного налога</t>
  </si>
  <si>
    <t xml:space="preserve">Предоплата по корпоративному подоходному налогу </t>
  </si>
  <si>
    <t>Прочие оборотные активы</t>
  </si>
  <si>
    <t>Краткосрочные банковские вклады</t>
  </si>
  <si>
    <t>Денежные средства и их эквиваленты</t>
  </si>
  <si>
    <t>Итого активов</t>
  </si>
  <si>
    <t>В тысячах тенге</t>
  </si>
  <si>
    <t>Капитал и обязательства</t>
  </si>
  <si>
    <t>Капитал</t>
  </si>
  <si>
    <t>Уставный капитал</t>
  </si>
  <si>
    <t>Нераспределённая прибыль</t>
  </si>
  <si>
    <t>Итого капитал</t>
  </si>
  <si>
    <t>Долгосрочные обязательства</t>
  </si>
  <si>
    <t xml:space="preserve">Процентные займы </t>
  </si>
  <si>
    <t>Выпущенные долговые ценные бумаги</t>
  </si>
  <si>
    <t>Резерв по ликвидации скважин и восстановлению участка</t>
  </si>
  <si>
    <t>Займы от связанной стороны</t>
  </si>
  <si>
    <t xml:space="preserve">Обязательство по договору </t>
  </si>
  <si>
    <t>Краткосрочные обязательства</t>
  </si>
  <si>
    <t>Беспроцентный заем от Акционера</t>
  </si>
  <si>
    <t>Обязательство по аренде</t>
  </si>
  <si>
    <t>Торговая кредиторская задолженность</t>
  </si>
  <si>
    <t xml:space="preserve">Обязательства по договору </t>
  </si>
  <si>
    <t>Налоги к уплате помимо подоходного налога</t>
  </si>
  <si>
    <t>Оценочные обязательства</t>
  </si>
  <si>
    <t>Дивиденды к выплате по простым акциям</t>
  </si>
  <si>
    <t>Прочие краткосрочные обязательства</t>
  </si>
  <si>
    <t>Итого обязательства</t>
  </si>
  <si>
    <t>Итого капитала и обязательств</t>
  </si>
  <si>
    <t>Балансовая стоимость на одну простую акцию</t>
  </si>
  <si>
    <t>в тысячах тенге</t>
  </si>
  <si>
    <t>За три месяца,</t>
  </si>
  <si>
    <t>закончившихся 31 марта</t>
  </si>
  <si>
    <t>(неаудированные)</t>
  </si>
  <si>
    <t>2022 года</t>
  </si>
  <si>
    <t>2021 года*</t>
  </si>
  <si>
    <t>Доходы</t>
  </si>
  <si>
    <t>Себестоимость реализации</t>
  </si>
  <si>
    <t>Валовая прибыль</t>
  </si>
  <si>
    <t>Общие и административные расходы</t>
  </si>
  <si>
    <t>Резервы под ожидаемые кредитные убытки от финансовых активов</t>
  </si>
  <si>
    <t>Прочие операционные доходы</t>
  </si>
  <si>
    <t>Прочие операционные расходы</t>
  </si>
  <si>
    <t>Прибыль от операционной деятельности</t>
  </si>
  <si>
    <t>Отрицательная/(положительная) курсовая разница, нетто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</si>
  <si>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</si>
  <si>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</si>
  <si>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</si>
  <si>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</si>
  <si>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Чистая прибыль за период</t>
  </si>
  <si>
    <t>Итого совокупный доход за период, за вычетом подоходного налога</t>
  </si>
  <si>
    <t>Доход на акцию в тысячах тенге</t>
  </si>
  <si>
    <t>Базовая и разводнённая</t>
  </si>
  <si>
    <t>закончившихся 31 марта (неаудированные)</t>
  </si>
  <si>
    <t>2021 года</t>
  </si>
  <si>
    <t>2020 года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</si>
  <si>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</si>
  <si>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</si>
  <si>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</si>
  <si>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</si>
  <si>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</t>
  </si>
  <si>
    <t>Прочие поступления</t>
  </si>
  <si>
    <t>Подоходные налоги уплаченные</t>
  </si>
  <si>
    <t>Проценты уплаченные</t>
  </si>
  <si>
    <t>Проценты полученные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</si>
  <si>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</si>
  <si>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</si>
  <si>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</si>
  <si>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</si>
  <si>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−</t>
  </si>
  <si>
    <t>Снятие банковских вкладов, нетто</t>
  </si>
  <si>
    <t>Приобретение основных средств</t>
  </si>
  <si>
    <t>Поступления от продажи основных средств</t>
  </si>
  <si>
    <t>Поступления по беспроцентным займам, выданным связанным сторонам</t>
  </si>
  <si>
    <t>Чистые денежные потоки, использованные в / (полученные от) инвестиционной деятельности</t>
  </si>
  <si>
    <t>Денежные потоки от финансовой деятельности</t>
  </si>
  <si>
    <t>Погашение процентных займов</t>
  </si>
  <si>
    <t>Чистые денежные потоки, полученные от / (использованные в)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</si>
  <si>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</si>
  <si>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</si>
  <si>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</si>
  <si>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</si>
  <si>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Нераспределён-ная прибыль</t>
  </si>
  <si>
    <t>Итого</t>
  </si>
  <si>
    <t>капитал</t>
  </si>
  <si>
    <t>На 1 января 2022 года (аудированные)</t>
  </si>
  <si>
    <t>Чистая прибыль за год</t>
  </si>
  <si>
    <t>Итого совокупный доход за год</t>
  </si>
  <si>
    <t>На 31 марта 2022 года (неаудированные)</t>
  </si>
  <si>
    <t>На 1 января 2021 года (аудированные)</t>
  </si>
  <si>
    <t>Дивиденды</t>
  </si>
  <si>
    <t>На 31 марта 2021 года (неаудированные)</t>
  </si>
  <si>
    <t>Прим</t>
  </si>
  <si>
    <t>ПРОМЕЖУТОЧНЫЙ СОКРАЩЕННЫЙ ОТЧЕТ О ФИНАНСОВОМ ПОЛОЖЕНИИ                                                                          по состоянию на 31 марта 2022 года АО "КазТрансГаз Аймак"</t>
  </si>
  <si>
    <t>ПРОМЕЖУТОЧНЫЙ СОКРАЩЕННЫЙ ОТЧЁТ О СОВОКУПНОМ ДОХОДЕ                                                         по состоянию на 31 марта 2022 года АО "КазТрансГаз Аймак"</t>
  </si>
  <si>
    <t>ПРОМЕЖУТОЧНЫЙ СОКРАЩЕННЫЙ ОТЧЁТ О ДВИЖЕНИИ ДЕНЕЖНЫХ СРЕДСТВ                                                               по состоянию на 31 марта 2022 года АО "КазТрансГаз Аймак"</t>
  </si>
  <si>
    <t>ПРОМЕЖУТОЧНЫЙ СОКРАЩЕННЫЙ ОТЧЁТ ОБ ИЗМЕНЕНИЯХ В КАПИТАЛЕ                                                                                     по состоянию на 31 марта 2022 года АО "КазТрансГаз Аймак"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</si>
</sst>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64" fontId="6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0" fillId="0" borderId="1" xfId="1" applyNumberFormat="1" applyFont="1" applyBorder="1" applyAlignment="1"/>
    <xf numFmtId="164" fontId="7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164" fontId="6" fillId="0" borderId="2" xfId="1" applyNumberFormat="1" applyFont="1" applyBorder="1" applyAlignment="1">
      <alignment horizontal="left" vertical="center"/>
    </xf>
    <xf numFmtId="164" fontId="7" fillId="0" borderId="2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left" vertic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6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165" fontId="6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8" fillId="0" borderId="0" xfId="1" applyNumberFormat="1" applyFont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left" vertical="center"/>
    </xf>
    <xf numFmtId="165" fontId="8" fillId="0" borderId="3" xfId="1" applyNumberFormat="1" applyFont="1" applyBorder="1" applyAlignment="1">
      <alignment horizontal="right" vertical="center"/>
    </xf>
    <xf numFmtId="165" fontId="10" fillId="0" borderId="3" xfId="1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164" fontId="7" fillId="0" borderId="5" xfId="1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left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left" vertical="center"/>
    </xf>
    <xf numFmtId="166" fontId="11" fillId="0" borderId="0" xfId="1" applyNumberFormat="1" applyFont="1" applyAlignment="1">
      <alignment horizontal="left" vertical="center"/>
    </xf>
    <xf numFmtId="164" fontId="13" fillId="0" borderId="0" xfId="1" applyNumberFormat="1" applyFont="1"/>
    <xf numFmtId="166" fontId="12" fillId="0" borderId="0" xfId="0" applyNumberFormat="1" applyFont="1"/>
    <xf numFmtId="166" fontId="11" fillId="0" borderId="0" xfId="0" applyNumberFormat="1" applyFont="1" applyAlignment="1">
      <alignment horizontal="left" vertical="center"/>
    </xf>
    <xf numFmtId="164" fontId="13" fillId="0" borderId="0" xfId="0" applyNumberFormat="1" applyFont="1"/>
    <xf numFmtId="164" fontId="6" fillId="0" borderId="0" xfId="1" applyNumberFormat="1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6"/>
  <sheetViews>
    <sheetView zoomScale="90" zoomScaleNormal="90" workbookViewId="0">
      <selection activeCell="D19" sqref="D19"/>
    </sheetView>
  </sheetViews>
  <sheetFormatPr defaultRowHeight="14.5" x14ac:dyDescent="0.35"/>
  <cols>
    <col min="2" max="2" width="44.08984375" bestFit="1" customWidth="1"/>
    <col min="3" max="3" width="5.6328125" bestFit="1" customWidth="1"/>
    <col min="4" max="4" width="25.1796875" style="36" bestFit="1" customWidth="1"/>
    <col min="5" max="5" width="18.26953125" style="36" bestFit="1" customWidth="1"/>
  </cols>
  <sheetData>
    <row r="2" spans="2:5" ht="29" customHeight="1" x14ac:dyDescent="0.35">
      <c r="B2" s="88" t="s">
        <v>115</v>
      </c>
      <c r="C2" s="88"/>
      <c r="D2" s="88"/>
      <c r="E2" s="88"/>
    </row>
    <row r="6" spans="2:5" x14ac:dyDescent="0.35">
      <c r="B6" s="17" t="s">
        <v>0</v>
      </c>
      <c r="C6" s="18" t="s">
        <v>1</v>
      </c>
      <c r="D6" s="24" t="s">
        <v>2</v>
      </c>
      <c r="E6" s="25" t="s">
        <v>4</v>
      </c>
    </row>
    <row r="7" spans="2:5" x14ac:dyDescent="0.35">
      <c r="B7" s="17"/>
      <c r="C7" s="18"/>
      <c r="D7" s="24" t="s">
        <v>3</v>
      </c>
      <c r="E7" s="25" t="s">
        <v>5</v>
      </c>
    </row>
    <row r="8" spans="2:5" ht="15" thickBot="1" x14ac:dyDescent="0.4">
      <c r="B8" s="19"/>
      <c r="C8" s="20"/>
      <c r="D8" s="26"/>
      <c r="E8" s="27" t="s">
        <v>6</v>
      </c>
    </row>
    <row r="9" spans="2:5" x14ac:dyDescent="0.35">
      <c r="B9" s="2" t="s">
        <v>7</v>
      </c>
      <c r="C9" s="3"/>
      <c r="D9" s="28"/>
      <c r="E9" s="29"/>
    </row>
    <row r="10" spans="2:5" x14ac:dyDescent="0.35">
      <c r="B10" s="2" t="s">
        <v>8</v>
      </c>
      <c r="C10" s="3"/>
      <c r="D10" s="28"/>
      <c r="E10" s="29"/>
    </row>
    <row r="11" spans="2:5" x14ac:dyDescent="0.35">
      <c r="B11" s="2" t="s">
        <v>9</v>
      </c>
      <c r="C11" s="3"/>
      <c r="D11" s="28"/>
      <c r="E11" s="29"/>
    </row>
    <row r="12" spans="2:5" x14ac:dyDescent="0.35">
      <c r="B12" s="4" t="s">
        <v>10</v>
      </c>
      <c r="C12" s="5">
        <v>3</v>
      </c>
      <c r="D12" s="28">
        <v>243483171</v>
      </c>
      <c r="E12" s="29">
        <v>245661363</v>
      </c>
    </row>
    <row r="13" spans="2:5" x14ac:dyDescent="0.35">
      <c r="B13" s="4" t="s">
        <v>11</v>
      </c>
      <c r="C13" s="5"/>
      <c r="D13" s="28">
        <v>24152</v>
      </c>
      <c r="E13" s="29">
        <v>24636</v>
      </c>
    </row>
    <row r="14" spans="2:5" x14ac:dyDescent="0.35">
      <c r="B14" s="4" t="s">
        <v>12</v>
      </c>
      <c r="C14" s="5">
        <v>4</v>
      </c>
      <c r="D14" s="28">
        <v>1220722</v>
      </c>
      <c r="E14" s="29">
        <v>1295337</v>
      </c>
    </row>
    <row r="15" spans="2:5" x14ac:dyDescent="0.35">
      <c r="B15" s="4" t="s">
        <v>13</v>
      </c>
      <c r="C15" s="5">
        <v>5</v>
      </c>
      <c r="D15" s="28">
        <v>654564</v>
      </c>
      <c r="E15" s="29">
        <v>748258</v>
      </c>
    </row>
    <row r="16" spans="2:5" x14ac:dyDescent="0.35">
      <c r="B16" s="4" t="s">
        <v>14</v>
      </c>
      <c r="C16" s="5">
        <v>9</v>
      </c>
      <c r="D16" s="28">
        <v>379000</v>
      </c>
      <c r="E16" s="29">
        <v>413805</v>
      </c>
    </row>
    <row r="17" spans="2:5" x14ac:dyDescent="0.35">
      <c r="B17" s="4" t="s">
        <v>15</v>
      </c>
      <c r="C17" s="5"/>
      <c r="D17" s="28">
        <v>2009</v>
      </c>
      <c r="E17" s="29">
        <v>2135</v>
      </c>
    </row>
    <row r="18" spans="2:5" x14ac:dyDescent="0.35">
      <c r="B18" s="4" t="s">
        <v>16</v>
      </c>
      <c r="C18" s="5"/>
      <c r="D18" s="28">
        <v>540</v>
      </c>
      <c r="E18" s="29">
        <v>1020</v>
      </c>
    </row>
    <row r="19" spans="2:5" x14ac:dyDescent="0.35">
      <c r="B19" s="4" t="s">
        <v>17</v>
      </c>
      <c r="C19" s="5"/>
      <c r="D19" s="28">
        <v>364523</v>
      </c>
      <c r="E19" s="29">
        <v>364522</v>
      </c>
    </row>
    <row r="20" spans="2:5" ht="15" thickBot="1" x14ac:dyDescent="0.4">
      <c r="B20" s="4" t="s">
        <v>18</v>
      </c>
      <c r="C20" s="5"/>
      <c r="D20" s="28">
        <v>569340</v>
      </c>
      <c r="E20" s="29">
        <v>393762</v>
      </c>
    </row>
    <row r="21" spans="2:5" ht="15" thickBot="1" x14ac:dyDescent="0.4">
      <c r="B21" s="6"/>
      <c r="C21" s="7"/>
      <c r="D21" s="30">
        <v>246698021</v>
      </c>
      <c r="E21" s="31">
        <v>248904838</v>
      </c>
    </row>
    <row r="22" spans="2:5" x14ac:dyDescent="0.35">
      <c r="B22" s="4" t="s">
        <v>7</v>
      </c>
      <c r="C22" s="3"/>
      <c r="D22" s="82">
        <f>SUM(D12:D20)-D21</f>
        <v>0</v>
      </c>
      <c r="E22" s="82">
        <f>SUM(E12:E20)-E21</f>
        <v>0</v>
      </c>
    </row>
    <row r="23" spans="2:5" x14ac:dyDescent="0.35">
      <c r="B23" s="2" t="s">
        <v>19</v>
      </c>
      <c r="C23" s="3"/>
      <c r="D23" s="28"/>
      <c r="E23" s="29"/>
    </row>
    <row r="24" spans="2:5" x14ac:dyDescent="0.35">
      <c r="B24" s="4" t="s">
        <v>20</v>
      </c>
      <c r="C24" s="5">
        <v>6</v>
      </c>
      <c r="D24" s="28">
        <v>1791935</v>
      </c>
      <c r="E24" s="29">
        <v>2009163</v>
      </c>
    </row>
    <row r="25" spans="2:5" x14ac:dyDescent="0.35">
      <c r="B25" s="4" t="s">
        <v>21</v>
      </c>
      <c r="C25" s="5">
        <v>7</v>
      </c>
      <c r="D25" s="28">
        <v>47627195</v>
      </c>
      <c r="E25" s="29">
        <v>40345700</v>
      </c>
    </row>
    <row r="26" spans="2:5" x14ac:dyDescent="0.35">
      <c r="B26" s="4" t="s">
        <v>17</v>
      </c>
      <c r="C26" s="9"/>
      <c r="D26" s="28">
        <v>47872</v>
      </c>
      <c r="E26" s="29">
        <v>66839</v>
      </c>
    </row>
    <row r="27" spans="2:5" x14ac:dyDescent="0.35">
      <c r="B27" s="4" t="s">
        <v>22</v>
      </c>
      <c r="C27" s="5">
        <v>8</v>
      </c>
      <c r="D27" s="28">
        <v>4621354</v>
      </c>
      <c r="E27" s="29">
        <v>3322451</v>
      </c>
    </row>
    <row r="28" spans="2:5" x14ac:dyDescent="0.35">
      <c r="B28" s="4" t="s">
        <v>23</v>
      </c>
      <c r="C28" s="5"/>
      <c r="D28" s="28">
        <v>955023</v>
      </c>
      <c r="E28" s="29">
        <v>1181457</v>
      </c>
    </row>
    <row r="29" spans="2:5" x14ac:dyDescent="0.35">
      <c r="B29" s="4" t="s">
        <v>24</v>
      </c>
      <c r="C29" s="5"/>
      <c r="D29" s="28">
        <v>524177</v>
      </c>
      <c r="E29" s="29">
        <v>496112</v>
      </c>
    </row>
    <row r="30" spans="2:5" x14ac:dyDescent="0.35">
      <c r="B30" s="4" t="s">
        <v>25</v>
      </c>
      <c r="C30" s="5">
        <v>9</v>
      </c>
      <c r="D30" s="28">
        <v>3461</v>
      </c>
      <c r="E30" s="29">
        <v>3013</v>
      </c>
    </row>
    <row r="31" spans="2:5" ht="15" thickBot="1" x14ac:dyDescent="0.4">
      <c r="B31" s="10" t="s">
        <v>26</v>
      </c>
      <c r="C31" s="11">
        <v>10</v>
      </c>
      <c r="D31" s="32">
        <v>105141374</v>
      </c>
      <c r="E31" s="33">
        <v>73908709</v>
      </c>
    </row>
    <row r="32" spans="2:5" ht="15" thickBot="1" x14ac:dyDescent="0.4">
      <c r="B32" s="12"/>
      <c r="C32" s="13"/>
      <c r="D32" s="32">
        <v>160712391</v>
      </c>
      <c r="E32" s="33">
        <v>121333444</v>
      </c>
    </row>
    <row r="33" spans="2:5" ht="15" thickBot="1" x14ac:dyDescent="0.4">
      <c r="B33" s="10"/>
      <c r="C33" s="11"/>
      <c r="D33" s="82">
        <f>SUM(D23:D31)-D32</f>
        <v>0</v>
      </c>
      <c r="E33" s="82">
        <f>SUM(E23:E31)-E32</f>
        <v>0</v>
      </c>
    </row>
    <row r="34" spans="2:5" ht="15" thickBot="1" x14ac:dyDescent="0.4">
      <c r="B34" s="14" t="s">
        <v>27</v>
      </c>
      <c r="C34" s="15"/>
      <c r="D34" s="34">
        <v>407410412</v>
      </c>
      <c r="E34" s="35">
        <v>370238282</v>
      </c>
    </row>
    <row r="35" spans="2:5" ht="15" thickTop="1" x14ac:dyDescent="0.35">
      <c r="D35" s="83">
        <f>D32+D21-D34</f>
        <v>0</v>
      </c>
      <c r="E35" s="83">
        <f>E32+E21-E34</f>
        <v>0</v>
      </c>
    </row>
    <row r="39" spans="2:5" x14ac:dyDescent="0.35">
      <c r="B39" s="17" t="s">
        <v>28</v>
      </c>
      <c r="C39" s="18" t="s">
        <v>1</v>
      </c>
      <c r="D39" s="24" t="s">
        <v>2</v>
      </c>
      <c r="E39" s="25" t="s">
        <v>4</v>
      </c>
    </row>
    <row r="40" spans="2:5" x14ac:dyDescent="0.35">
      <c r="B40" s="17"/>
      <c r="C40" s="18"/>
      <c r="D40" s="24" t="s">
        <v>3</v>
      </c>
      <c r="E40" s="25" t="s">
        <v>5</v>
      </c>
    </row>
    <row r="41" spans="2:5" ht="15" thickBot="1" x14ac:dyDescent="0.4">
      <c r="B41" s="19"/>
      <c r="C41" s="20"/>
      <c r="D41" s="37"/>
      <c r="E41" s="27" t="s">
        <v>6</v>
      </c>
    </row>
    <row r="42" spans="2:5" x14ac:dyDescent="0.35">
      <c r="B42" s="2" t="s">
        <v>7</v>
      </c>
      <c r="C42" s="5"/>
      <c r="D42" s="28"/>
      <c r="E42" s="29"/>
    </row>
    <row r="43" spans="2:5" x14ac:dyDescent="0.35">
      <c r="B43" s="2" t="s">
        <v>29</v>
      </c>
      <c r="C43" s="5"/>
      <c r="D43" s="28"/>
      <c r="E43" s="29"/>
    </row>
    <row r="44" spans="2:5" x14ac:dyDescent="0.35">
      <c r="B44" s="2" t="s">
        <v>30</v>
      </c>
      <c r="C44" s="5"/>
      <c r="D44" s="28"/>
      <c r="E44" s="29"/>
    </row>
    <row r="45" spans="2:5" x14ac:dyDescent="0.35">
      <c r="B45" s="4" t="s">
        <v>31</v>
      </c>
      <c r="C45" s="5">
        <v>11</v>
      </c>
      <c r="D45" s="28">
        <v>125545632</v>
      </c>
      <c r="E45" s="29">
        <v>125545632</v>
      </c>
    </row>
    <row r="46" spans="2:5" ht="15" thickBot="1" x14ac:dyDescent="0.4">
      <c r="B46" s="10" t="s">
        <v>32</v>
      </c>
      <c r="C46" s="11"/>
      <c r="D46" s="32">
        <v>42038797</v>
      </c>
      <c r="E46" s="33">
        <v>38098836</v>
      </c>
    </row>
    <row r="47" spans="2:5" ht="15" thickBot="1" x14ac:dyDescent="0.4">
      <c r="B47" s="12" t="s">
        <v>33</v>
      </c>
      <c r="C47" s="11"/>
      <c r="D47" s="32">
        <v>167584429</v>
      </c>
      <c r="E47" s="33">
        <v>163644468</v>
      </c>
    </row>
    <row r="48" spans="2:5" x14ac:dyDescent="0.35">
      <c r="B48" s="2" t="s">
        <v>7</v>
      </c>
      <c r="C48" s="5"/>
      <c r="D48" s="82">
        <f>SUM(D45:D46)-D47</f>
        <v>0</v>
      </c>
      <c r="E48" s="82">
        <f>SUM(E45:E46)-E47</f>
        <v>0</v>
      </c>
    </row>
    <row r="49" spans="2:5" x14ac:dyDescent="0.35">
      <c r="B49" s="2" t="s">
        <v>34</v>
      </c>
      <c r="C49" s="5"/>
      <c r="D49" s="28"/>
      <c r="E49" s="29"/>
    </row>
    <row r="50" spans="2:5" x14ac:dyDescent="0.35">
      <c r="B50" s="4" t="s">
        <v>35</v>
      </c>
      <c r="C50" s="5">
        <v>12</v>
      </c>
      <c r="D50" s="28">
        <v>33123617</v>
      </c>
      <c r="E50" s="29">
        <v>35422777</v>
      </c>
    </row>
    <row r="51" spans="2:5" x14ac:dyDescent="0.35">
      <c r="B51" s="4" t="s">
        <v>36</v>
      </c>
      <c r="C51" s="5">
        <v>13</v>
      </c>
      <c r="D51" s="28">
        <v>19162581</v>
      </c>
      <c r="E51" s="29">
        <v>19053902</v>
      </c>
    </row>
    <row r="52" spans="2:5" x14ac:dyDescent="0.35">
      <c r="B52" s="4" t="s">
        <v>37</v>
      </c>
      <c r="C52" s="5"/>
      <c r="D52" s="28">
        <v>1171714</v>
      </c>
      <c r="E52" s="29">
        <v>1150196</v>
      </c>
    </row>
    <row r="53" spans="2:5" x14ac:dyDescent="0.35">
      <c r="B53" s="4" t="s">
        <v>38</v>
      </c>
      <c r="C53" s="5"/>
      <c r="D53" s="28">
        <v>1901061</v>
      </c>
      <c r="E53" s="29">
        <v>1841373</v>
      </c>
    </row>
    <row r="54" spans="2:5" ht="15" thickBot="1" x14ac:dyDescent="0.4">
      <c r="B54" s="4" t="s">
        <v>39</v>
      </c>
      <c r="C54" s="5"/>
      <c r="D54" s="28">
        <v>11219076</v>
      </c>
      <c r="E54" s="29">
        <v>11329976</v>
      </c>
    </row>
    <row r="55" spans="2:5" ht="15" thickBot="1" x14ac:dyDescent="0.4">
      <c r="B55" s="8"/>
      <c r="C55" s="21"/>
      <c r="D55" s="30">
        <v>66578049</v>
      </c>
      <c r="E55" s="31">
        <v>68798224</v>
      </c>
    </row>
    <row r="56" spans="2:5" x14ac:dyDescent="0.35">
      <c r="B56" s="2" t="s">
        <v>7</v>
      </c>
      <c r="C56" s="5"/>
      <c r="D56" s="82">
        <f>SUM(D50:D54)-D55</f>
        <v>0</v>
      </c>
      <c r="E56" s="82">
        <f>SUM(E50:E54)-E55</f>
        <v>0</v>
      </c>
    </row>
    <row r="57" spans="2:5" x14ac:dyDescent="0.35">
      <c r="B57" s="2" t="s">
        <v>40</v>
      </c>
      <c r="C57" s="5"/>
      <c r="D57" s="28"/>
      <c r="E57" s="29"/>
    </row>
    <row r="58" spans="2:5" x14ac:dyDescent="0.35">
      <c r="B58" s="4" t="s">
        <v>35</v>
      </c>
      <c r="C58" s="5">
        <v>12</v>
      </c>
      <c r="D58" s="28">
        <v>10801850</v>
      </c>
      <c r="E58" s="29">
        <v>10947066</v>
      </c>
    </row>
    <row r="59" spans="2:5" x14ac:dyDescent="0.35">
      <c r="B59" s="4" t="s">
        <v>36</v>
      </c>
      <c r="C59" s="5">
        <v>13</v>
      </c>
      <c r="D59" s="28">
        <v>346913</v>
      </c>
      <c r="E59" s="29">
        <v>137258</v>
      </c>
    </row>
    <row r="60" spans="2:5" x14ac:dyDescent="0.35">
      <c r="B60" s="4" t="s">
        <v>41</v>
      </c>
      <c r="C60" s="5">
        <v>14</v>
      </c>
      <c r="D60" s="28">
        <v>1100000</v>
      </c>
      <c r="E60" s="29">
        <v>1100000</v>
      </c>
    </row>
    <row r="61" spans="2:5" x14ac:dyDescent="0.35">
      <c r="B61" s="4" t="s">
        <v>42</v>
      </c>
      <c r="C61" s="5">
        <v>5</v>
      </c>
      <c r="D61" s="28">
        <v>326788</v>
      </c>
      <c r="E61" s="29">
        <v>339553</v>
      </c>
    </row>
    <row r="62" spans="2:5" x14ac:dyDescent="0.35">
      <c r="B62" s="4" t="s">
        <v>43</v>
      </c>
      <c r="C62" s="5">
        <v>16</v>
      </c>
      <c r="D62" s="28">
        <v>108241589</v>
      </c>
      <c r="E62" s="29">
        <v>74824054</v>
      </c>
    </row>
    <row r="63" spans="2:5" x14ac:dyDescent="0.35">
      <c r="B63" s="4" t="s">
        <v>44</v>
      </c>
      <c r="C63" s="5">
        <v>15</v>
      </c>
      <c r="D63" s="28">
        <v>5415318</v>
      </c>
      <c r="E63" s="29">
        <v>5661473</v>
      </c>
    </row>
    <row r="64" spans="2:5" x14ac:dyDescent="0.35">
      <c r="B64" s="4" t="s">
        <v>45</v>
      </c>
      <c r="C64" s="1"/>
      <c r="D64" s="28">
        <v>225187</v>
      </c>
      <c r="E64" s="29">
        <v>325383</v>
      </c>
    </row>
    <row r="65" spans="2:5" x14ac:dyDescent="0.35">
      <c r="B65" s="4" t="s">
        <v>46</v>
      </c>
      <c r="C65" s="5">
        <v>17</v>
      </c>
      <c r="D65" s="28">
        <v>34084405</v>
      </c>
      <c r="E65" s="29">
        <v>31561936</v>
      </c>
    </row>
    <row r="66" spans="2:5" x14ac:dyDescent="0.35">
      <c r="B66" s="4" t="s">
        <v>47</v>
      </c>
      <c r="C66" s="5"/>
      <c r="D66" s="28">
        <v>10245744</v>
      </c>
      <c r="E66" s="29">
        <v>10245744</v>
      </c>
    </row>
    <row r="67" spans="2:5" ht="15" thickBot="1" x14ac:dyDescent="0.4">
      <c r="B67" s="4" t="s">
        <v>48</v>
      </c>
      <c r="C67" s="5">
        <v>18</v>
      </c>
      <c r="D67" s="28">
        <v>2460140</v>
      </c>
      <c r="E67" s="29">
        <v>2653123</v>
      </c>
    </row>
    <row r="68" spans="2:5" ht="15" thickBot="1" x14ac:dyDescent="0.4">
      <c r="B68" s="6"/>
      <c r="C68" s="21"/>
      <c r="D68" s="30">
        <v>173247934</v>
      </c>
      <c r="E68" s="31">
        <v>137795590</v>
      </c>
    </row>
    <row r="69" spans="2:5" ht="15" thickBot="1" x14ac:dyDescent="0.4">
      <c r="B69" s="12" t="s">
        <v>49</v>
      </c>
      <c r="C69" s="13"/>
      <c r="D69" s="32">
        <v>239825983</v>
      </c>
      <c r="E69" s="33">
        <v>206593814</v>
      </c>
    </row>
    <row r="70" spans="2:5" ht="15" thickBot="1" x14ac:dyDescent="0.4">
      <c r="B70" s="14" t="s">
        <v>50</v>
      </c>
      <c r="C70" s="15"/>
      <c r="D70" s="34">
        <v>407410412</v>
      </c>
      <c r="E70" s="35">
        <v>370238282</v>
      </c>
    </row>
    <row r="71" spans="2:5" ht="15" thickTop="1" x14ac:dyDescent="0.35">
      <c r="B71" s="2" t="s">
        <v>7</v>
      </c>
      <c r="C71" s="3"/>
      <c r="D71" s="28"/>
      <c r="E71" s="29"/>
    </row>
    <row r="72" spans="2:5" x14ac:dyDescent="0.35">
      <c r="B72" s="2" t="s">
        <v>51</v>
      </c>
      <c r="C72" s="22">
        <v>11</v>
      </c>
      <c r="D72" s="42">
        <v>2.4289999999999998</v>
      </c>
      <c r="E72" s="43">
        <v>2.371</v>
      </c>
    </row>
    <row r="73" spans="2:5" ht="15" thickBot="1" x14ac:dyDescent="0.4">
      <c r="B73" s="14" t="s">
        <v>52</v>
      </c>
      <c r="C73" s="23"/>
      <c r="D73" s="40"/>
      <c r="E73" s="41"/>
    </row>
    <row r="74" spans="2:5" ht="15" thickTop="1" x14ac:dyDescent="0.35">
      <c r="D74" s="84">
        <f>SUM(D58:D67)-D68</f>
        <v>0</v>
      </c>
      <c r="E74" s="84">
        <f>SUM(E56:E67)-E68</f>
        <v>0</v>
      </c>
    </row>
    <row r="75" spans="2:5" x14ac:dyDescent="0.35">
      <c r="D75" s="84">
        <f>D55+D68-D69</f>
        <v>0</v>
      </c>
      <c r="E75" s="84">
        <f>E55+E68-E69</f>
        <v>0</v>
      </c>
    </row>
    <row r="76" spans="2:5" x14ac:dyDescent="0.35">
      <c r="D76" s="84">
        <f>D47+D69-D70</f>
        <v>0</v>
      </c>
      <c r="E76" s="84">
        <f>E47+E69-E70</f>
        <v>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selection activeCell="B14" sqref="B14"/>
    </sheetView>
  </sheetViews>
  <sheetFormatPr defaultRowHeight="14.5" x14ac:dyDescent="0.35"/>
  <cols>
    <col min="2" max="2" width="58.81640625" bestFit="1" customWidth="1"/>
    <col min="4" max="4" width="21.453125" style="36" bestFit="1" customWidth="1"/>
    <col min="5" max="5" width="12.36328125" style="36" bestFit="1" customWidth="1"/>
  </cols>
  <sheetData>
    <row r="2" spans="2:5" ht="35.5" customHeight="1" x14ac:dyDescent="0.35">
      <c r="B2" s="88" t="s">
        <v>116</v>
      </c>
      <c r="C2" s="88"/>
      <c r="D2" s="88"/>
    </row>
    <row r="5" spans="2:5" x14ac:dyDescent="0.35">
      <c r="B5" s="48"/>
      <c r="C5" s="9"/>
      <c r="D5" s="49" t="s">
        <v>53</v>
      </c>
      <c r="E5" s="49"/>
    </row>
    <row r="6" spans="2:5" x14ac:dyDescent="0.35">
      <c r="B6" s="48"/>
      <c r="C6" s="9"/>
      <c r="D6" s="49" t="s">
        <v>54</v>
      </c>
      <c r="E6" s="49"/>
    </row>
    <row r="7" spans="2:5" ht="15" thickBot="1" x14ac:dyDescent="0.4">
      <c r="B7" s="48"/>
      <c r="C7" s="9"/>
      <c r="D7" s="50" t="s">
        <v>55</v>
      </c>
      <c r="E7" s="50"/>
    </row>
    <row r="8" spans="2:5" ht="15" thickBot="1" x14ac:dyDescent="0.4">
      <c r="B8" s="44" t="s">
        <v>28</v>
      </c>
      <c r="C8" s="13" t="s">
        <v>1</v>
      </c>
      <c r="D8" s="51" t="s">
        <v>56</v>
      </c>
      <c r="E8" s="52" t="s">
        <v>57</v>
      </c>
    </row>
    <row r="9" spans="2:5" x14ac:dyDescent="0.35">
      <c r="B9" s="4" t="s">
        <v>7</v>
      </c>
      <c r="C9" s="5"/>
      <c r="D9" s="28"/>
      <c r="E9" s="29"/>
    </row>
    <row r="10" spans="2:5" x14ac:dyDescent="0.35">
      <c r="B10" s="4" t="s">
        <v>58</v>
      </c>
      <c r="C10" s="5">
        <v>19</v>
      </c>
      <c r="D10" s="28">
        <v>105305566</v>
      </c>
      <c r="E10" s="29">
        <v>95812124</v>
      </c>
    </row>
    <row r="11" spans="2:5" ht="15" thickBot="1" x14ac:dyDescent="0.4">
      <c r="B11" s="10" t="s">
        <v>59</v>
      </c>
      <c r="C11" s="11">
        <v>20</v>
      </c>
      <c r="D11" s="28">
        <v>-96317704</v>
      </c>
      <c r="E11" s="33">
        <v>-82392718</v>
      </c>
    </row>
    <row r="12" spans="2:5" x14ac:dyDescent="0.35">
      <c r="B12" s="2" t="s">
        <v>60</v>
      </c>
      <c r="C12" s="3"/>
      <c r="D12" s="53">
        <v>8987862</v>
      </c>
      <c r="E12" s="29">
        <v>13419406</v>
      </c>
    </row>
    <row r="13" spans="2:5" x14ac:dyDescent="0.35">
      <c r="B13" s="4" t="s">
        <v>7</v>
      </c>
      <c r="C13" s="5"/>
      <c r="D13" s="82">
        <f>SUM(D10:D11)-D12</f>
        <v>0</v>
      </c>
      <c r="E13" s="82">
        <f>SUM(E10:E11)-E12</f>
        <v>0</v>
      </c>
    </row>
    <row r="14" spans="2:5" x14ac:dyDescent="0.35">
      <c r="B14" s="4" t="s">
        <v>61</v>
      </c>
      <c r="C14" s="5">
        <v>21</v>
      </c>
      <c r="D14" s="28">
        <v>-1236046</v>
      </c>
      <c r="E14" s="29">
        <v>-1187531</v>
      </c>
    </row>
    <row r="15" spans="2:5" x14ac:dyDescent="0.35">
      <c r="B15" s="4" t="s">
        <v>62</v>
      </c>
      <c r="C15" s="5"/>
      <c r="D15" s="28">
        <v>-168444</v>
      </c>
      <c r="E15" s="29">
        <v>-933533</v>
      </c>
    </row>
    <row r="16" spans="2:5" x14ac:dyDescent="0.35">
      <c r="B16" s="4" t="s">
        <v>63</v>
      </c>
      <c r="C16" s="5">
        <v>22</v>
      </c>
      <c r="D16" s="28">
        <v>179501</v>
      </c>
      <c r="E16" s="29">
        <v>235227</v>
      </c>
    </row>
    <row r="17" spans="2:5" ht="15" thickBot="1" x14ac:dyDescent="0.4">
      <c r="B17" s="4" t="s">
        <v>64</v>
      </c>
      <c r="C17" s="5">
        <v>22</v>
      </c>
      <c r="D17" s="28">
        <v>-2916</v>
      </c>
      <c r="E17" s="29">
        <v>-6959</v>
      </c>
    </row>
    <row r="18" spans="2:5" x14ac:dyDescent="0.35">
      <c r="B18" s="45" t="s">
        <v>65</v>
      </c>
      <c r="C18" s="46"/>
      <c r="D18" s="53">
        <v>7759957</v>
      </c>
      <c r="E18" s="54">
        <v>11526610</v>
      </c>
    </row>
    <row r="19" spans="2:5" x14ac:dyDescent="0.35">
      <c r="B19" s="4" t="s">
        <v>7</v>
      </c>
      <c r="C19" s="5"/>
      <c r="D19" s="82">
        <f>SUM(D12:D17)-D18</f>
        <v>0</v>
      </c>
      <c r="E19" s="82">
        <f>SUM(E12:E17)-E18</f>
        <v>0</v>
      </c>
    </row>
    <row r="20" spans="2:5" x14ac:dyDescent="0.35">
      <c r="B20" s="4" t="s">
        <v>66</v>
      </c>
      <c r="C20" s="5"/>
      <c r="D20" s="28">
        <v>-2521908</v>
      </c>
      <c r="E20" s="29">
        <v>-291391</v>
      </c>
    </row>
    <row r="21" spans="2:5" x14ac:dyDescent="0.35">
      <c r="B21" s="4" t="s">
        <v>67</v>
      </c>
      <c r="C21" s="1"/>
      <c r="D21" s="28">
        <v>1983451</v>
      </c>
      <c r="E21" s="29">
        <v>1308364</v>
      </c>
    </row>
    <row r="22" spans="2:5" ht="15" thickBot="1" x14ac:dyDescent="0.4">
      <c r="B22" s="4" t="s">
        <v>68</v>
      </c>
      <c r="C22" s="5">
        <v>23</v>
      </c>
      <c r="D22" s="28">
        <v>-1766173</v>
      </c>
      <c r="E22" s="29">
        <v>-1898202</v>
      </c>
    </row>
    <row r="23" spans="2:5" x14ac:dyDescent="0.35">
      <c r="B23" s="45" t="s">
        <v>69</v>
      </c>
      <c r="C23" s="46"/>
      <c r="D23" s="53">
        <v>5455327</v>
      </c>
      <c r="E23" s="54">
        <v>10645381</v>
      </c>
    </row>
    <row r="24" spans="2:5" x14ac:dyDescent="0.35">
      <c r="B24" s="4" t="s">
        <v>7</v>
      </c>
      <c r="C24" s="5"/>
      <c r="D24" s="82">
        <f>SUM(D18:D22)-D23</f>
        <v>0</v>
      </c>
      <c r="E24" s="82">
        <f>SUM(E18:E22)-E23</f>
        <v>0</v>
      </c>
    </row>
    <row r="25" spans="2:5" ht="15" thickBot="1" x14ac:dyDescent="0.4">
      <c r="B25" s="10" t="s">
        <v>70</v>
      </c>
      <c r="C25" s="11">
        <v>24</v>
      </c>
      <c r="D25" s="32">
        <v>-1515366</v>
      </c>
      <c r="E25" s="33">
        <v>-2462274</v>
      </c>
    </row>
    <row r="26" spans="2:5" ht="15" thickBot="1" x14ac:dyDescent="0.4">
      <c r="B26" s="12" t="s">
        <v>71</v>
      </c>
      <c r="C26" s="13"/>
      <c r="D26" s="32">
        <v>3939961</v>
      </c>
      <c r="E26" s="33">
        <v>8183107</v>
      </c>
    </row>
    <row r="27" spans="2:5" ht="15" thickBot="1" x14ac:dyDescent="0.4">
      <c r="B27" s="14" t="s">
        <v>72</v>
      </c>
      <c r="C27" s="15"/>
      <c r="D27" s="34">
        <v>3939961</v>
      </c>
      <c r="E27" s="35">
        <v>8183107</v>
      </c>
    </row>
    <row r="28" spans="2:5" ht="15" thickTop="1" x14ac:dyDescent="0.35">
      <c r="B28" s="2" t="s">
        <v>7</v>
      </c>
      <c r="C28" s="3"/>
      <c r="D28" s="85">
        <f>SUM(D23:D25)-D26</f>
        <v>0</v>
      </c>
      <c r="E28" s="85">
        <f>SUM(E23:E25)-E26</f>
        <v>0</v>
      </c>
    </row>
    <row r="29" spans="2:5" x14ac:dyDescent="0.35">
      <c r="B29" s="2" t="s">
        <v>73</v>
      </c>
      <c r="C29" s="3"/>
      <c r="D29" s="28"/>
      <c r="E29" s="29"/>
    </row>
    <row r="30" spans="2:5" ht="15" thickBot="1" x14ac:dyDescent="0.4">
      <c r="B30" s="16" t="s">
        <v>74</v>
      </c>
      <c r="C30" s="47">
        <v>11</v>
      </c>
      <c r="D30" s="55">
        <v>5.8000000000000003E-2</v>
      </c>
      <c r="E30" s="56">
        <v>0.11899999999999999</v>
      </c>
    </row>
    <row r="31" spans="2:5" ht="15" thickTop="1" x14ac:dyDescent="0.3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zoomScale="90" zoomScaleNormal="90" workbookViewId="0">
      <selection activeCell="B24" sqref="B24"/>
    </sheetView>
  </sheetViews>
  <sheetFormatPr defaultRowHeight="14.5" x14ac:dyDescent="0.35"/>
  <cols>
    <col min="2" max="2" width="81.26953125" bestFit="1" customWidth="1"/>
    <col min="4" max="4" width="37.54296875" style="36" bestFit="1" customWidth="1"/>
    <col min="5" max="5" width="13.36328125" style="36" bestFit="1" customWidth="1"/>
  </cols>
  <sheetData>
    <row r="2" spans="2:6" ht="32" customHeight="1" x14ac:dyDescent="0.35">
      <c r="B2" s="88" t="s">
        <v>117</v>
      </c>
      <c r="C2" s="88"/>
      <c r="D2" s="88"/>
    </row>
    <row r="6" spans="2:6" x14ac:dyDescent="0.35">
      <c r="B6" s="17" t="s">
        <v>28</v>
      </c>
      <c r="C6" s="18"/>
      <c r="D6" s="38" t="s">
        <v>53</v>
      </c>
      <c r="E6" s="38"/>
      <c r="F6" s="60"/>
    </row>
    <row r="7" spans="2:6" ht="15" thickBot="1" x14ac:dyDescent="0.4">
      <c r="B7" s="17"/>
      <c r="C7" s="18"/>
      <c r="D7" s="65" t="s">
        <v>75</v>
      </c>
      <c r="E7" s="65"/>
      <c r="F7" s="60"/>
    </row>
    <row r="8" spans="2:6" ht="15" thickBot="1" x14ac:dyDescent="0.4">
      <c r="B8" s="19"/>
      <c r="C8" s="13" t="s">
        <v>1</v>
      </c>
      <c r="D8" s="66" t="s">
        <v>76</v>
      </c>
      <c r="E8" s="27" t="s">
        <v>77</v>
      </c>
      <c r="F8" s="57"/>
    </row>
    <row r="9" spans="2:6" x14ac:dyDescent="0.35">
      <c r="B9" s="2"/>
      <c r="C9" s="61"/>
      <c r="D9" s="67"/>
      <c r="E9" s="39"/>
      <c r="F9" s="22"/>
    </row>
    <row r="10" spans="2:6" x14ac:dyDescent="0.35">
      <c r="B10" s="2"/>
      <c r="C10" s="22"/>
      <c r="D10" s="38"/>
      <c r="E10" s="39"/>
      <c r="F10" s="22"/>
    </row>
    <row r="11" spans="2:6" x14ac:dyDescent="0.35">
      <c r="B11" s="2" t="s">
        <v>78</v>
      </c>
      <c r="C11" s="22"/>
      <c r="D11" s="38"/>
      <c r="E11" s="39"/>
      <c r="F11" s="22"/>
    </row>
    <row r="12" spans="2:6" x14ac:dyDescent="0.35">
      <c r="B12" s="4" t="s">
        <v>79</v>
      </c>
      <c r="C12" s="5"/>
      <c r="D12" s="24">
        <v>109897238</v>
      </c>
      <c r="E12" s="39">
        <v>105740461</v>
      </c>
      <c r="F12" s="22"/>
    </row>
    <row r="13" spans="2:6" x14ac:dyDescent="0.35">
      <c r="B13" s="4" t="s">
        <v>80</v>
      </c>
      <c r="C13" s="5"/>
      <c r="D13" s="28">
        <v>-67244155</v>
      </c>
      <c r="E13" s="39">
        <v>-63202786</v>
      </c>
      <c r="F13" s="22"/>
    </row>
    <row r="14" spans="2:6" x14ac:dyDescent="0.35">
      <c r="B14" s="4" t="s">
        <v>81</v>
      </c>
      <c r="C14" s="5"/>
      <c r="D14" s="28">
        <v>-2190872</v>
      </c>
      <c r="E14" s="39">
        <v>-1303377</v>
      </c>
      <c r="F14" s="22"/>
    </row>
    <row r="15" spans="2:6" x14ac:dyDescent="0.35">
      <c r="B15" s="4" t="s">
        <v>82</v>
      </c>
      <c r="C15" s="5"/>
      <c r="D15" s="28">
        <v>-4891494</v>
      </c>
      <c r="E15" s="39">
        <v>-4601889</v>
      </c>
      <c r="F15" s="22"/>
    </row>
    <row r="16" spans="2:6" x14ac:dyDescent="0.35">
      <c r="B16" s="4" t="s">
        <v>83</v>
      </c>
      <c r="C16" s="5"/>
      <c r="D16" s="28">
        <v>36556</v>
      </c>
      <c r="E16" s="39">
        <v>49209</v>
      </c>
      <c r="F16" s="22"/>
    </row>
    <row r="17" spans="2:6" x14ac:dyDescent="0.35">
      <c r="B17" s="4" t="s">
        <v>84</v>
      </c>
      <c r="C17" s="5"/>
      <c r="D17" s="28">
        <v>-1167440</v>
      </c>
      <c r="E17" s="39">
        <v>-487047</v>
      </c>
      <c r="F17" s="22"/>
    </row>
    <row r="18" spans="2:6" x14ac:dyDescent="0.35">
      <c r="B18" s="4" t="s">
        <v>85</v>
      </c>
      <c r="C18" s="5"/>
      <c r="D18" s="28">
        <v>-1361637</v>
      </c>
      <c r="E18" s="39">
        <v>-1494603</v>
      </c>
      <c r="F18" s="22"/>
    </row>
    <row r="19" spans="2:6" x14ac:dyDescent="0.35">
      <c r="B19" s="4" t="s">
        <v>86</v>
      </c>
      <c r="C19" s="5"/>
      <c r="D19" s="28">
        <v>1685553</v>
      </c>
      <c r="E19" s="39">
        <v>1117958</v>
      </c>
      <c r="F19" s="22"/>
    </row>
    <row r="20" spans="2:6" ht="15" thickBot="1" x14ac:dyDescent="0.4">
      <c r="B20" s="4" t="s">
        <v>87</v>
      </c>
      <c r="C20" s="5"/>
      <c r="D20" s="28">
        <v>-845</v>
      </c>
      <c r="E20" s="68"/>
      <c r="F20" s="62"/>
    </row>
    <row r="21" spans="2:6" ht="15" thickBot="1" x14ac:dyDescent="0.4">
      <c r="B21" s="58" t="s">
        <v>88</v>
      </c>
      <c r="C21" s="21"/>
      <c r="D21" s="30">
        <v>34762904</v>
      </c>
      <c r="E21" s="69">
        <v>35817926</v>
      </c>
      <c r="F21" s="63"/>
    </row>
    <row r="22" spans="2:6" x14ac:dyDescent="0.35">
      <c r="B22" s="4" t="s">
        <v>7</v>
      </c>
      <c r="C22" s="5"/>
      <c r="D22" s="82">
        <f>SUM(D12:D20)-D21</f>
        <v>0</v>
      </c>
      <c r="E22" s="82">
        <f>SUM(E12:E20)-E21</f>
        <v>0</v>
      </c>
      <c r="F22" s="61"/>
    </row>
    <row r="23" spans="2:6" x14ac:dyDescent="0.35">
      <c r="B23" s="2" t="s">
        <v>89</v>
      </c>
      <c r="C23" s="5"/>
      <c r="D23" s="28"/>
      <c r="E23" s="39"/>
      <c r="F23" s="22"/>
    </row>
    <row r="24" spans="2:6" x14ac:dyDescent="0.35">
      <c r="B24" s="4" t="s">
        <v>90</v>
      </c>
      <c r="C24" s="5"/>
      <c r="D24" s="28">
        <v>-156800</v>
      </c>
      <c r="E24" s="39" t="s">
        <v>91</v>
      </c>
      <c r="F24" s="22"/>
    </row>
    <row r="25" spans="2:6" x14ac:dyDescent="0.35">
      <c r="B25" s="4" t="s">
        <v>92</v>
      </c>
      <c r="C25" s="5"/>
      <c r="D25" s="28">
        <v>34806</v>
      </c>
      <c r="E25" s="39">
        <v>102669</v>
      </c>
      <c r="F25" s="22"/>
    </row>
    <row r="26" spans="2:6" x14ac:dyDescent="0.35">
      <c r="B26" s="4" t="s">
        <v>93</v>
      </c>
      <c r="C26" s="5"/>
      <c r="D26" s="28">
        <v>-979929</v>
      </c>
      <c r="E26" s="39">
        <v>-441714</v>
      </c>
      <c r="F26" s="22"/>
    </row>
    <row r="27" spans="2:6" x14ac:dyDescent="0.35">
      <c r="B27" s="4" t="s">
        <v>94</v>
      </c>
      <c r="C27" s="5"/>
      <c r="D27" s="28">
        <v>311</v>
      </c>
      <c r="E27" s="39">
        <v>1228</v>
      </c>
      <c r="F27" s="22"/>
    </row>
    <row r="28" spans="2:6" ht="15" thickBot="1" x14ac:dyDescent="0.4">
      <c r="B28" s="4" t="s">
        <v>95</v>
      </c>
      <c r="C28" s="5"/>
      <c r="D28" s="28">
        <v>126</v>
      </c>
      <c r="E28" s="68">
        <v>126</v>
      </c>
      <c r="F28" s="62"/>
    </row>
    <row r="29" spans="2:6" ht="15" thickBot="1" x14ac:dyDescent="0.4">
      <c r="B29" s="58" t="s">
        <v>96</v>
      </c>
      <c r="C29" s="21"/>
      <c r="D29" s="30">
        <v>-1101486</v>
      </c>
      <c r="E29" s="69">
        <v>-337691</v>
      </c>
      <c r="F29" s="63"/>
    </row>
    <row r="30" spans="2:6" x14ac:dyDescent="0.35">
      <c r="B30" s="2" t="s">
        <v>7</v>
      </c>
      <c r="C30" s="5"/>
      <c r="D30" s="82">
        <f>SUM(D24:D28)-D29</f>
        <v>0</v>
      </c>
      <c r="E30" s="82">
        <f>SUM(E24:E28)-E29</f>
        <v>0</v>
      </c>
      <c r="F30" s="61"/>
    </row>
    <row r="31" spans="2:6" x14ac:dyDescent="0.35">
      <c r="B31" s="2" t="s">
        <v>97</v>
      </c>
      <c r="C31" s="5"/>
      <c r="D31" s="28"/>
      <c r="E31" s="39"/>
      <c r="F31" s="22"/>
    </row>
    <row r="32" spans="2:6" ht="15" thickBot="1" x14ac:dyDescent="0.4">
      <c r="B32" s="4" t="s">
        <v>98</v>
      </c>
      <c r="C32" s="5">
        <v>12</v>
      </c>
      <c r="D32" s="28">
        <v>-2428918</v>
      </c>
      <c r="E32" s="68">
        <v>-2428918</v>
      </c>
      <c r="F32" s="62"/>
    </row>
    <row r="33" spans="2:6" ht="15" thickBot="1" x14ac:dyDescent="0.4">
      <c r="B33" s="58" t="s">
        <v>99</v>
      </c>
      <c r="C33" s="21"/>
      <c r="D33" s="30">
        <v>-2428918</v>
      </c>
      <c r="E33" s="69">
        <v>-2428918</v>
      </c>
      <c r="F33" s="63"/>
    </row>
    <row r="34" spans="2:6" x14ac:dyDescent="0.35">
      <c r="B34" s="2" t="s">
        <v>100</v>
      </c>
      <c r="C34" s="5"/>
      <c r="D34" s="28">
        <v>31232500</v>
      </c>
      <c r="E34" s="70">
        <v>33051317</v>
      </c>
      <c r="F34" s="61"/>
    </row>
    <row r="35" spans="2:6" x14ac:dyDescent="0.35">
      <c r="B35" s="59" t="s">
        <v>7</v>
      </c>
      <c r="C35" s="5"/>
      <c r="D35" s="82">
        <f>D21+D29+D33-D34</f>
        <v>0</v>
      </c>
      <c r="E35" s="82">
        <f>E21+E29+E33-E34</f>
        <v>0</v>
      </c>
      <c r="F35" s="22"/>
    </row>
    <row r="36" spans="2:6" x14ac:dyDescent="0.35">
      <c r="B36" s="4" t="s">
        <v>101</v>
      </c>
      <c r="C36" s="5"/>
      <c r="D36" s="28">
        <v>165</v>
      </c>
      <c r="E36" s="39">
        <v>-7</v>
      </c>
      <c r="F36" s="22"/>
    </row>
    <row r="37" spans="2:6" ht="15" thickBot="1" x14ac:dyDescent="0.4">
      <c r="B37" s="10" t="s">
        <v>102</v>
      </c>
      <c r="C37" s="11"/>
      <c r="D37" s="32">
        <v>73908709</v>
      </c>
      <c r="E37" s="68">
        <v>57626351</v>
      </c>
      <c r="F37" s="62"/>
    </row>
    <row r="38" spans="2:6" ht="15" thickBot="1" x14ac:dyDescent="0.4">
      <c r="B38" s="14" t="s">
        <v>103</v>
      </c>
      <c r="C38" s="47">
        <v>10</v>
      </c>
      <c r="D38" s="34">
        <v>105141374</v>
      </c>
      <c r="E38" s="71">
        <v>90677661</v>
      </c>
      <c r="F38" s="64"/>
    </row>
    <row r="39" spans="2:6" ht="15" thickTop="1" x14ac:dyDescent="0.3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zoomScale="90" zoomScaleNormal="90" workbookViewId="0">
      <selection activeCell="B12" sqref="B12"/>
    </sheetView>
  </sheetViews>
  <sheetFormatPr defaultRowHeight="14.5" x14ac:dyDescent="0.35"/>
  <cols>
    <col min="2" max="2" width="50.54296875" customWidth="1"/>
    <col min="4" max="6" width="15.08984375" customWidth="1"/>
  </cols>
  <sheetData>
    <row r="2" spans="2:7" ht="46" customHeight="1" x14ac:dyDescent="0.35">
      <c r="B2" s="89" t="s">
        <v>118</v>
      </c>
      <c r="C2" s="89"/>
      <c r="D2" s="89"/>
      <c r="E2" s="89"/>
    </row>
    <row r="6" spans="2:7" ht="23" x14ac:dyDescent="0.35">
      <c r="B6" s="72" t="s">
        <v>28</v>
      </c>
      <c r="C6" s="38" t="s">
        <v>114</v>
      </c>
      <c r="D6" s="87" t="s">
        <v>31</v>
      </c>
      <c r="E6" s="87" t="s">
        <v>104</v>
      </c>
      <c r="F6" s="24" t="s">
        <v>105</v>
      </c>
    </row>
    <row r="7" spans="2:7" ht="15" thickBot="1" x14ac:dyDescent="0.4">
      <c r="B7" s="73"/>
      <c r="C7" s="65"/>
      <c r="D7" s="65"/>
      <c r="E7" s="65"/>
      <c r="F7" s="66" t="s">
        <v>106</v>
      </c>
    </row>
    <row r="8" spans="2:7" x14ac:dyDescent="0.35">
      <c r="B8" s="28" t="s">
        <v>7</v>
      </c>
      <c r="C8" s="74"/>
      <c r="D8" s="29"/>
      <c r="E8" s="29"/>
      <c r="F8" s="29"/>
    </row>
    <row r="9" spans="2:7" ht="15" thickBot="1" x14ac:dyDescent="0.4">
      <c r="B9" s="32" t="s">
        <v>107</v>
      </c>
      <c r="C9" s="75"/>
      <c r="D9" s="33">
        <v>125545632</v>
      </c>
      <c r="E9" s="33">
        <v>38098836</v>
      </c>
      <c r="F9" s="33">
        <v>163644468</v>
      </c>
      <c r="G9" s="86">
        <f>D9+E9-F9</f>
        <v>0</v>
      </c>
    </row>
    <row r="10" spans="2:7" x14ac:dyDescent="0.35">
      <c r="B10" s="29"/>
      <c r="C10" s="74"/>
      <c r="D10" s="29"/>
      <c r="E10" s="29"/>
      <c r="F10" s="29"/>
    </row>
    <row r="11" spans="2:7" ht="15" thickBot="1" x14ac:dyDescent="0.4">
      <c r="B11" s="33" t="s">
        <v>108</v>
      </c>
      <c r="C11" s="76"/>
      <c r="D11" s="33">
        <v>0</v>
      </c>
      <c r="E11" s="32">
        <v>3939961</v>
      </c>
      <c r="F11" s="32">
        <v>3939961</v>
      </c>
      <c r="G11" s="86">
        <f t="shared" ref="G11:G13" si="0">D11+E11-F11</f>
        <v>0</v>
      </c>
    </row>
    <row r="12" spans="2:7" ht="15" thickBot="1" x14ac:dyDescent="0.4">
      <c r="B12" s="32" t="s">
        <v>109</v>
      </c>
      <c r="C12" s="75"/>
      <c r="D12" s="33">
        <v>0</v>
      </c>
      <c r="E12" s="32">
        <v>3939961</v>
      </c>
      <c r="F12" s="32">
        <v>3939961</v>
      </c>
      <c r="G12" s="86">
        <f t="shared" si="0"/>
        <v>0</v>
      </c>
    </row>
    <row r="13" spans="2:7" ht="15" thickBot="1" x14ac:dyDescent="0.4">
      <c r="B13" s="28" t="s">
        <v>110</v>
      </c>
      <c r="C13" s="77"/>
      <c r="D13" s="28">
        <v>125545632</v>
      </c>
      <c r="E13" s="28">
        <v>42038797</v>
      </c>
      <c r="F13" s="28">
        <v>167584429</v>
      </c>
      <c r="G13" s="86">
        <f t="shared" si="0"/>
        <v>0</v>
      </c>
    </row>
    <row r="14" spans="2:7" x14ac:dyDescent="0.35">
      <c r="B14" s="53"/>
      <c r="C14" s="78"/>
      <c r="D14" s="54"/>
      <c r="E14" s="54"/>
      <c r="F14" s="54"/>
    </row>
    <row r="15" spans="2:7" ht="15" thickBot="1" x14ac:dyDescent="0.4">
      <c r="B15" s="32" t="s">
        <v>111</v>
      </c>
      <c r="C15" s="76"/>
      <c r="D15" s="33">
        <v>125545632</v>
      </c>
      <c r="E15" s="33">
        <v>37417203</v>
      </c>
      <c r="F15" s="33">
        <v>162962835</v>
      </c>
      <c r="G15" s="86">
        <f>D15+E15-F15</f>
        <v>0</v>
      </c>
    </row>
    <row r="16" spans="2:7" x14ac:dyDescent="0.35">
      <c r="B16" s="28" t="s">
        <v>7</v>
      </c>
      <c r="C16" s="77"/>
      <c r="D16" s="29"/>
      <c r="E16" s="29"/>
      <c r="F16" s="29"/>
    </row>
    <row r="17" spans="2:7" ht="15" thickBot="1" x14ac:dyDescent="0.4">
      <c r="B17" s="33" t="s">
        <v>108</v>
      </c>
      <c r="C17" s="75"/>
      <c r="D17" s="33">
        <v>0</v>
      </c>
      <c r="E17" s="33">
        <v>8183107</v>
      </c>
      <c r="F17" s="33">
        <v>8183107</v>
      </c>
      <c r="G17" s="86">
        <f>D17+E17-F17</f>
        <v>0</v>
      </c>
    </row>
    <row r="18" spans="2:7" ht="15" thickBot="1" x14ac:dyDescent="0.4">
      <c r="B18" s="32" t="s">
        <v>109</v>
      </c>
      <c r="C18" s="75"/>
      <c r="D18" s="33">
        <v>0</v>
      </c>
      <c r="E18" s="33">
        <v>8183107</v>
      </c>
      <c r="F18" s="33">
        <v>8183107</v>
      </c>
      <c r="G18" s="86">
        <f>D18+E18-F18</f>
        <v>0</v>
      </c>
    </row>
    <row r="19" spans="2:7" x14ac:dyDescent="0.35">
      <c r="B19" s="28" t="s">
        <v>7</v>
      </c>
      <c r="C19" s="77"/>
      <c r="D19" s="29"/>
      <c r="E19" s="29"/>
      <c r="F19" s="29"/>
    </row>
    <row r="20" spans="2:7" ht="15" thickBot="1" x14ac:dyDescent="0.4">
      <c r="B20" s="29" t="s">
        <v>112</v>
      </c>
      <c r="C20" s="77"/>
      <c r="D20" s="29">
        <v>0</v>
      </c>
      <c r="E20" s="29">
        <v>-10245744</v>
      </c>
      <c r="F20" s="29">
        <v>-10245744</v>
      </c>
      <c r="G20" s="86">
        <f>D20+E20-F20</f>
        <v>0</v>
      </c>
    </row>
    <row r="21" spans="2:7" ht="15" thickBot="1" x14ac:dyDescent="0.4">
      <c r="B21" s="79" t="s">
        <v>113</v>
      </c>
      <c r="C21" s="80"/>
      <c r="D21" s="81">
        <v>125545632</v>
      </c>
      <c r="E21" s="81">
        <v>35354566</v>
      </c>
      <c r="F21" s="81">
        <v>160900198</v>
      </c>
      <c r="G21" s="86">
        <f>D21+E21-F21</f>
        <v>0</v>
      </c>
    </row>
    <row r="22" spans="2:7" ht="15" thickTop="1" x14ac:dyDescent="0.3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2022-05-04T06:53:24Z</dcterms:modified>
</cp:coreProperties>
</file>