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9705" windowHeight="11640" tabRatio="676" activeTab="1"/>
  </bookViews>
  <sheets>
    <sheet name="Ф1 - БухБаланс" sheetId="1" r:id="rId1"/>
    <sheet name="Ф2 - ОПиУ" sheetId="2" r:id="rId2"/>
  </sheets>
  <definedNames>
    <definedName name="_xlnm.Print_Area" localSheetId="0">'Ф1 - БухБаланс'!$A$1:$E$88</definedName>
    <definedName name="_xlnm.Print_Area" localSheetId="1">'Ф2 - ОПиУ'!$A$1:$D$57</definedName>
  </definedNames>
  <calcPr calcId="144525"/>
</workbook>
</file>

<file path=xl/calcChain.xml><?xml version="1.0" encoding="utf-8"?>
<calcChain xmlns="http://schemas.openxmlformats.org/spreadsheetml/2006/main">
  <c r="D67" i="1" l="1"/>
  <c r="D57" i="1"/>
  <c r="D45" i="1"/>
  <c r="D28" i="1"/>
  <c r="D8" i="2" l="1"/>
  <c r="D13" i="2" s="1"/>
  <c r="D19" i="2" s="1"/>
  <c r="D21" i="2" s="1"/>
  <c r="D23" i="2" s="1"/>
  <c r="E75" i="1"/>
  <c r="E67" i="1"/>
  <c r="E58" i="1"/>
  <c r="E36" i="1"/>
  <c r="E29" i="1"/>
  <c r="E46" i="1" l="1"/>
  <c r="E47" i="1" s="1"/>
  <c r="E68" i="1"/>
  <c r="E77" i="1"/>
  <c r="D24" i="2"/>
  <c r="D39" i="2"/>
  <c r="D40" i="2" s="1"/>
  <c r="D41" i="2" s="1"/>
  <c r="E78" i="1" l="1"/>
  <c r="E79" i="1" s="1"/>
  <c r="C8" i="2" l="1"/>
  <c r="C13" i="2" l="1"/>
  <c r="C19" i="2" s="1"/>
  <c r="C21" i="2" s="1"/>
  <c r="C23" i="2" l="1"/>
  <c r="D29" i="1"/>
  <c r="D46" i="1"/>
  <c r="D58" i="1"/>
  <c r="D68" i="1"/>
  <c r="D75" i="1"/>
  <c r="C24" i="2" l="1"/>
  <c r="D77" i="1"/>
  <c r="D47" i="1"/>
  <c r="D78" i="1" l="1"/>
  <c r="D79" i="1" s="1"/>
  <c r="C39" i="2"/>
  <c r="C40" i="2" l="1"/>
  <c r="C41" i="2" s="1"/>
</calcChain>
</file>

<file path=xl/sharedStrings.xml><?xml version="1.0" encoding="utf-8"?>
<sst xmlns="http://schemas.openxmlformats.org/spreadsheetml/2006/main" count="144" uniqueCount="125">
  <si>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</si>
  <si>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</si>
  <si>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</si>
  <si>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</si>
  <si>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</si>
  <si>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</si>
  <si>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</si>
  <si>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</si>
  <si>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</si>
  <si>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</si>
  <si>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</si>
  <si>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</si>
  <si>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</si>
  <si>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</si>
  <si>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</si>
  <si>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</si>
  <si>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</si>
  <si>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</si>
  <si>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</si>
  <si>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</si>
  <si>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</si>
  <si>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</si>
  <si>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</si>
  <si>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</si>
  <si>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</si>
  <si>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</si>
  <si>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</si>
  <si>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</si>
  <si>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</si>
  <si>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</si>
  <si>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</si>
  <si>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</si>
  <si>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</si>
  <si>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</si>
  <si>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</si>
  <si>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</si>
  <si>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</si>
  <si>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</si>
  <si>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</si>
  <si>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</si>
  <si>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</si>
  <si>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</si>
  <si>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</si>
  <si>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</si>
  <si>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</si>
  <si>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</si>
  <si>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</si>
  <si>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</si>
  <si>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</si>
  <si>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</si>
  <si>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</si>
  <si>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</si>
  <si>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</si>
  <si>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</si>
  <si>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</si>
  <si>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</si>
  <si>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</si>
  <si>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</si>
  <si>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</si>
  <si>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</si>
  <si>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</si>
  <si>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</si>
  <si>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</si>
  <si>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</si>
  <si>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</si>
  <si>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</si>
  <si>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</si>
  <si>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</si>
  <si>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</si>
  <si>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</si>
  <si>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</si>
  <si>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</si>
  <si>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</si>
  <si>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</si>
  <si>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</si>
  <si>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</si>
  <si>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</si>
  <si>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</si>
  <si>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</si>
  <si>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</si>
  <si>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</si>
  <si>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</si>
  <si>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</si>
  <si>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</si>
  <si>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</si>
  <si>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</si>
  <si>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</si>
  <si>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</si>
  <si>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</si>
  <si>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</si>
  <si>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</si>
  <si>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</si>
  <si>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</si>
  <si>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</si>
  <si>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</si>
  <si>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</si>
  <si>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</si>
  <si>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</si>
  <si>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</si>
  <si>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</si>
  <si>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</si>
  <si>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</si>
  <si>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</si>
  <si>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Бухгалтерский баланс</t>
  </si>
  <si>
    <t>                                      (фамилия, имя, отчество)             (подпись)</t>
  </si>
  <si>
    <t>Место печати</t>
  </si>
  <si>
    <t>Форма №1</t>
  </si>
  <si>
    <t>Форма №2</t>
  </si>
  <si>
    <t>в соответствии с Приказом Министра финансов,
Республики Казахстан №143 от 27 февраля 2015 года</t>
  </si>
  <si>
    <t>Наименование организации: АО «КазТрансГаз Аймак»</t>
  </si>
  <si>
    <t>Сведения о реорганизации: нет</t>
  </si>
  <si>
    <t>Вид деятельности организации: транспортировка, реализация газа</t>
  </si>
  <si>
    <t>Организационно-правовая форма: Акционерное общество</t>
  </si>
  <si>
    <t>Форма отчётности: неконсолидированная</t>
  </si>
  <si>
    <t>Форма собственности: частная собственность</t>
  </si>
  <si>
    <t>Субъект предпринимательства: крупного</t>
  </si>
  <si>
    <t>Юридический адрес организации: г. Астана, район Есиль, улица 36, дом 11, Республика Казахстан.</t>
  </si>
  <si>
    <t>по состоянию на 31 марта 2016 года</t>
  </si>
  <si>
    <t>Отчет о прибылях и убытках АО "КазТрансГаз Аймак" за период, закончившийся 31 марта 2016 года</t>
  </si>
  <si>
    <t>Среднегодовая численность работников: 1 116 человек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</si>
  <si>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</si>
  <si>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</si>
  <si>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>Балансовая стоимость на одну простую акцию</t>
  </si>
  <si>
    <r>
      <t>Заместитель Генерального директора         Баталов А.А.</t>
    </r>
    <r>
      <rPr>
        <sz val="10"/>
        <color indexed="8"/>
        <rFont val="Times New Roman"/>
        <family val="1"/>
        <charset val="204"/>
      </rPr>
      <t xml:space="preserve">                           ___________________</t>
    </r>
  </si>
  <si>
    <r>
      <t>Главный бухгалтер                                    Джолдасбаев Д.</t>
    </r>
    <r>
      <rPr>
        <sz val="10"/>
        <color indexed="8"/>
        <rFont val="Times New Roman"/>
        <family val="1"/>
        <charset val="204"/>
      </rPr>
      <t xml:space="preserve">                           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</si>
</sst>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  <numFmt numFmtId="167" formatCode="_-* #,##0.000_р_._-;\-* #,##0.0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Fill="1"/>
    <xf numFmtId="0" fontId="1" fillId="0" borderId="0" xfId="0" applyFont="1" applyFill="1"/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164" fontId="2" fillId="0" borderId="14" xfId="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164" fontId="8" fillId="0" borderId="16" xfId="1" applyNumberFormat="1" applyFont="1" applyFill="1" applyBorder="1" applyAlignment="1">
      <alignment horizontal="right" vertical="center" wrapText="1"/>
    </xf>
    <xf numFmtId="165" fontId="8" fillId="0" borderId="16" xfId="1" applyNumberFormat="1" applyFont="1" applyFill="1" applyBorder="1" applyAlignment="1">
      <alignment horizontal="right" vertical="center" wrapText="1"/>
    </xf>
    <xf numFmtId="165" fontId="1" fillId="0" borderId="6" xfId="1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1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9" fillId="0" borderId="0" xfId="0" applyNumberFormat="1" applyFont="1" applyFill="1"/>
    <xf numFmtId="165" fontId="3" fillId="0" borderId="17" xfId="1" applyNumberFormat="1" applyFont="1" applyFill="1" applyBorder="1" applyAlignment="1">
      <alignment horizontal="right" vertical="center" wrapText="1"/>
    </xf>
    <xf numFmtId="165" fontId="2" fillId="0" borderId="9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165" fontId="10" fillId="0" borderId="16" xfId="1" applyNumberFormat="1" applyFont="1" applyFill="1" applyBorder="1" applyAlignment="1">
      <alignment horizontal="right" vertical="center" wrapText="1"/>
    </xf>
    <xf numFmtId="165" fontId="11" fillId="0" borderId="4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164" fontId="1" fillId="0" borderId="4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/>
    <xf numFmtId="164" fontId="1" fillId="0" borderId="15" xfId="1" applyNumberFormat="1" applyFont="1" applyFill="1" applyBorder="1" applyAlignment="1">
      <alignment horizontal="right" vertical="center" wrapText="1"/>
    </xf>
    <xf numFmtId="164" fontId="1" fillId="0" borderId="16" xfId="1" applyNumberFormat="1" applyFont="1" applyFill="1" applyBorder="1" applyAlignment="1">
      <alignment horizontal="right" vertical="center" wrapText="1"/>
    </xf>
    <xf numFmtId="165" fontId="1" fillId="0" borderId="16" xfId="1" applyNumberFormat="1" applyFont="1" applyFill="1" applyBorder="1" applyAlignment="1">
      <alignment horizontal="right" vertical="center" wrapText="1"/>
    </xf>
    <xf numFmtId="165" fontId="11" fillId="0" borderId="16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0" borderId="0" xfId="0" applyFont="1" applyFill="1"/>
    <xf numFmtId="167" fontId="10" fillId="0" borderId="0" xfId="1" applyNumberFormat="1" applyFont="1" applyFill="1"/>
    <xf numFmtId="167" fontId="11" fillId="0" borderId="0" xfId="1" applyNumberFormat="1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BreakPreview" topLeftCell="A58" zoomScale="90" zoomScaleNormal="100" zoomScaleSheetLayoutView="90" workbookViewId="0">
      <selection activeCell="B83" sqref="B83:B85"/>
    </sheetView>
  </sheetViews>
  <sheetFormatPr defaultRowHeight="15" x14ac:dyDescent="0.25"/>
  <cols>
    <col min="1" max="1" width="4.28515625" style="2" customWidth="1"/>
    <col min="2" max="2" width="51.7109375" style="2" customWidth="1"/>
    <col min="3" max="3" width="12.28515625" style="2" customWidth="1"/>
    <col min="4" max="4" width="20" style="2" customWidth="1"/>
    <col min="5" max="5" width="19.85546875" style="2" customWidth="1"/>
    <col min="6" max="6" width="18.7109375" style="1" bestFit="1" customWidth="1"/>
    <col min="7" max="16384" width="9.140625" style="1"/>
  </cols>
  <sheetData>
    <row r="1" spans="2:5" x14ac:dyDescent="0.25">
      <c r="D1" s="2" t="s">
        <v>106</v>
      </c>
    </row>
    <row r="2" spans="2:5" ht="27.75" customHeight="1" x14ac:dyDescent="0.25">
      <c r="C2" s="55" t="s">
        <v>108</v>
      </c>
      <c r="D2" s="55"/>
      <c r="E2" s="55"/>
    </row>
    <row r="4" spans="2:5" x14ac:dyDescent="0.25">
      <c r="B4" s="2" t="s">
        <v>109</v>
      </c>
    </row>
    <row r="5" spans="2:5" x14ac:dyDescent="0.25">
      <c r="B5" s="2" t="s">
        <v>110</v>
      </c>
    </row>
    <row r="6" spans="2:5" x14ac:dyDescent="0.25">
      <c r="B6" s="2" t="s">
        <v>111</v>
      </c>
    </row>
    <row r="7" spans="2:5" x14ac:dyDescent="0.25">
      <c r="B7" s="2" t="s">
        <v>112</v>
      </c>
    </row>
    <row r="8" spans="2:5" x14ac:dyDescent="0.25">
      <c r="B8" s="2" t="s">
        <v>113</v>
      </c>
    </row>
    <row r="9" spans="2:5" x14ac:dyDescent="0.25">
      <c r="B9" s="2" t="s">
        <v>114</v>
      </c>
    </row>
    <row r="10" spans="2:5" x14ac:dyDescent="0.25">
      <c r="B10" s="2" t="s">
        <v>119</v>
      </c>
    </row>
    <row r="11" spans="2:5" x14ac:dyDescent="0.25">
      <c r="B11" s="2" t="s">
        <v>115</v>
      </c>
    </row>
    <row r="12" spans="2:5" x14ac:dyDescent="0.25">
      <c r="B12" s="2" t="s">
        <v>116</v>
      </c>
    </row>
    <row r="14" spans="2:5" x14ac:dyDescent="0.25">
      <c r="B14" s="53" t="s">
        <v>103</v>
      </c>
      <c r="C14" s="53"/>
      <c r="D14" s="53"/>
      <c r="E14" s="53"/>
    </row>
    <row r="15" spans="2:5" x14ac:dyDescent="0.25">
      <c r="B15" s="54" t="s">
        <v>117</v>
      </c>
      <c r="C15" s="54"/>
      <c r="D15" s="54"/>
      <c r="E15" s="54"/>
    </row>
    <row r="16" spans="2:5" ht="15.75" thickBot="1" x14ac:dyDescent="0.3">
      <c r="B16" s="32"/>
      <c r="C16" s="32"/>
      <c r="D16" s="23"/>
      <c r="E16" s="33" t="s">
        <v>98</v>
      </c>
    </row>
    <row r="17" spans="2:5" ht="40.5" customHeight="1" thickBot="1" x14ac:dyDescent="0.3">
      <c r="B17" s="34" t="s">
        <v>0</v>
      </c>
      <c r="C17" s="35" t="s">
        <v>1</v>
      </c>
      <c r="D17" s="24" t="s">
        <v>2</v>
      </c>
      <c r="E17" s="35" t="s">
        <v>3</v>
      </c>
    </row>
    <row r="18" spans="2:5" ht="15.75" thickBot="1" x14ac:dyDescent="0.3">
      <c r="B18" s="34" t="s">
        <v>4</v>
      </c>
      <c r="C18" s="35"/>
      <c r="D18" s="24"/>
      <c r="E18" s="35"/>
    </row>
    <row r="19" spans="2:5" ht="21" customHeight="1" thickBot="1" x14ac:dyDescent="0.3">
      <c r="B19" s="36" t="s">
        <v>5</v>
      </c>
      <c r="C19" s="37">
        <v>10</v>
      </c>
      <c r="D19" s="25">
        <v>9681431</v>
      </c>
      <c r="E19" s="30">
        <v>4030889</v>
      </c>
    </row>
    <row r="20" spans="2:5" ht="24.75" customHeight="1" thickBot="1" x14ac:dyDescent="0.3">
      <c r="B20" s="36" t="s">
        <v>6</v>
      </c>
      <c r="C20" s="38">
        <v>11</v>
      </c>
      <c r="D20" s="25"/>
      <c r="E20" s="30"/>
    </row>
    <row r="21" spans="2:5" ht="19.5" customHeight="1" thickBot="1" x14ac:dyDescent="0.3">
      <c r="B21" s="36" t="s">
        <v>7</v>
      </c>
      <c r="C21" s="38">
        <v>12</v>
      </c>
      <c r="D21" s="25"/>
      <c r="E21" s="30"/>
    </row>
    <row r="22" spans="2:5" ht="27" customHeight="1" thickBot="1" x14ac:dyDescent="0.3">
      <c r="B22" s="36" t="s">
        <v>8</v>
      </c>
      <c r="C22" s="38">
        <v>13</v>
      </c>
      <c r="D22" s="25"/>
      <c r="E22" s="30"/>
    </row>
    <row r="23" spans="2:5" ht="15.75" thickBot="1" x14ac:dyDescent="0.3">
      <c r="B23" s="36" t="s">
        <v>9</v>
      </c>
      <c r="C23" s="38">
        <v>14</v>
      </c>
      <c r="D23" s="25"/>
      <c r="E23" s="30"/>
    </row>
    <row r="24" spans="2:5" ht="15.75" thickBot="1" x14ac:dyDescent="0.3">
      <c r="B24" s="36" t="s">
        <v>10</v>
      </c>
      <c r="C24" s="38">
        <v>15</v>
      </c>
      <c r="D24" s="25">
        <v>735548</v>
      </c>
      <c r="E24" s="30">
        <v>732148</v>
      </c>
    </row>
    <row r="25" spans="2:5" ht="15" customHeight="1" thickBot="1" x14ac:dyDescent="0.3">
      <c r="B25" s="36" t="s">
        <v>120</v>
      </c>
      <c r="C25" s="38">
        <v>16</v>
      </c>
      <c r="D25" s="25">
        <v>26978284</v>
      </c>
      <c r="E25" s="30">
        <v>24575046</v>
      </c>
    </row>
    <row r="26" spans="2:5" ht="15.75" thickBot="1" x14ac:dyDescent="0.3">
      <c r="B26" s="36" t="s">
        <v>11</v>
      </c>
      <c r="C26" s="38">
        <v>17</v>
      </c>
      <c r="D26" s="25">
        <v>15262</v>
      </c>
      <c r="E26" s="30">
        <v>647207</v>
      </c>
    </row>
    <row r="27" spans="2:5" ht="15.75" thickBot="1" x14ac:dyDescent="0.3">
      <c r="B27" s="36" t="s">
        <v>12</v>
      </c>
      <c r="C27" s="38">
        <v>18</v>
      </c>
      <c r="D27" s="25">
        <v>1886243</v>
      </c>
      <c r="E27" s="30">
        <v>1511651</v>
      </c>
    </row>
    <row r="28" spans="2:5" ht="15.75" thickBot="1" x14ac:dyDescent="0.3">
      <c r="B28" s="36" t="s">
        <v>13</v>
      </c>
      <c r="C28" s="38">
        <v>19</v>
      </c>
      <c r="D28" s="25">
        <f>369194+2018687+826793</f>
        <v>3214674</v>
      </c>
      <c r="E28" s="30">
        <v>3301352</v>
      </c>
    </row>
    <row r="29" spans="2:5" ht="24" customHeight="1" thickBot="1" x14ac:dyDescent="0.3">
      <c r="B29" s="34" t="s">
        <v>14</v>
      </c>
      <c r="C29" s="37">
        <v>100</v>
      </c>
      <c r="D29" s="25">
        <f>SUM(D19:D28)</f>
        <v>42511442</v>
      </c>
      <c r="E29" s="30">
        <f>SUM(E19:E28)</f>
        <v>34798293</v>
      </c>
    </row>
    <row r="30" spans="2:5" ht="27" customHeight="1" thickBot="1" x14ac:dyDescent="0.3">
      <c r="B30" s="36" t="s">
        <v>15</v>
      </c>
      <c r="C30" s="38">
        <v>101</v>
      </c>
      <c r="D30" s="25"/>
      <c r="E30" s="30"/>
    </row>
    <row r="31" spans="2:5" ht="15.75" thickBot="1" x14ac:dyDescent="0.3">
      <c r="B31" s="34" t="s">
        <v>16</v>
      </c>
      <c r="C31" s="35"/>
      <c r="D31" s="25"/>
      <c r="E31" s="30"/>
    </row>
    <row r="32" spans="2:5" ht="23.25" customHeight="1" thickBot="1" x14ac:dyDescent="0.3">
      <c r="B32" s="36" t="s">
        <v>17</v>
      </c>
      <c r="C32" s="38">
        <v>110</v>
      </c>
      <c r="D32" s="25"/>
      <c r="E32" s="30"/>
    </row>
    <row r="33" spans="2:5" ht="22.5" customHeight="1" thickBot="1" x14ac:dyDescent="0.3">
      <c r="B33" s="36" t="s">
        <v>7</v>
      </c>
      <c r="C33" s="38">
        <v>111</v>
      </c>
      <c r="D33" s="25"/>
      <c r="E33" s="30"/>
    </row>
    <row r="34" spans="2:5" ht="27" customHeight="1" thickBot="1" x14ac:dyDescent="0.3">
      <c r="B34" s="36" t="s">
        <v>8</v>
      </c>
      <c r="C34" s="38">
        <v>112</v>
      </c>
      <c r="D34" s="25"/>
      <c r="E34" s="30"/>
    </row>
    <row r="35" spans="2:5" ht="15.75" thickBot="1" x14ac:dyDescent="0.3">
      <c r="B35" s="36" t="s">
        <v>9</v>
      </c>
      <c r="C35" s="38">
        <v>113</v>
      </c>
      <c r="D35" s="25"/>
      <c r="E35" s="30"/>
    </row>
    <row r="36" spans="2:5" ht="21" customHeight="1" thickBot="1" x14ac:dyDescent="0.3">
      <c r="B36" s="36" t="s">
        <v>18</v>
      </c>
      <c r="C36" s="38">
        <v>114</v>
      </c>
      <c r="D36" s="25">
        <v>1327438</v>
      </c>
      <c r="E36" s="30">
        <f>40000+1478111</f>
        <v>1518111</v>
      </c>
    </row>
    <row r="37" spans="2:5" ht="27" customHeight="1" thickBot="1" x14ac:dyDescent="0.3">
      <c r="B37" s="36" t="s">
        <v>19</v>
      </c>
      <c r="C37" s="38">
        <v>115</v>
      </c>
      <c r="D37" s="25"/>
      <c r="E37" s="30"/>
    </row>
    <row r="38" spans="2:5" ht="19.5" customHeight="1" thickBot="1" x14ac:dyDescent="0.3">
      <c r="B38" s="36" t="s">
        <v>121</v>
      </c>
      <c r="C38" s="38">
        <v>116</v>
      </c>
      <c r="D38" s="25"/>
      <c r="E38" s="30"/>
    </row>
    <row r="39" spans="2:5" ht="15.75" thickBot="1" x14ac:dyDescent="0.3">
      <c r="B39" s="36" t="s">
        <v>20</v>
      </c>
      <c r="C39" s="38">
        <v>117</v>
      </c>
      <c r="D39" s="25"/>
      <c r="E39" s="30"/>
    </row>
    <row r="40" spans="2:5" ht="15.75" thickBot="1" x14ac:dyDescent="0.3">
      <c r="B40" s="36" t="s">
        <v>21</v>
      </c>
      <c r="C40" s="38">
        <v>118</v>
      </c>
      <c r="D40" s="25">
        <v>173443087</v>
      </c>
      <c r="E40" s="30">
        <v>172230308</v>
      </c>
    </row>
    <row r="41" spans="2:5" ht="17.25" customHeight="1" thickBot="1" x14ac:dyDescent="0.3">
      <c r="B41" s="36" t="s">
        <v>22</v>
      </c>
      <c r="C41" s="38">
        <v>119</v>
      </c>
      <c r="D41" s="25"/>
      <c r="E41" s="30"/>
    </row>
    <row r="42" spans="2:5" ht="15.75" thickBot="1" x14ac:dyDescent="0.3">
      <c r="B42" s="36" t="s">
        <v>23</v>
      </c>
      <c r="C42" s="38">
        <v>120</v>
      </c>
      <c r="D42" s="25"/>
      <c r="E42" s="30"/>
    </row>
    <row r="43" spans="2:5" ht="15.75" thickBot="1" x14ac:dyDescent="0.3">
      <c r="B43" s="36" t="s">
        <v>24</v>
      </c>
      <c r="C43" s="38">
        <v>121</v>
      </c>
      <c r="D43" s="25">
        <v>308263</v>
      </c>
      <c r="E43" s="30">
        <v>326047</v>
      </c>
    </row>
    <row r="44" spans="2:5" ht="15.75" thickBot="1" x14ac:dyDescent="0.3">
      <c r="B44" s="36" t="s">
        <v>25</v>
      </c>
      <c r="C44" s="38">
        <v>122</v>
      </c>
      <c r="D44" s="25">
        <v>8310</v>
      </c>
      <c r="E44" s="30">
        <v>8310</v>
      </c>
    </row>
    <row r="45" spans="2:5" ht="15.75" thickBot="1" x14ac:dyDescent="0.3">
      <c r="B45" s="36" t="s">
        <v>26</v>
      </c>
      <c r="C45" s="38">
        <v>123</v>
      </c>
      <c r="D45" s="25">
        <f>564642+38572</f>
        <v>603214</v>
      </c>
      <c r="E45" s="30">
        <v>355020</v>
      </c>
    </row>
    <row r="46" spans="2:5" ht="15.75" thickBot="1" x14ac:dyDescent="0.3">
      <c r="B46" s="34" t="s">
        <v>27</v>
      </c>
      <c r="C46" s="37">
        <v>200</v>
      </c>
      <c r="D46" s="25">
        <f>SUM(D32:D45)</f>
        <v>175690312</v>
      </c>
      <c r="E46" s="30">
        <f>SUM(E32:E45)</f>
        <v>174437796</v>
      </c>
    </row>
    <row r="47" spans="2:5" ht="15.75" thickBot="1" x14ac:dyDescent="0.3">
      <c r="B47" s="34" t="s">
        <v>28</v>
      </c>
      <c r="C47" s="35"/>
      <c r="D47" s="25">
        <f>D29+D30+D46</f>
        <v>218201754</v>
      </c>
      <c r="E47" s="30">
        <f>E29+E30+E46</f>
        <v>209236089</v>
      </c>
    </row>
    <row r="48" spans="2:5" ht="39" customHeight="1" thickBot="1" x14ac:dyDescent="0.3">
      <c r="B48" s="34" t="s">
        <v>29</v>
      </c>
      <c r="C48" s="35" t="s">
        <v>1</v>
      </c>
      <c r="D48" s="24" t="s">
        <v>2</v>
      </c>
      <c r="E48" s="35" t="s">
        <v>3</v>
      </c>
    </row>
    <row r="49" spans="2:5" ht="15.75" thickBot="1" x14ac:dyDescent="0.3">
      <c r="B49" s="34" t="s">
        <v>30</v>
      </c>
      <c r="C49" s="35"/>
      <c r="D49" s="26"/>
      <c r="E49" s="31"/>
    </row>
    <row r="50" spans="2:5" ht="15.75" thickBot="1" x14ac:dyDescent="0.3">
      <c r="B50" s="36" t="s">
        <v>31</v>
      </c>
      <c r="C50" s="38">
        <v>210</v>
      </c>
      <c r="D50" s="25">
        <v>3317837</v>
      </c>
      <c r="E50" s="30">
        <v>3110759</v>
      </c>
    </row>
    <row r="51" spans="2:5" ht="15.75" thickBot="1" x14ac:dyDescent="0.3">
      <c r="B51" s="36" t="s">
        <v>7</v>
      </c>
      <c r="C51" s="38">
        <v>211</v>
      </c>
      <c r="D51" s="25"/>
      <c r="E51" s="30"/>
    </row>
    <row r="52" spans="2:5" ht="18" customHeight="1" thickBot="1" x14ac:dyDescent="0.3">
      <c r="B52" s="36" t="s">
        <v>32</v>
      </c>
      <c r="C52" s="38">
        <v>212</v>
      </c>
      <c r="D52" s="25">
        <v>232645</v>
      </c>
      <c r="E52" s="30">
        <v>94248</v>
      </c>
    </row>
    <row r="53" spans="2:5" ht="24" customHeight="1" thickBot="1" x14ac:dyDescent="0.3">
      <c r="B53" s="36" t="s">
        <v>33</v>
      </c>
      <c r="C53" s="38">
        <v>213</v>
      </c>
      <c r="D53" s="25">
        <v>47744261</v>
      </c>
      <c r="E53" s="30">
        <v>44509715</v>
      </c>
    </row>
    <row r="54" spans="2:5" ht="22.5" customHeight="1" thickBot="1" x14ac:dyDescent="0.3">
      <c r="B54" s="36" t="s">
        <v>34</v>
      </c>
      <c r="C54" s="38">
        <v>214</v>
      </c>
      <c r="D54" s="25"/>
      <c r="E54" s="30"/>
    </row>
    <row r="55" spans="2:5" ht="25.5" customHeight="1" thickBot="1" x14ac:dyDescent="0.3">
      <c r="B55" s="36" t="s">
        <v>35</v>
      </c>
      <c r="C55" s="38">
        <v>215</v>
      </c>
      <c r="D55" s="25"/>
      <c r="E55" s="30"/>
    </row>
    <row r="56" spans="2:5" ht="20.25" customHeight="1" thickBot="1" x14ac:dyDescent="0.3">
      <c r="B56" s="36" t="s">
        <v>36</v>
      </c>
      <c r="C56" s="38">
        <v>216</v>
      </c>
      <c r="D56" s="25"/>
      <c r="E56" s="30"/>
    </row>
    <row r="57" spans="2:5" ht="15.75" thickBot="1" x14ac:dyDescent="0.3">
      <c r="B57" s="36" t="s">
        <v>37</v>
      </c>
      <c r="C57" s="38">
        <v>217</v>
      </c>
      <c r="D57" s="25">
        <f>4250628+22592+260696+1221180</f>
        <v>5755096</v>
      </c>
      <c r="E57" s="30">
        <v>4171511</v>
      </c>
    </row>
    <row r="58" spans="2:5" ht="25.5" customHeight="1" thickBot="1" x14ac:dyDescent="0.3">
      <c r="B58" s="34" t="s">
        <v>38</v>
      </c>
      <c r="C58" s="38">
        <v>300</v>
      </c>
      <c r="D58" s="25">
        <f>SUM(D50:D57)</f>
        <v>57049839</v>
      </c>
      <c r="E58" s="30">
        <f>SUM(E50:E57)</f>
        <v>51886233</v>
      </c>
    </row>
    <row r="59" spans="2:5" ht="28.5" customHeight="1" thickBot="1" x14ac:dyDescent="0.3">
      <c r="B59" s="36" t="s">
        <v>39</v>
      </c>
      <c r="C59" s="38">
        <v>301</v>
      </c>
      <c r="D59" s="25"/>
      <c r="E59" s="30"/>
    </row>
    <row r="60" spans="2:5" ht="15.75" thickBot="1" x14ac:dyDescent="0.3">
      <c r="B60" s="34" t="s">
        <v>40</v>
      </c>
      <c r="C60" s="35"/>
      <c r="D60" s="25"/>
      <c r="E60" s="30"/>
    </row>
    <row r="61" spans="2:5" ht="15.75" thickBot="1" x14ac:dyDescent="0.3">
      <c r="B61" s="36" t="s">
        <v>31</v>
      </c>
      <c r="C61" s="38">
        <v>310</v>
      </c>
      <c r="D61" s="25">
        <v>26734616</v>
      </c>
      <c r="E61" s="30">
        <v>27353098</v>
      </c>
    </row>
    <row r="62" spans="2:5" ht="15.75" thickBot="1" x14ac:dyDescent="0.3">
      <c r="B62" s="36" t="s">
        <v>7</v>
      </c>
      <c r="C62" s="38">
        <v>311</v>
      </c>
      <c r="D62" s="25"/>
      <c r="E62" s="30"/>
    </row>
    <row r="63" spans="2:5" ht="15.75" thickBot="1" x14ac:dyDescent="0.3">
      <c r="B63" s="36" t="s">
        <v>41</v>
      </c>
      <c r="C63" s="38">
        <v>312</v>
      </c>
      <c r="D63" s="25">
        <v>16348235</v>
      </c>
      <c r="E63" s="30">
        <v>16317145</v>
      </c>
    </row>
    <row r="64" spans="2:5" ht="27" customHeight="1" thickBot="1" x14ac:dyDescent="0.3">
      <c r="B64" s="36" t="s">
        <v>42</v>
      </c>
      <c r="C64" s="38">
        <v>313</v>
      </c>
      <c r="D64" s="25"/>
      <c r="E64" s="30"/>
    </row>
    <row r="65" spans="1:6" ht="15.75" thickBot="1" x14ac:dyDescent="0.3">
      <c r="B65" s="36" t="s">
        <v>43</v>
      </c>
      <c r="C65" s="38">
        <v>314</v>
      </c>
      <c r="D65" s="25"/>
      <c r="E65" s="30"/>
    </row>
    <row r="66" spans="1:6" ht="15.75" thickBot="1" x14ac:dyDescent="0.3">
      <c r="B66" s="36" t="s">
        <v>44</v>
      </c>
      <c r="C66" s="38">
        <v>315</v>
      </c>
      <c r="D66" s="25">
        <v>0</v>
      </c>
      <c r="E66" s="30">
        <v>0</v>
      </c>
    </row>
    <row r="67" spans="1:6" ht="15.75" thickBot="1" x14ac:dyDescent="0.3">
      <c r="B67" s="36" t="s">
        <v>45</v>
      </c>
      <c r="C67" s="38">
        <v>316</v>
      </c>
      <c r="D67" s="25">
        <f>690184+3879686</f>
        <v>4569870</v>
      </c>
      <c r="E67" s="30">
        <f>507627+3944898</f>
        <v>4452525</v>
      </c>
    </row>
    <row r="68" spans="1:6" ht="31.5" customHeight="1" thickBot="1" x14ac:dyDescent="0.3">
      <c r="B68" s="34" t="s">
        <v>46</v>
      </c>
      <c r="C68" s="37">
        <v>400</v>
      </c>
      <c r="D68" s="25">
        <f>SUM(D61:D67)</f>
        <v>47652721</v>
      </c>
      <c r="E68" s="30">
        <f>SUM(E61:E67)</f>
        <v>48122768</v>
      </c>
    </row>
    <row r="69" spans="1:6" ht="15.75" thickBot="1" x14ac:dyDescent="0.3">
      <c r="B69" s="34" t="s">
        <v>47</v>
      </c>
      <c r="C69" s="35"/>
      <c r="D69" s="25"/>
      <c r="E69" s="30"/>
    </row>
    <row r="70" spans="1:6" ht="19.5" customHeight="1" thickBot="1" x14ac:dyDescent="0.3">
      <c r="B70" s="36" t="s">
        <v>48</v>
      </c>
      <c r="C70" s="38">
        <v>410</v>
      </c>
      <c r="D70" s="25">
        <v>91374582</v>
      </c>
      <c r="E70" s="30">
        <v>84052173</v>
      </c>
    </row>
    <row r="71" spans="1:6" ht="21" customHeight="1" thickBot="1" x14ac:dyDescent="0.3">
      <c r="B71" s="36" t="s">
        <v>49</v>
      </c>
      <c r="C71" s="38">
        <v>411</v>
      </c>
      <c r="D71" s="25">
        <v>-6067389</v>
      </c>
      <c r="E71" s="30"/>
    </row>
    <row r="72" spans="1:6" ht="18" customHeight="1" thickBot="1" x14ac:dyDescent="0.3">
      <c r="B72" s="36" t="s">
        <v>50</v>
      </c>
      <c r="C72" s="38">
        <v>412</v>
      </c>
      <c r="D72" s="25"/>
      <c r="E72" s="30"/>
    </row>
    <row r="73" spans="1:6" ht="15.75" thickBot="1" x14ac:dyDescent="0.3">
      <c r="B73" s="36" t="s">
        <v>51</v>
      </c>
      <c r="C73" s="38">
        <v>413</v>
      </c>
      <c r="D73" s="25"/>
      <c r="E73" s="30"/>
    </row>
    <row r="74" spans="1:6" ht="19.5" customHeight="1" thickBot="1" x14ac:dyDescent="0.3">
      <c r="B74" s="36" t="s">
        <v>52</v>
      </c>
      <c r="C74" s="38">
        <v>414</v>
      </c>
      <c r="D74" s="25">
        <v>28192001</v>
      </c>
      <c r="E74" s="30">
        <v>25174915</v>
      </c>
      <c r="F74" s="42"/>
    </row>
    <row r="75" spans="1:6" ht="33" customHeight="1" thickBot="1" x14ac:dyDescent="0.3">
      <c r="B75" s="36" t="s">
        <v>53</v>
      </c>
      <c r="C75" s="38">
        <v>420</v>
      </c>
      <c r="D75" s="25">
        <f>SUM(D70:D74)</f>
        <v>113499194</v>
      </c>
      <c r="E75" s="30">
        <f>SUM(E70:E74)</f>
        <v>109227088</v>
      </c>
      <c r="F75" s="44"/>
    </row>
    <row r="76" spans="1:6" ht="22.5" customHeight="1" thickBot="1" x14ac:dyDescent="0.3">
      <c r="B76" s="36" t="s">
        <v>54</v>
      </c>
      <c r="C76" s="38">
        <v>421</v>
      </c>
      <c r="D76" s="25"/>
      <c r="E76" s="30"/>
    </row>
    <row r="77" spans="1:6" ht="18.75" customHeight="1" thickBot="1" x14ac:dyDescent="0.3">
      <c r="B77" s="34" t="s">
        <v>55</v>
      </c>
      <c r="C77" s="37">
        <v>500</v>
      </c>
      <c r="D77" s="25">
        <f>D75+D76</f>
        <v>113499194</v>
      </c>
      <c r="E77" s="30">
        <f>E75+E76</f>
        <v>109227088</v>
      </c>
    </row>
    <row r="78" spans="1:6" ht="28.5" customHeight="1" thickBot="1" x14ac:dyDescent="0.3">
      <c r="B78" s="34" t="s">
        <v>56</v>
      </c>
      <c r="C78" s="35"/>
      <c r="D78" s="25">
        <f>D58+D68+D77</f>
        <v>218201754</v>
      </c>
      <c r="E78" s="30">
        <f>E58+E68+E77</f>
        <v>209236089</v>
      </c>
    </row>
    <row r="79" spans="1:6" x14ac:dyDescent="0.25">
      <c r="D79" s="27">
        <f>D78-D47</f>
        <v>0</v>
      </c>
      <c r="E79" s="27">
        <f>E78-E47</f>
        <v>0</v>
      </c>
    </row>
    <row r="80" spans="1:6" s="50" customFormat="1" x14ac:dyDescent="0.25">
      <c r="A80" s="49"/>
      <c r="B80" s="49" t="s">
        <v>122</v>
      </c>
      <c r="C80" s="49"/>
      <c r="D80" s="51">
        <v>1.7396196554779157</v>
      </c>
      <c r="E80" s="52">
        <v>1.7680868153825069</v>
      </c>
    </row>
    <row r="81" spans="2:5" x14ac:dyDescent="0.25">
      <c r="D81" s="27"/>
      <c r="E81" s="27"/>
    </row>
    <row r="82" spans="2:5" x14ac:dyDescent="0.25">
      <c r="D82" s="27"/>
      <c r="E82" s="27"/>
    </row>
    <row r="83" spans="2:5" x14ac:dyDescent="0.25">
      <c r="B83" s="21" t="s">
        <v>123</v>
      </c>
      <c r="C83" s="22"/>
      <c r="D83" s="22"/>
    </row>
    <row r="84" spans="2:5" x14ac:dyDescent="0.25">
      <c r="B84" s="21"/>
      <c r="C84" s="22"/>
      <c r="D84" s="22"/>
    </row>
    <row r="85" spans="2:5" x14ac:dyDescent="0.25">
      <c r="B85" s="21" t="s">
        <v>124</v>
      </c>
      <c r="C85" s="22"/>
      <c r="D85" s="22"/>
    </row>
    <row r="86" spans="2:5" x14ac:dyDescent="0.25">
      <c r="B86" s="21" t="s">
        <v>104</v>
      </c>
      <c r="C86" s="22"/>
      <c r="D86" s="22"/>
    </row>
    <row r="87" spans="2:5" x14ac:dyDescent="0.25">
      <c r="B87" s="21"/>
      <c r="C87" s="22"/>
      <c r="D87" s="22"/>
    </row>
    <row r="88" spans="2:5" x14ac:dyDescent="0.25">
      <c r="B88" s="21" t="s">
        <v>105</v>
      </c>
      <c r="C88" s="22"/>
      <c r="D88" s="22"/>
    </row>
  </sheetData>
  <mergeCells count="3">
    <mergeCell ref="B14:E14"/>
    <mergeCell ref="B15:E15"/>
    <mergeCell ref="C2:E2"/>
  </mergeCells>
  <pageMargins left="0.43307086614173229" right="3.937007874015748E-2" top="0.35433070866141736" bottom="0.74803149606299213" header="0.11811023622047245" footer="0.11811023622047245"/>
  <pageSetup paperSize="9" scale="84" fitToWidth="3" fitToHeight="2" orientation="portrait" r:id="rId1"/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topLeftCell="A37" zoomScale="90" zoomScaleNormal="100" zoomScaleSheetLayoutView="90" workbookViewId="0">
      <selection activeCell="A53" sqref="A53:A55"/>
    </sheetView>
  </sheetViews>
  <sheetFormatPr defaultRowHeight="15" x14ac:dyDescent="0.25"/>
  <cols>
    <col min="1" max="1" width="72.28515625" style="2" customWidth="1"/>
    <col min="2" max="2" width="10.140625" style="2" bestFit="1" customWidth="1"/>
    <col min="3" max="4" width="17.42578125" style="3" customWidth="1"/>
    <col min="5" max="6" width="9.140625" style="1"/>
    <col min="7" max="8" width="12.28515625" style="1" bestFit="1" customWidth="1"/>
    <col min="9" max="9" width="9.140625" style="1"/>
    <col min="10" max="10" width="12.5703125" style="1" customWidth="1"/>
    <col min="11" max="16384" width="9.140625" style="1"/>
  </cols>
  <sheetData>
    <row r="1" spans="1:4" x14ac:dyDescent="0.25">
      <c r="D1" s="2" t="s">
        <v>107</v>
      </c>
    </row>
    <row r="2" spans="1:4" ht="29.25" customHeight="1" x14ac:dyDescent="0.25">
      <c r="B2" s="55" t="s">
        <v>108</v>
      </c>
      <c r="C2" s="55"/>
      <c r="D2" s="55"/>
    </row>
    <row r="3" spans="1:4" x14ac:dyDescent="0.25">
      <c r="A3" s="56" t="s">
        <v>118</v>
      </c>
      <c r="B3" s="56"/>
      <c r="C3" s="56"/>
      <c r="D3" s="56"/>
    </row>
    <row r="4" spans="1:4" ht="15.75" thickBot="1" x14ac:dyDescent="0.3">
      <c r="D4" s="4" t="s">
        <v>97</v>
      </c>
    </row>
    <row r="5" spans="1:4" ht="22.5" customHeight="1" thickBot="1" x14ac:dyDescent="0.3">
      <c r="A5" s="5" t="s">
        <v>57</v>
      </c>
      <c r="B5" s="6" t="s">
        <v>1</v>
      </c>
      <c r="C5" s="7" t="s">
        <v>58</v>
      </c>
      <c r="D5" s="8" t="s">
        <v>59</v>
      </c>
    </row>
    <row r="6" spans="1:4" x14ac:dyDescent="0.25">
      <c r="A6" s="9" t="s">
        <v>60</v>
      </c>
      <c r="B6" s="10">
        <v>10</v>
      </c>
      <c r="C6" s="11">
        <v>50303292</v>
      </c>
      <c r="D6" s="45">
        <v>45396174</v>
      </c>
    </row>
    <row r="7" spans="1:4" x14ac:dyDescent="0.25">
      <c r="A7" s="12" t="s">
        <v>61</v>
      </c>
      <c r="B7" s="13">
        <v>11</v>
      </c>
      <c r="C7" s="11">
        <v>-42984742</v>
      </c>
      <c r="D7" s="45">
        <v>-40552448</v>
      </c>
    </row>
    <row r="8" spans="1:4" x14ac:dyDescent="0.25">
      <c r="A8" s="12" t="s">
        <v>62</v>
      </c>
      <c r="B8" s="13">
        <v>12</v>
      </c>
      <c r="C8" s="11">
        <f>SUM(C6:C7)</f>
        <v>7318550</v>
      </c>
      <c r="D8" s="45">
        <f>SUM(D6:D7)</f>
        <v>4843726</v>
      </c>
    </row>
    <row r="9" spans="1:4" x14ac:dyDescent="0.25">
      <c r="A9" s="12" t="s">
        <v>63</v>
      </c>
      <c r="B9" s="13">
        <v>13</v>
      </c>
      <c r="C9" s="11">
        <v>0</v>
      </c>
      <c r="D9" s="45">
        <v>0</v>
      </c>
    </row>
    <row r="10" spans="1:4" x14ac:dyDescent="0.25">
      <c r="A10" s="12" t="s">
        <v>64</v>
      </c>
      <c r="B10" s="13">
        <v>14</v>
      </c>
      <c r="C10" s="11">
        <v>-1224694</v>
      </c>
      <c r="D10" s="45">
        <v>-1063790</v>
      </c>
    </row>
    <row r="11" spans="1:4" x14ac:dyDescent="0.25">
      <c r="A11" s="12" t="s">
        <v>65</v>
      </c>
      <c r="B11" s="13">
        <v>15</v>
      </c>
      <c r="C11" s="11">
        <v>-562401</v>
      </c>
      <c r="D11" s="45">
        <v>-333070</v>
      </c>
    </row>
    <row r="12" spans="1:4" x14ac:dyDescent="0.25">
      <c r="A12" s="12" t="s">
        <v>66</v>
      </c>
      <c r="B12" s="13">
        <v>16</v>
      </c>
      <c r="C12" s="11">
        <v>669346</v>
      </c>
      <c r="D12" s="45">
        <v>672311</v>
      </c>
    </row>
    <row r="13" spans="1:4" x14ac:dyDescent="0.25">
      <c r="A13" s="12" t="s">
        <v>99</v>
      </c>
      <c r="B13" s="13">
        <v>20</v>
      </c>
      <c r="C13" s="11">
        <f>SUM(C8:C12)</f>
        <v>6200801</v>
      </c>
      <c r="D13" s="45">
        <f>SUM(D8:D12)</f>
        <v>4119177</v>
      </c>
    </row>
    <row r="14" spans="1:4" x14ac:dyDescent="0.25">
      <c r="A14" s="12" t="s">
        <v>67</v>
      </c>
      <c r="B14" s="13">
        <v>21</v>
      </c>
      <c r="C14" s="11">
        <v>119907</v>
      </c>
      <c r="D14" s="45">
        <v>258197</v>
      </c>
    </row>
    <row r="15" spans="1:4" x14ac:dyDescent="0.25">
      <c r="A15" s="12" t="s">
        <v>68</v>
      </c>
      <c r="B15" s="13">
        <v>22</v>
      </c>
      <c r="C15" s="11">
        <v>-979706</v>
      </c>
      <c r="D15" s="45">
        <v>-708981</v>
      </c>
    </row>
    <row r="16" spans="1:4" ht="25.5" x14ac:dyDescent="0.25">
      <c r="A16" s="12" t="s">
        <v>69</v>
      </c>
      <c r="B16" s="13">
        <v>23</v>
      </c>
      <c r="C16" s="11">
        <v>0</v>
      </c>
      <c r="D16" s="45">
        <v>0</v>
      </c>
    </row>
    <row r="17" spans="1:4" x14ac:dyDescent="0.25">
      <c r="A17" s="12" t="s">
        <v>70</v>
      </c>
      <c r="B17" s="13">
        <v>24</v>
      </c>
      <c r="C17" s="11"/>
      <c r="D17" s="45">
        <v>69763</v>
      </c>
    </row>
    <row r="18" spans="1:4" x14ac:dyDescent="0.25">
      <c r="A18" s="12" t="s">
        <v>71</v>
      </c>
      <c r="B18" s="13">
        <v>25</v>
      </c>
      <c r="C18" s="11">
        <v>-870</v>
      </c>
      <c r="D18" s="45"/>
    </row>
    <row r="19" spans="1:4" x14ac:dyDescent="0.25">
      <c r="A19" s="12" t="s">
        <v>100</v>
      </c>
      <c r="B19" s="13">
        <v>100</v>
      </c>
      <c r="C19" s="11">
        <f>SUM(C13:C18)</f>
        <v>5340132</v>
      </c>
      <c r="D19" s="45">
        <f>SUM(D13:D18)</f>
        <v>3738156</v>
      </c>
    </row>
    <row r="20" spans="1:4" x14ac:dyDescent="0.25">
      <c r="A20" s="12" t="s">
        <v>72</v>
      </c>
      <c r="B20" s="13">
        <v>101</v>
      </c>
      <c r="C20" s="11">
        <v>-1068026</v>
      </c>
      <c r="D20" s="45">
        <v>-747631</v>
      </c>
    </row>
    <row r="21" spans="1:4" ht="25.5" x14ac:dyDescent="0.25">
      <c r="A21" s="12" t="s">
        <v>101</v>
      </c>
      <c r="B21" s="13">
        <v>200</v>
      </c>
      <c r="C21" s="11">
        <f>SUM(C19:C20)</f>
        <v>4272106</v>
      </c>
      <c r="D21" s="45">
        <f>SUM(D19:D20)</f>
        <v>2990525</v>
      </c>
    </row>
    <row r="22" spans="1:4" x14ac:dyDescent="0.25">
      <c r="A22" s="12" t="s">
        <v>73</v>
      </c>
      <c r="B22" s="13">
        <v>201</v>
      </c>
      <c r="C22" s="11">
        <v>0</v>
      </c>
      <c r="D22" s="45">
        <v>0</v>
      </c>
    </row>
    <row r="23" spans="1:4" x14ac:dyDescent="0.25">
      <c r="A23" s="12" t="s">
        <v>74</v>
      </c>
      <c r="B23" s="13">
        <v>300</v>
      </c>
      <c r="C23" s="11">
        <f>C21</f>
        <v>4272106</v>
      </c>
      <c r="D23" s="45">
        <f>D21</f>
        <v>2990525</v>
      </c>
    </row>
    <row r="24" spans="1:4" x14ac:dyDescent="0.25">
      <c r="A24" s="12" t="s">
        <v>75</v>
      </c>
      <c r="B24" s="13"/>
      <c r="C24" s="11">
        <f>C23</f>
        <v>4272106</v>
      </c>
      <c r="D24" s="45">
        <f>D23</f>
        <v>2990525</v>
      </c>
    </row>
    <row r="25" spans="1:4" x14ac:dyDescent="0.25">
      <c r="A25" s="12" t="s">
        <v>76</v>
      </c>
      <c r="B25" s="13"/>
      <c r="C25" s="11"/>
      <c r="D25" s="45"/>
    </row>
    <row r="26" spans="1:4" x14ac:dyDescent="0.25">
      <c r="A26" s="12" t="s">
        <v>102</v>
      </c>
      <c r="B26" s="13">
        <v>400</v>
      </c>
      <c r="C26" s="11"/>
      <c r="D26" s="45"/>
    </row>
    <row r="27" spans="1:4" x14ac:dyDescent="0.25">
      <c r="A27" s="12" t="s">
        <v>77</v>
      </c>
      <c r="B27" s="13"/>
      <c r="C27" s="11"/>
      <c r="D27" s="45"/>
    </row>
    <row r="28" spans="1:4" x14ac:dyDescent="0.25">
      <c r="A28" s="12" t="s">
        <v>78</v>
      </c>
      <c r="B28" s="13">
        <v>410</v>
      </c>
      <c r="C28" s="11"/>
      <c r="D28" s="45"/>
    </row>
    <row r="29" spans="1:4" x14ac:dyDescent="0.25">
      <c r="A29" s="12" t="s">
        <v>79</v>
      </c>
      <c r="B29" s="13">
        <v>411</v>
      </c>
      <c r="C29" s="15"/>
      <c r="D29" s="46"/>
    </row>
    <row r="30" spans="1:4" ht="25.5" x14ac:dyDescent="0.25">
      <c r="A30" s="12" t="s">
        <v>80</v>
      </c>
      <c r="B30" s="13">
        <v>412</v>
      </c>
      <c r="C30" s="15"/>
      <c r="D30" s="46"/>
    </row>
    <row r="31" spans="1:4" x14ac:dyDescent="0.25">
      <c r="A31" s="12" t="s">
        <v>81</v>
      </c>
      <c r="B31" s="13">
        <v>413</v>
      </c>
      <c r="C31" s="15"/>
      <c r="D31" s="46"/>
    </row>
    <row r="32" spans="1:4" ht="25.5" x14ac:dyDescent="0.25">
      <c r="A32" s="12" t="s">
        <v>82</v>
      </c>
      <c r="B32" s="13">
        <v>414</v>
      </c>
      <c r="C32" s="15"/>
      <c r="D32" s="46"/>
    </row>
    <row r="33" spans="1:10" x14ac:dyDescent="0.25">
      <c r="A33" s="12" t="s">
        <v>83</v>
      </c>
      <c r="B33" s="13">
        <v>415</v>
      </c>
      <c r="C33" s="15"/>
      <c r="D33" s="46"/>
    </row>
    <row r="34" spans="1:10" x14ac:dyDescent="0.25">
      <c r="A34" s="12" t="s">
        <v>84</v>
      </c>
      <c r="B34" s="13">
        <v>416</v>
      </c>
      <c r="C34" s="15"/>
      <c r="D34" s="46"/>
    </row>
    <row r="35" spans="1:10" x14ac:dyDescent="0.25">
      <c r="A35" s="12" t="s">
        <v>85</v>
      </c>
      <c r="B35" s="13">
        <v>417</v>
      </c>
      <c r="C35" s="15"/>
      <c r="D35" s="46"/>
    </row>
    <row r="36" spans="1:10" x14ac:dyDescent="0.25">
      <c r="A36" s="12" t="s">
        <v>86</v>
      </c>
      <c r="B36" s="13">
        <v>418</v>
      </c>
      <c r="C36" s="15"/>
      <c r="D36" s="46"/>
    </row>
    <row r="37" spans="1:10" x14ac:dyDescent="0.25">
      <c r="A37" s="12" t="s">
        <v>87</v>
      </c>
      <c r="B37" s="13">
        <v>419</v>
      </c>
      <c r="C37" s="15"/>
      <c r="D37" s="46"/>
    </row>
    <row r="38" spans="1:10" x14ac:dyDescent="0.25">
      <c r="A38" s="12" t="s">
        <v>88</v>
      </c>
      <c r="B38" s="13">
        <v>420</v>
      </c>
      <c r="C38" s="15"/>
      <c r="D38" s="46"/>
    </row>
    <row r="39" spans="1:10" x14ac:dyDescent="0.25">
      <c r="A39" s="12" t="s">
        <v>89</v>
      </c>
      <c r="B39" s="13">
        <v>500</v>
      </c>
      <c r="C39" s="14">
        <f>C23+C26</f>
        <v>4272106</v>
      </c>
      <c r="D39" s="43">
        <f>D23+D26</f>
        <v>2990525</v>
      </c>
    </row>
    <row r="40" spans="1:10" x14ac:dyDescent="0.25">
      <c r="A40" s="12" t="s">
        <v>90</v>
      </c>
      <c r="B40" s="13"/>
      <c r="C40" s="14">
        <f>C39</f>
        <v>4272106</v>
      </c>
      <c r="D40" s="43">
        <f>D39</f>
        <v>2990525</v>
      </c>
    </row>
    <row r="41" spans="1:10" x14ac:dyDescent="0.25">
      <c r="A41" s="12" t="s">
        <v>75</v>
      </c>
      <c r="B41" s="13"/>
      <c r="C41" s="14">
        <f>C40</f>
        <v>4272106</v>
      </c>
      <c r="D41" s="43">
        <f>D40</f>
        <v>2990525</v>
      </c>
      <c r="G41" s="57"/>
      <c r="H41" s="57"/>
    </row>
    <row r="42" spans="1:10" x14ac:dyDescent="0.25">
      <c r="A42" s="12" t="s">
        <v>91</v>
      </c>
      <c r="B42" s="13"/>
      <c r="C42" s="16"/>
      <c r="D42" s="47"/>
    </row>
    <row r="43" spans="1:10" x14ac:dyDescent="0.25">
      <c r="A43" s="12" t="s">
        <v>92</v>
      </c>
      <c r="B43" s="13">
        <v>600</v>
      </c>
      <c r="C43" s="39"/>
      <c r="D43" s="41"/>
      <c r="G43" s="18"/>
      <c r="H43" s="18"/>
      <c r="J43" s="18"/>
    </row>
    <row r="44" spans="1:10" x14ac:dyDescent="0.25">
      <c r="A44" s="12" t="s">
        <v>77</v>
      </c>
      <c r="B44" s="13"/>
      <c r="C44" s="40"/>
      <c r="D44" s="48"/>
    </row>
    <row r="45" spans="1:10" x14ac:dyDescent="0.25">
      <c r="A45" s="12" t="s">
        <v>93</v>
      </c>
      <c r="B45" s="13"/>
      <c r="C45" s="40"/>
      <c r="D45" s="48"/>
    </row>
    <row r="46" spans="1:10" x14ac:dyDescent="0.25">
      <c r="A46" s="12" t="s">
        <v>94</v>
      </c>
      <c r="B46" s="13"/>
      <c r="C46" s="39">
        <v>6.9199999999999998E-2</v>
      </c>
      <c r="D46" s="41">
        <v>0.05</v>
      </c>
    </row>
    <row r="47" spans="1:10" x14ac:dyDescent="0.25">
      <c r="A47" s="12" t="s">
        <v>95</v>
      </c>
      <c r="B47" s="13"/>
      <c r="C47" s="16"/>
      <c r="D47" s="17"/>
    </row>
    <row r="48" spans="1:10" x14ac:dyDescent="0.25">
      <c r="A48" s="12" t="s">
        <v>96</v>
      </c>
      <c r="B48" s="13"/>
      <c r="C48" s="16"/>
      <c r="D48" s="17"/>
    </row>
    <row r="49" spans="1:7" x14ac:dyDescent="0.25">
      <c r="A49" s="12" t="s">
        <v>94</v>
      </c>
      <c r="B49" s="13"/>
      <c r="C49" s="39">
        <v>6.9199999999999998E-2</v>
      </c>
      <c r="D49" s="41">
        <v>0.05</v>
      </c>
    </row>
    <row r="50" spans="1:7" ht="15.75" thickBot="1" x14ac:dyDescent="0.3">
      <c r="A50" s="19" t="s">
        <v>95</v>
      </c>
      <c r="B50" s="20"/>
      <c r="C50" s="28"/>
      <c r="D50" s="29"/>
    </row>
    <row r="53" spans="1:7" x14ac:dyDescent="0.25">
      <c r="A53" s="21" t="s">
        <v>123</v>
      </c>
      <c r="B53" s="22"/>
    </row>
    <row r="54" spans="1:7" x14ac:dyDescent="0.25">
      <c r="A54" s="21"/>
      <c r="B54" s="22"/>
    </row>
    <row r="55" spans="1:7" x14ac:dyDescent="0.25">
      <c r="A55" s="21" t="s">
        <v>124</v>
      </c>
      <c r="B55" s="22"/>
      <c r="C55" s="22"/>
    </row>
    <row r="56" spans="1:7" x14ac:dyDescent="0.25">
      <c r="A56" s="21" t="s">
        <v>104</v>
      </c>
      <c r="B56" s="22"/>
    </row>
    <row r="57" spans="1:7" x14ac:dyDescent="0.25">
      <c r="A57" s="21" t="s">
        <v>105</v>
      </c>
      <c r="B57" s="22"/>
      <c r="G57" s="18"/>
    </row>
  </sheetData>
  <mergeCells count="3">
    <mergeCell ref="A3:D3"/>
    <mergeCell ref="G41:H41"/>
    <mergeCell ref="B2:D2"/>
  </mergeCells>
  <pageMargins left="0.74803149606299213" right="0.74803149606299213" top="0.59055118110236227" bottom="0.59055118110236227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Yeltayev Nurbol</cp:lastModifiedBy>
  <cp:lastPrinted>2016-03-09T06:53:32Z</cp:lastPrinted>
  <dcterms:created xsi:type="dcterms:W3CDTF">2013-10-17T06:47:41Z</dcterms:created>
  <dcterms:modified xsi:type="dcterms:W3CDTF">2016-04-19T04:21:23Z</dcterms:modified>
</cp:coreProperties>
</file>