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lshyn.ibrakhimova\Desktop\Финансовые отчетности\2016\1кв 2016\Consolidated 1m 2016\"/>
    </mc:Choice>
  </mc:AlternateContent>
  <bookViews>
    <workbookView xWindow="0" yWindow="0" windowWidth="20490" windowHeight="7800"/>
  </bookViews>
  <sheets>
    <sheet name="BS" sheetId="5" r:id="rId1"/>
    <sheet name="IS " sheetId="3" r:id="rId2"/>
    <sheet name="CFS" sheetId="2" r:id="rId3"/>
    <sheet name="SEC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0">#REF!</definedName>
    <definedName name="_RSE3" localSheetId="2">#REF!</definedName>
    <definedName name="_RSE3">#REF!</definedName>
    <definedName name="AS2DocOpenMode" hidden="1">"AS2DocumentEdit"</definedName>
    <definedName name="Numof_Selections2" localSheetId="0">#REF!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0">[3]SFP!#REF!</definedName>
    <definedName name="TextRefCopy1" localSheetId="2">[3]SFP!#REF!</definedName>
    <definedName name="TextRefCopy1">[3]SFP!#REF!</definedName>
    <definedName name="TextRefCopy342">[4]Summary!$J$27</definedName>
    <definedName name="TextRefCopy4" localSheetId="0">#REF!</definedName>
    <definedName name="TextRefCopy4" localSheetId="2">#REF!</definedName>
    <definedName name="TextRefCopy4">#REF!</definedName>
    <definedName name="TextRefCopy94" localSheetId="0">'[3]14'!#REF!</definedName>
    <definedName name="TextRefCopy94" localSheetId="2">'[3]14'!#REF!</definedName>
    <definedName name="TextRefCopy94">'[3]14'!#REF!</definedName>
    <definedName name="TextRefCopyRangeCount" hidden="1">1</definedName>
    <definedName name="Total_Amount">'[1]CMA Calculations- R Factor'!$D$16</definedName>
    <definedName name="Total_Population2" localSheetId="0">#REF!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0" hidden="1">[3]SCE!#REF!</definedName>
    <definedName name="XREF_COLUMN_2" localSheetId="2" hidden="1">[3]SCE!#REF!</definedName>
    <definedName name="XREF_COLUMN_2" hidden="1">[3]SCE!#REF!</definedName>
    <definedName name="XRefActiveRow" localSheetId="0" hidden="1">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0" hidden="1">[5]XREF!#REF!</definedName>
    <definedName name="XRefCopy1Row" localSheetId="2" hidden="1">[5]XREF!#REF!</definedName>
    <definedName name="XRefCopy1Row" hidden="1">[5]XREF!#REF!</definedName>
    <definedName name="XRefCopyRangeCount" hidden="1">1</definedName>
    <definedName name="XRefPaste2" localSheetId="0" hidden="1">[3]SCE!#REF!</definedName>
    <definedName name="XRefPaste2" localSheetId="2" hidden="1">[3]SCE!#REF!</definedName>
    <definedName name="XRefPaste2" hidden="1">[3]SCE!#REF!</definedName>
    <definedName name="XRefPaste2Row" localSheetId="0" hidden="1">#REF!</definedName>
    <definedName name="XRefPaste2Row" localSheetId="2" hidden="1">#REF!</definedName>
    <definedName name="XRefPaste2Row" hidden="1">#REF!</definedName>
    <definedName name="XRefPasteRangeCount" hidden="1">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5" l="1"/>
  <c r="C41" i="5"/>
  <c r="C35" i="5"/>
  <c r="C26" i="5"/>
  <c r="C16" i="5"/>
  <c r="C28" i="5" l="1"/>
  <c r="C51" i="5"/>
  <c r="D26" i="3"/>
  <c r="D22" i="3"/>
  <c r="B22" i="3"/>
  <c r="B26" i="3" s="1"/>
  <c r="D13" i="3"/>
  <c r="B13" i="3"/>
  <c r="C46" i="2"/>
  <c r="B45" i="2"/>
  <c r="C44" i="2"/>
  <c r="C42" i="2"/>
  <c r="B42" i="2"/>
  <c r="B46" i="2" s="1"/>
  <c r="C37" i="2"/>
  <c r="B37" i="2"/>
  <c r="B35" i="2"/>
  <c r="C31" i="2"/>
  <c r="C30" i="2"/>
  <c r="B30" i="2"/>
  <c r="C27" i="2"/>
  <c r="C35" i="2" s="1"/>
  <c r="B27" i="2"/>
  <c r="C15" i="2"/>
  <c r="B15" i="2"/>
  <c r="C9" i="2"/>
  <c r="C24" i="2" s="1"/>
  <c r="C48" i="2" s="1"/>
  <c r="C50" i="2" s="1"/>
  <c r="B9" i="2"/>
  <c r="B24" i="2" s="1"/>
  <c r="B48" i="2" s="1"/>
  <c r="B50" i="2" s="1"/>
  <c r="B22" i="1"/>
  <c r="H20" i="1"/>
  <c r="F22" i="1"/>
  <c r="D22" i="1"/>
  <c r="H18" i="1"/>
  <c r="H22" i="1" s="1"/>
  <c r="D14" i="1"/>
  <c r="F14" i="1"/>
  <c r="E10" i="1"/>
  <c r="B14" i="1"/>
  <c r="H10" i="1" l="1"/>
  <c r="H12" i="1"/>
  <c r="H14" i="1" l="1"/>
  <c r="E26" i="5" l="1"/>
  <c r="E35" i="5" l="1"/>
  <c r="E49" i="5"/>
  <c r="E16" i="5"/>
  <c r="E28" i="5" s="1"/>
  <c r="E41" i="5"/>
  <c r="E51" i="5" l="1"/>
</calcChain>
</file>

<file path=xl/sharedStrings.xml><?xml version="1.0" encoding="utf-8"?>
<sst xmlns="http://schemas.openxmlformats.org/spreadsheetml/2006/main" count="150" uniqueCount="118">
  <si>
    <t xml:space="preserve">КОНСОЛИДИРОВАННЫЙ ОТЧЕТ ОБ ИЗМЕНЕНИЯХ КАПИТАЛА </t>
  </si>
  <si>
    <t>ЗА ПЕРИОД, ЗАКОНЧИВШИЙСЯ 31 МАРТА 2016 г.</t>
  </si>
  <si>
    <t>(в тыс. тенге)</t>
  </si>
  <si>
    <t xml:space="preserve">Уставный 
капитал
</t>
  </si>
  <si>
    <t xml:space="preserve">Дополнительно
оплаченный капитал
</t>
  </si>
  <si>
    <t xml:space="preserve">Нераспреде-
ленная прибыль
</t>
  </si>
  <si>
    <t>Итого</t>
  </si>
  <si>
    <t xml:space="preserve">На 1 января 2015 г. </t>
  </si>
  <si>
    <t>Чистая прибыль и итого совокупный доход за год</t>
  </si>
  <si>
    <t>На 31 марта 2015 г.</t>
  </si>
  <si>
    <t xml:space="preserve">На 1 января 2016 г. </t>
  </si>
  <si>
    <t>На 31 марта 2016 г.</t>
  </si>
  <si>
    <t xml:space="preserve">       От имени руководства Группы:</t>
  </si>
  <si>
    <t>__________________________</t>
  </si>
  <si>
    <t>______________________</t>
  </si>
  <si>
    <t>Айтжанов Н.Е.</t>
  </si>
  <si>
    <t>Нурмухамбетова Л.Т.</t>
  </si>
  <si>
    <t>Генеральный директор</t>
  </si>
  <si>
    <t>Заместитель Генерального директора</t>
  </si>
  <si>
    <t>по финансовым вопросам</t>
  </si>
  <si>
    <t xml:space="preserve">ТОВАРИЩЕСТВО С ОГРАНИЧЕННОЙ ОТВЕТСТВЕННОСТЬЮ </t>
  </si>
  <si>
    <t>«КАЗАХСТАНСКИЕ КОММУНАЛЬНЫЕ СИСТЕМЫ» И ЕГО ДОЧЕРНИЕ ПРЕДПРИЯТИЯ</t>
  </si>
  <si>
    <t>ОТЧЕТ О ДВИЖЕНИИ ДЕНЕЖНЫХ СРЕДСТВ (Прямой метод)</t>
  </si>
  <si>
    <t>ПО СОСТОЯНИЮ НА 31  МАРТА 2016 г.</t>
  </si>
  <si>
    <t xml:space="preserve">                              НАИМЕНОВАНИЕ ПОКАЗАТЕЛЕЙ</t>
  </si>
  <si>
    <t>За период, закончившийся     31 марта 2016 г.</t>
  </si>
  <si>
    <t>За период, закончившийся        31 марта 2015 г.</t>
  </si>
  <si>
    <t>I. ДВИЖЕНИЕ ДЕНЕГ ОТ ОПЕРАЦИОННОЙ ДЕЯТЕЛЬНОСТИ</t>
  </si>
  <si>
    <t>1. Поступление всего,</t>
  </si>
  <si>
    <t xml:space="preserve">     в том числе:</t>
  </si>
  <si>
    <t xml:space="preserve">          реализация товаров и услуг</t>
  </si>
  <si>
    <t xml:space="preserve">          авансы полученные от покупателей, заказчиков</t>
  </si>
  <si>
    <t xml:space="preserve">          полученные вознаграждения</t>
  </si>
  <si>
    <t xml:space="preserve">          прочие поступления</t>
  </si>
  <si>
    <t>2. Выбытие всего,</t>
  </si>
  <si>
    <t xml:space="preserve">          платежи поставщикам за товары и услуги</t>
  </si>
  <si>
    <t xml:space="preserve">          авансы выданные поставщикам товаров и услуг</t>
  </si>
  <si>
    <t xml:space="preserve">          выплаты по оплате труда</t>
  </si>
  <si>
    <t xml:space="preserve">          выплата вознаграждения</t>
  </si>
  <si>
    <t xml:space="preserve">          выплаты по договорам страхования</t>
  </si>
  <si>
    <t xml:space="preserve">          подоходный налог и другие платежи в бюджет</t>
  </si>
  <si>
    <t xml:space="preserve">          прочие выплаты</t>
  </si>
  <si>
    <t>3. Чистая сумма денежных средств от операционной деятельности</t>
  </si>
  <si>
    <t>II. ДВИЖЕНИЕ ДЕНЕГ ОТ ИНВЕСТИЦИОННОЙ ДЕЯТЕЛЬНОСТИ</t>
  </si>
  <si>
    <t>1. Поступление  всего,</t>
  </si>
  <si>
    <t>2. Выбытие  всего,</t>
  </si>
  <si>
    <t xml:space="preserve">          приобретение основных средств</t>
  </si>
  <si>
    <t xml:space="preserve">          приобретение нематериальных активов</t>
  </si>
  <si>
    <t>3. Результат инвестиционной деятельности</t>
  </si>
  <si>
    <t>III. ДВИЖЕНИЕ ДЕНЕГ ОТ ФИНАНСОВОЙ ДЕЯТЕЛЬНОСТИ</t>
  </si>
  <si>
    <t xml:space="preserve">          эмиссия акций и других финансовых инструментов</t>
  </si>
  <si>
    <t xml:space="preserve">          получение займов</t>
  </si>
  <si>
    <t xml:space="preserve">          погашение займов</t>
  </si>
  <si>
    <t xml:space="preserve">          прочие выбытия</t>
  </si>
  <si>
    <t>3. Результат финансовой деятельности</t>
  </si>
  <si>
    <t>4. Влияние обменных курсов валют в тенге</t>
  </si>
  <si>
    <t xml:space="preserve">ИТОГО: Увеличение(+)/уменьшение(-) денег </t>
  </si>
  <si>
    <t>Деньги на начало отчетного периода</t>
  </si>
  <si>
    <t>Деньги на конец    отчетного периода</t>
  </si>
  <si>
    <t>От имени руководства Группы:</t>
  </si>
  <si>
    <t>_______________________________</t>
  </si>
  <si>
    <t>____________________________</t>
  </si>
  <si>
    <t>КОНСОЛИДИРОВАННЫЙ ОТЧЕТ О ПРИБЫЛЯХ И УБЫТКАХ И ПРОЧЕМ СОВОКУПНОМ ДОХОДЕ</t>
  </si>
  <si>
    <t>За период, закончившийся         31 марта 2015 г.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</si>
  <si>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</si>
  <si>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</si>
  <si>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</si>
  <si>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</si>
  <si>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</si>
  <si>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</si>
  <si>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</si>
  <si>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Убыток от курсовой разницы</t>
  </si>
  <si>
    <t>Прочие доходы/ расходы</t>
  </si>
  <si>
    <t xml:space="preserve">ПРИБЫЛЬ ДО РАСХОДОВ ПО ПОДОХОДНОМУ НАЛОГУ  </t>
  </si>
  <si>
    <t>Расходы по подоходному налогу</t>
  </si>
  <si>
    <t>ЧИСТАЯ ПРИБЫЛЬ ЗА ПЕРИОД</t>
  </si>
  <si>
    <t xml:space="preserve"> </t>
  </si>
  <si>
    <t>_____________________________________</t>
  </si>
  <si>
    <t>__________________________________</t>
  </si>
  <si>
    <t>КОНСОЛИДИРОВАННЫЙ ОТЧЕТ О ФИНАНСОВОМ ПОЛОЖЕНИИ</t>
  </si>
  <si>
    <t xml:space="preserve">ПО СОСТОЯНИЮ НА 31 МАРТА 2016 г. </t>
  </si>
  <si>
    <t>31 марта 2016 г.</t>
  </si>
  <si>
    <t>31 декабря 2015 г.</t>
  </si>
  <si>
    <t>АКТИВЫ</t>
  </si>
  <si>
    <t>ДОЛГОСРОЧНЫЕ АКТИВЫ:</t>
  </si>
  <si>
    <t>Основные средства</t>
  </si>
  <si>
    <t>Долгосрочные авансы выданные</t>
  </si>
  <si>
    <t>Нематериальные активы</t>
  </si>
  <si>
    <t>Гудвилл</t>
  </si>
  <si>
    <t>Инвестиционная недвижимость</t>
  </si>
  <si>
    <t xml:space="preserve">ТЕКУЩИЕ АКТИВЫ: </t>
  </si>
  <si>
    <t>Торговая дебиторская задолженность</t>
  </si>
  <si>
    <t>Денежные средства</t>
  </si>
  <si>
    <t>Товарно-материальные запасы</t>
  </si>
  <si>
    <t xml:space="preserve">Авансы выданные </t>
  </si>
  <si>
    <t>Прочие текущие активы</t>
  </si>
  <si>
    <t>Предоплата по корпоративному подоходному налогу</t>
  </si>
  <si>
    <t>Прочие налоги к возмещению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</si>
  <si>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</si>
  <si>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</si>
  <si>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</si>
  <si>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9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</si>
  <si>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</si>
  <si>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</si>
  <si>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</si>
  <si>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</si>
  <si>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</si>
  <si>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</si>
  <si>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</si>
  <si>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</si>
  <si>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</si>
  <si>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Прочая кредиторская задолженность и начисленные обязательства</t>
  </si>
  <si>
    <t>Прочие налоги к уплате</t>
  </si>
  <si>
    <t>Корпоративный подоходный налог к уплате</t>
  </si>
  <si>
    <t>ИТОГО СОБСТВЕННЫЙ КАПИТАЛ И ОБЯЗАТЕЛЬСТВА</t>
  </si>
  <si>
    <t>_______________________</t>
  </si>
  <si>
    <t>___________________________________</t>
  </si>
  <si>
    <t>Долгосрочные финансовые инвестиции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</si>
</sst>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[$€-2]* #,##0.00_);_([$€-2]* \(#,##0.00\);_([$€-2]* &quot;-&quot;??_)"/>
    <numFmt numFmtId="165" formatCode="_(* #,##0_);_(* \(#,##0\);_(* &quot;-&quot;_);_(@_)"/>
    <numFmt numFmtId="166" formatCode="_ * #,##0_ ;_ * \-#,##0_ ;_ * &quot;-&quot;??_ ;_ @_ "/>
    <numFmt numFmtId="167" formatCode="_(* #,##0_);_(* \(#,##0\);_(* &quot;-&quot;??_);_(@_)"/>
  </numFmts>
  <fonts count="15" x14ac:knownFonts="1">
    <font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</font>
    <font>
      <sz val="8"/>
      <name val="Arial"/>
      <family val="2"/>
    </font>
    <font>
      <b/>
      <sz val="9"/>
      <color indexed="12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1" fillId="0" borderId="0"/>
    <xf numFmtId="164" fontId="9" fillId="0" borderId="0"/>
    <xf numFmtId="164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164" fontId="1" fillId="0" borderId="0"/>
  </cellStyleXfs>
  <cellXfs count="128">
    <xf numFmtId="0" fontId="0" fillId="0" borderId="0" xfId="0"/>
    <xf numFmtId="164" fontId="2" fillId="0" borderId="0" xfId="2" applyFont="1"/>
    <xf numFmtId="164" fontId="3" fillId="0" borderId="0" xfId="2" applyFont="1"/>
    <xf numFmtId="164" fontId="1" fillId="0" borderId="0" xfId="2"/>
    <xf numFmtId="164" fontId="4" fillId="0" borderId="0" xfId="2" applyFont="1" applyAlignment="1"/>
    <xf numFmtId="164" fontId="5" fillId="0" borderId="0" xfId="2" applyFont="1" applyAlignment="1"/>
    <xf numFmtId="164" fontId="6" fillId="0" borderId="0" xfId="2" applyFont="1" applyAlignment="1"/>
    <xf numFmtId="164" fontId="7" fillId="0" borderId="0" xfId="2" applyFont="1" applyAlignment="1"/>
    <xf numFmtId="165" fontId="7" fillId="0" borderId="0" xfId="2" applyNumberFormat="1" applyFont="1" applyAlignment="1"/>
    <xf numFmtId="164" fontId="5" fillId="0" borderId="0" xfId="2" applyFont="1" applyAlignment="1">
      <alignment vertical="center" wrapText="1"/>
    </xf>
    <xf numFmtId="166" fontId="4" fillId="0" borderId="0" xfId="1" applyNumberFormat="1" applyFont="1" applyAlignment="1">
      <alignment horizontal="center" vertical="top" wrapText="1"/>
    </xf>
    <xf numFmtId="166" fontId="5" fillId="0" borderId="0" xfId="1" applyNumberFormat="1" applyFont="1" applyAlignment="1">
      <alignment horizontal="center" vertical="top" wrapText="1"/>
    </xf>
    <xf numFmtId="164" fontId="4" fillId="0" borderId="0" xfId="2" applyFont="1" applyAlignment="1">
      <alignment vertical="center"/>
    </xf>
    <xf numFmtId="166" fontId="5" fillId="0" borderId="1" xfId="1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Border="1" applyAlignment="1">
      <alignment vertical="center"/>
    </xf>
    <xf numFmtId="167" fontId="5" fillId="0" borderId="0" xfId="1" applyNumberFormat="1" applyFont="1" applyBorder="1" applyAlignment="1">
      <alignment vertical="center"/>
    </xf>
    <xf numFmtId="166" fontId="5" fillId="0" borderId="0" xfId="1" applyNumberFormat="1" applyFont="1" applyAlignment="1">
      <alignment vertical="center"/>
    </xf>
    <xf numFmtId="165" fontId="5" fillId="0" borderId="0" xfId="2" applyNumberFormat="1" applyFont="1" applyAlignment="1"/>
    <xf numFmtId="166" fontId="5" fillId="0" borderId="0" xfId="1" applyNumberFormat="1" applyFont="1" applyFill="1" applyBorder="1" applyAlignment="1">
      <alignment vertical="center"/>
    </xf>
    <xf numFmtId="164" fontId="5" fillId="0" borderId="0" xfId="3" applyFont="1" applyBorder="1" applyAlignment="1">
      <alignment horizontal="left" wrapText="1" indent="1"/>
    </xf>
    <xf numFmtId="165" fontId="3" fillId="0" borderId="0" xfId="2" applyNumberFormat="1" applyFont="1"/>
    <xf numFmtId="164" fontId="3" fillId="0" borderId="0" xfId="2" applyFont="1" applyAlignment="1"/>
    <xf numFmtId="164" fontId="2" fillId="0" borderId="0" xfId="2" applyFont="1" applyAlignment="1">
      <alignment vertical="center"/>
    </xf>
    <xf numFmtId="164" fontId="3" fillId="0" borderId="0" xfId="2" applyFont="1" applyBorder="1" applyAlignment="1">
      <alignment horizontal="right" vertical="center"/>
    </xf>
    <xf numFmtId="164" fontId="3" fillId="0" borderId="0" xfId="2" applyFont="1" applyAlignment="1">
      <alignment horizontal="right" vertical="center"/>
    </xf>
    <xf numFmtId="164" fontId="2" fillId="0" borderId="0" xfId="4" applyFont="1" applyAlignment="1"/>
    <xf numFmtId="164" fontId="3" fillId="0" borderId="0" xfId="2" applyFont="1" applyAlignment="1">
      <alignment horizontal="center" vertical="center"/>
    </xf>
    <xf numFmtId="164" fontId="2" fillId="0" borderId="0" xfId="2" applyFont="1" applyAlignment="1">
      <alignment horizontal="left" vertical="center"/>
    </xf>
    <xf numFmtId="164" fontId="2" fillId="0" borderId="0" xfId="4" applyFont="1" applyAlignment="1">
      <alignment vertical="center"/>
    </xf>
    <xf numFmtId="0" fontId="2" fillId="0" borderId="0" xfId="5" applyFont="1" applyAlignment="1">
      <alignment horizontal="left"/>
    </xf>
    <xf numFmtId="0" fontId="3" fillId="0" borderId="0" xfId="6" applyFont="1"/>
    <xf numFmtId="167" fontId="3" fillId="0" borderId="0" xfId="6" applyNumberFormat="1" applyFont="1"/>
    <xf numFmtId="0" fontId="3" fillId="0" borderId="0" xfId="5" applyFont="1"/>
    <xf numFmtId="0" fontId="4" fillId="0" borderId="0" xfId="7" applyNumberFormat="1" applyFont="1" applyAlignment="1">
      <alignment horizontal="left" vertical="center"/>
    </xf>
    <xf numFmtId="0" fontId="4" fillId="0" borderId="0" xfId="8" applyFont="1" applyBorder="1" applyAlignment="1">
      <alignment vertical="top" wrapText="1"/>
    </xf>
    <xf numFmtId="0" fontId="5" fillId="0" borderId="2" xfId="6" applyNumberFormat="1" applyFont="1" applyFill="1" applyBorder="1" applyAlignment="1">
      <alignment vertical="center"/>
    </xf>
    <xf numFmtId="167" fontId="3" fillId="0" borderId="2" xfId="5" applyNumberFormat="1" applyFont="1" applyFill="1" applyBorder="1" applyAlignment="1">
      <alignment horizontal="center" vertical="center" wrapText="1"/>
    </xf>
    <xf numFmtId="0" fontId="4" fillId="0" borderId="2" xfId="6" applyNumberFormat="1" applyFont="1" applyFill="1" applyBorder="1" applyAlignment="1">
      <alignment horizontal="center" vertical="top"/>
    </xf>
    <xf numFmtId="0" fontId="3" fillId="0" borderId="2" xfId="6" applyFont="1" applyFill="1" applyBorder="1" applyAlignment="1">
      <alignment horizontal="center" vertical="center"/>
    </xf>
    <xf numFmtId="0" fontId="3" fillId="0" borderId="2" xfId="6" applyFont="1" applyBorder="1"/>
    <xf numFmtId="0" fontId="4" fillId="2" borderId="2" xfId="6" applyNumberFormat="1" applyFont="1" applyFill="1" applyBorder="1"/>
    <xf numFmtId="167" fontId="2" fillId="2" borderId="2" xfId="6" applyNumberFormat="1" applyFont="1" applyFill="1" applyBorder="1"/>
    <xf numFmtId="0" fontId="5" fillId="0" borderId="2" xfId="6" applyNumberFormat="1" applyFont="1" applyFill="1" applyBorder="1"/>
    <xf numFmtId="167" fontId="3" fillId="0" borderId="2" xfId="6" applyNumberFormat="1" applyFont="1" applyBorder="1"/>
    <xf numFmtId="0" fontId="4" fillId="2" borderId="2" xfId="7" applyNumberFormat="1" applyFont="1" applyFill="1" applyBorder="1" applyAlignment="1">
      <alignment horizontal="left" vertical="center"/>
    </xf>
    <xf numFmtId="0" fontId="4" fillId="0" borderId="2" xfId="6" applyNumberFormat="1" applyFont="1" applyFill="1" applyBorder="1"/>
    <xf numFmtId="0" fontId="5" fillId="0" borderId="2" xfId="6" applyNumberFormat="1" applyFont="1" applyFill="1" applyBorder="1" applyAlignment="1">
      <alignment horizontal="center" vertical="top"/>
    </xf>
    <xf numFmtId="0" fontId="5" fillId="2" borderId="2" xfId="6" applyNumberFormat="1" applyFont="1" applyFill="1" applyBorder="1" applyAlignment="1">
      <alignment horizontal="center" vertical="top"/>
    </xf>
    <xf numFmtId="167" fontId="7" fillId="0" borderId="0" xfId="6" applyNumberFormat="1" applyFont="1"/>
    <xf numFmtId="0" fontId="2" fillId="0" borderId="0" xfId="5" applyFont="1" applyAlignment="1">
      <alignment vertical="center"/>
    </xf>
    <xf numFmtId="167" fontId="3" fillId="0" borderId="0" xfId="5" applyNumberFormat="1" applyFont="1"/>
    <xf numFmtId="0" fontId="3" fillId="0" borderId="0" xfId="5" applyFont="1" applyAlignment="1"/>
    <xf numFmtId="0" fontId="3" fillId="0" borderId="0" xfId="5" applyFont="1" applyAlignment="1">
      <alignment vertical="center"/>
    </xf>
    <xf numFmtId="167" fontId="3" fillId="0" borderId="0" xfId="5" applyNumberFormat="1" applyFont="1" applyFill="1" applyBorder="1"/>
    <xf numFmtId="0" fontId="2" fillId="0" borderId="0" xfId="5" applyFont="1" applyAlignment="1">
      <alignment horizontal="justify" vertical="center"/>
    </xf>
    <xf numFmtId="0" fontId="2" fillId="0" borderId="0" xfId="9" applyFont="1" applyAlignment="1"/>
    <xf numFmtId="0" fontId="2" fillId="0" borderId="0" xfId="9" applyFont="1" applyAlignment="1">
      <alignment vertical="center"/>
    </xf>
    <xf numFmtId="164" fontId="4" fillId="0" borderId="0" xfId="4" applyFont="1" applyAlignment="1"/>
    <xf numFmtId="164" fontId="5" fillId="0" borderId="0" xfId="4" applyFont="1" applyAlignment="1"/>
    <xf numFmtId="164" fontId="3" fillId="0" borderId="0" xfId="4" applyFont="1"/>
    <xf numFmtId="164" fontId="6" fillId="0" borderId="0" xfId="4" applyFont="1" applyAlignment="1"/>
    <xf numFmtId="164" fontId="5" fillId="0" borderId="0" xfId="4" applyFont="1" applyAlignment="1">
      <alignment horizontal="center"/>
    </xf>
    <xf numFmtId="167" fontId="2" fillId="0" borderId="0" xfId="4" applyNumberFormat="1" applyFont="1" applyAlignment="1">
      <alignment horizontal="center" vertical="top" wrapText="1"/>
    </xf>
    <xf numFmtId="167" fontId="2" fillId="0" borderId="0" xfId="4" applyNumberFormat="1" applyFont="1" applyAlignment="1">
      <alignment horizontal="center" vertical="center"/>
    </xf>
    <xf numFmtId="164" fontId="4" fillId="0" borderId="0" xfId="4" applyFont="1" applyAlignment="1">
      <alignment horizontal="center" vertical="top" wrapText="1"/>
    </xf>
    <xf numFmtId="167" fontId="5" fillId="0" borderId="0" xfId="4" applyNumberFormat="1" applyFont="1" applyFill="1" applyAlignment="1">
      <alignment horizontal="center"/>
    </xf>
    <xf numFmtId="167" fontId="5" fillId="0" borderId="0" xfId="4" applyNumberFormat="1" applyFont="1" applyAlignment="1">
      <alignment horizontal="center"/>
    </xf>
    <xf numFmtId="164" fontId="4" fillId="0" borderId="0" xfId="4" applyFont="1" applyFill="1" applyAlignment="1">
      <alignment horizontal="center"/>
    </xf>
    <xf numFmtId="164" fontId="4" fillId="0" borderId="0" xfId="4" applyFont="1" applyAlignment="1">
      <alignment horizontal="center"/>
    </xf>
    <xf numFmtId="167" fontId="2" fillId="0" borderId="3" xfId="4" applyNumberFormat="1" applyFont="1" applyFill="1" applyBorder="1" applyAlignment="1"/>
    <xf numFmtId="167" fontId="2" fillId="0" borderId="0" xfId="4" applyNumberFormat="1" applyFont="1" applyBorder="1" applyAlignment="1"/>
    <xf numFmtId="164" fontId="5" fillId="0" borderId="0" xfId="4" applyFont="1" applyFill="1" applyAlignment="1">
      <alignment horizontal="center"/>
    </xf>
    <xf numFmtId="164" fontId="11" fillId="0" borderId="0" xfId="4" applyFont="1" applyAlignment="1"/>
    <xf numFmtId="164" fontId="3" fillId="0" borderId="0" xfId="4" applyFont="1" applyFill="1"/>
    <xf numFmtId="164" fontId="3" fillId="0" borderId="0" xfId="4" applyFont="1" applyAlignment="1">
      <alignment vertical="center"/>
    </xf>
    <xf numFmtId="164" fontId="3" fillId="0" borderId="0" xfId="4" applyFont="1" applyAlignment="1"/>
    <xf numFmtId="165" fontId="3" fillId="0" borderId="0" xfId="4" applyNumberFormat="1" applyFont="1"/>
    <xf numFmtId="164" fontId="2" fillId="0" borderId="0" xfId="10" applyFont="1" applyAlignment="1">
      <alignment vertical="center"/>
    </xf>
    <xf numFmtId="164" fontId="5" fillId="0" borderId="0" xfId="10" applyFont="1" applyFill="1"/>
    <xf numFmtId="164" fontId="3" fillId="0" borderId="0" xfId="10" applyFont="1"/>
    <xf numFmtId="165" fontId="5" fillId="0" borderId="0" xfId="10" applyNumberFormat="1" applyFont="1" applyFill="1"/>
    <xf numFmtId="164" fontId="12" fillId="0" borderId="0" xfId="10" applyFont="1" applyAlignment="1">
      <alignment vertical="center"/>
    </xf>
    <xf numFmtId="164" fontId="13" fillId="0" borderId="0" xfId="10" applyFont="1" applyAlignment="1">
      <alignment horizontal="center"/>
    </xf>
    <xf numFmtId="164" fontId="5" fillId="0" borderId="0" xfId="10" applyFont="1" applyFill="1" applyAlignment="1">
      <alignment vertical="top" wrapText="1"/>
    </xf>
    <xf numFmtId="164" fontId="4" fillId="0" borderId="0" xfId="10" applyFont="1" applyAlignment="1">
      <alignment horizontal="center" vertical="top" wrapText="1"/>
    </xf>
    <xf numFmtId="15" fontId="4" fillId="0" borderId="0" xfId="10" quotePrefix="1" applyNumberFormat="1" applyFont="1" applyFill="1" applyAlignment="1">
      <alignment horizontal="center" vertical="top" wrapText="1"/>
    </xf>
    <xf numFmtId="164" fontId="4" fillId="0" borderId="0" xfId="10" applyFont="1" applyAlignment="1"/>
    <xf numFmtId="164" fontId="4" fillId="0" borderId="0" xfId="10" applyFont="1" applyFill="1" applyAlignment="1">
      <alignment horizontal="center" vertical="top" wrapText="1"/>
    </xf>
    <xf numFmtId="164" fontId="5" fillId="0" borderId="0" xfId="10" applyFont="1" applyAlignment="1"/>
    <xf numFmtId="164" fontId="5" fillId="0" borderId="0" xfId="10" applyFont="1" applyFill="1" applyAlignment="1">
      <alignment horizontal="center" wrapText="1"/>
    </xf>
    <xf numFmtId="164" fontId="5" fillId="0" borderId="0" xfId="10" applyFont="1" applyAlignment="1">
      <alignment horizontal="left"/>
    </xf>
    <xf numFmtId="165" fontId="5" fillId="0" borderId="0" xfId="1" applyNumberFormat="1" applyFont="1" applyFill="1" applyAlignment="1">
      <alignment horizontal="center" wrapText="1"/>
    </xf>
    <xf numFmtId="165" fontId="5" fillId="0" borderId="0" xfId="10" applyNumberFormat="1" applyFont="1" applyFill="1" applyBorder="1" applyAlignment="1">
      <alignment wrapText="1"/>
    </xf>
    <xf numFmtId="164" fontId="5" fillId="0" borderId="0" xfId="10" applyFont="1" applyFill="1" applyBorder="1" applyAlignment="1">
      <alignment wrapText="1"/>
    </xf>
    <xf numFmtId="165" fontId="4" fillId="0" borderId="3" xfId="10" applyNumberFormat="1" applyFont="1" applyFill="1" applyBorder="1" applyAlignment="1">
      <alignment wrapText="1"/>
    </xf>
    <xf numFmtId="164" fontId="5" fillId="0" borderId="0" xfId="10" applyFont="1" applyBorder="1" applyAlignment="1"/>
    <xf numFmtId="164" fontId="5" fillId="0" borderId="0" xfId="10" applyFont="1" applyFill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center" wrapText="1"/>
    </xf>
    <xf numFmtId="164" fontId="5" fillId="0" borderId="0" xfId="10" applyFont="1" applyFill="1" applyAlignment="1">
      <alignment horizontal="center"/>
    </xf>
    <xf numFmtId="164" fontId="5" fillId="0" borderId="0" xfId="10" applyFont="1" applyFill="1" applyAlignment="1">
      <alignment horizontal="left"/>
    </xf>
    <xf numFmtId="164" fontId="5" fillId="0" borderId="0" xfId="10" applyFont="1"/>
    <xf numFmtId="164" fontId="11" fillId="0" borderId="0" xfId="10" applyFont="1" applyAlignment="1"/>
    <xf numFmtId="164" fontId="5" fillId="0" borderId="0" xfId="10" applyFont="1" applyFill="1" applyAlignment="1">
      <alignment horizontal="center" vertical="top" wrapText="1"/>
    </xf>
    <xf numFmtId="165" fontId="4" fillId="0" borderId="1" xfId="10" applyNumberFormat="1" applyFont="1" applyFill="1" applyBorder="1" applyAlignment="1">
      <alignment wrapText="1"/>
    </xf>
    <xf numFmtId="164" fontId="5" fillId="0" borderId="0" xfId="10" applyFont="1" applyFill="1" applyAlignment="1">
      <alignment wrapText="1"/>
    </xf>
    <xf numFmtId="165" fontId="5" fillId="0" borderId="0" xfId="10" applyNumberFormat="1" applyFont="1" applyFill="1" applyAlignment="1">
      <alignment horizontal="center" vertical="top" wrapText="1"/>
    </xf>
    <xf numFmtId="164" fontId="14" fillId="0" borderId="0" xfId="10" applyFont="1" applyAlignment="1">
      <alignment horizontal="left"/>
    </xf>
    <xf numFmtId="165" fontId="4" fillId="0" borderId="3" xfId="1" applyNumberFormat="1" applyFont="1" applyFill="1" applyBorder="1" applyAlignment="1">
      <alignment horizontal="center" wrapText="1"/>
    </xf>
    <xf numFmtId="164" fontId="14" fillId="0" borderId="0" xfId="10" applyFont="1" applyBorder="1" applyAlignment="1">
      <alignment horizontal="left"/>
    </xf>
    <xf numFmtId="164" fontId="5" fillId="0" borderId="0" xfId="10" applyFont="1" applyFill="1" applyBorder="1" applyAlignment="1">
      <alignment horizontal="center" wrapText="1"/>
    </xf>
    <xf numFmtId="164" fontId="5" fillId="0" borderId="0" xfId="10" applyFont="1" applyBorder="1" applyAlignment="1">
      <alignment horizontal="left"/>
    </xf>
    <xf numFmtId="165" fontId="4" fillId="0" borderId="0" xfId="10" applyNumberFormat="1" applyFont="1" applyFill="1" applyBorder="1" applyAlignment="1">
      <alignment wrapText="1"/>
    </xf>
    <xf numFmtId="165" fontId="3" fillId="0" borderId="0" xfId="10" applyNumberFormat="1" applyFont="1"/>
    <xf numFmtId="164" fontId="5" fillId="0" borderId="0" xfId="10" applyFont="1" applyBorder="1" applyAlignment="1">
      <alignment wrapText="1"/>
    </xf>
    <xf numFmtId="164" fontId="5" fillId="0" borderId="0" xfId="10" applyFont="1" applyBorder="1" applyAlignment="1">
      <alignment vertical="top" wrapText="1"/>
    </xf>
    <xf numFmtId="164" fontId="5" fillId="0" borderId="0" xfId="10" applyFont="1" applyAlignment="1">
      <alignment wrapText="1"/>
    </xf>
    <xf numFmtId="164" fontId="5" fillId="0" borderId="0" xfId="10" applyFont="1" applyAlignment="1">
      <alignment horizontal="center" vertical="top" wrapText="1"/>
    </xf>
    <xf numFmtId="165" fontId="5" fillId="0" borderId="4" xfId="10" applyNumberFormat="1" applyFont="1" applyBorder="1" applyAlignment="1">
      <alignment horizontal="center" vertical="top" wrapText="1"/>
    </xf>
    <xf numFmtId="165" fontId="4" fillId="0" borderId="1" xfId="10" applyNumberFormat="1" applyFont="1" applyBorder="1" applyAlignment="1">
      <alignment horizontal="center" vertical="top" wrapText="1"/>
    </xf>
    <xf numFmtId="164" fontId="7" fillId="0" borderId="0" xfId="10" applyFont="1"/>
    <xf numFmtId="164" fontId="13" fillId="0" borderId="0" xfId="10" applyFont="1" applyAlignment="1">
      <alignment horizontal="right"/>
    </xf>
    <xf numFmtId="165" fontId="13" fillId="0" borderId="0" xfId="10" applyNumberFormat="1" applyFont="1" applyAlignment="1">
      <alignment horizontal="right"/>
    </xf>
    <xf numFmtId="165" fontId="7" fillId="0" borderId="0" xfId="10" applyNumberFormat="1" applyFont="1"/>
    <xf numFmtId="164" fontId="3" fillId="0" borderId="0" xfId="10" applyFont="1" applyAlignment="1"/>
    <xf numFmtId="164" fontId="3" fillId="0" borderId="0" xfId="10" applyFont="1" applyAlignment="1">
      <alignment vertical="center"/>
    </xf>
    <xf numFmtId="164" fontId="3" fillId="0" borderId="0" xfId="10" applyFont="1" applyAlignment="1">
      <alignment horizontal="center" vertical="center"/>
    </xf>
  </cellXfs>
  <cellStyles count="11">
    <cellStyle name="Comma" xfId="1" builtinId="3"/>
    <cellStyle name="Normal" xfId="0" builtinId="0"/>
    <cellStyle name="Normal 10" xfId="6"/>
    <cellStyle name="Normal 11" xfId="5"/>
    <cellStyle name="Normal 2 2" xfId="3"/>
    <cellStyle name="Normal 2 2 2" xfId="8"/>
    <cellStyle name="Normal 5" xfId="2"/>
    <cellStyle name="Normal 7" xfId="4"/>
    <cellStyle name="Normal 7 2" xfId="9"/>
    <cellStyle name="Normal 8" xfId="10"/>
    <cellStyle name="Normal_CF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ikibayeva/Desktop/2241%20KKS%20IFRS%202012%20FS%20in%20Exc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lshyn.ibrakhimova/Desktop/&#1050;&#1086;&#1085;&#1089;&#1086;&#1083;&#1080;&#1076;&#1072;&#1094;&#1080;&#1103;%201%20&#1082;&#1074;%202016/&#1050;&#1086;&#1085;&#1089;&#1086;&#1083;&#1080;&#1076;&#1072;&#1094;&#1080;&#1103;%201&#1082;&#1074;%202016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 (1)"/>
      <sheetName val="CFS (2)"/>
      <sheetName val="CFS"/>
      <sheetName val="IS (1)"/>
      <sheetName val="BS (1)"/>
      <sheetName val="AJE"/>
      <sheetName val="SegmentR"/>
      <sheetName val="SegmentR(1)"/>
      <sheetName val="CIT"/>
      <sheetName val="Selling"/>
      <sheetName val="G&amp;A"/>
      <sheetName val="COS"/>
      <sheetName val="Rev"/>
      <sheetName val="BS"/>
      <sheetName val="IS"/>
      <sheetName val="ОСВ"/>
      <sheetName val="TB"/>
      <sheetName val="SEC"/>
      <sheetName val="BS EJE"/>
      <sheetName val="НМА"/>
      <sheetName val="PPE"/>
      <sheetName val="IP"/>
      <sheetName val="Loans"/>
      <sheetName val="Other AP"/>
      <sheetName val="Equity"/>
      <sheetName val="Tax"/>
      <sheetName val="Fin exp"/>
      <sheetName val="IS EJE"/>
      <sheetName val="CFS EJE (2)"/>
      <sheetName val="Карточка субконто"/>
      <sheetName val="CFS EJE"/>
      <sheetName val="AP"/>
      <sheetName val="AR"/>
      <sheetName val="Adv paid"/>
      <sheetName val="Cash"/>
      <sheetName val="Other assets"/>
      <sheetName val="Tax rec"/>
      <sheetName val="Inv"/>
      <sheetName val="Анализ субконто"/>
      <sheetName val="Forex"/>
      <sheetName val="RP"/>
      <sheetName val="Other I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65"/>
  <sheetViews>
    <sheetView tabSelected="1" view="pageLayout" topLeftCell="A36" zoomScale="101" zoomScaleNormal="90" zoomScalePageLayoutView="101" workbookViewId="0">
      <selection activeCell="C58" sqref="C58"/>
    </sheetView>
  </sheetViews>
  <sheetFormatPr defaultRowHeight="12" x14ac:dyDescent="0.2"/>
  <cols>
    <col min="1" max="1" width="68.796875" style="81" customWidth="1"/>
    <col min="2" max="2" width="7.59765625" style="81" customWidth="1"/>
    <col min="3" max="3" width="22.3984375" style="81" customWidth="1"/>
    <col min="4" max="4" width="6" style="81" customWidth="1"/>
    <col min="5" max="5" width="21.796875" style="81" customWidth="1"/>
    <col min="6" max="7" width="9.59765625" style="81"/>
    <col min="8" max="8" width="16.796875" style="81" bestFit="1" customWidth="1"/>
    <col min="9" max="16384" width="9.59765625" style="81"/>
  </cols>
  <sheetData>
    <row r="3" spans="1:5" x14ac:dyDescent="0.2">
      <c r="A3" s="79" t="s">
        <v>79</v>
      </c>
      <c r="B3" s="80"/>
      <c r="C3" s="80"/>
      <c r="D3" s="80"/>
      <c r="E3" s="80"/>
    </row>
    <row r="4" spans="1:5" x14ac:dyDescent="0.2">
      <c r="A4" s="79" t="s">
        <v>80</v>
      </c>
      <c r="B4" s="80"/>
      <c r="C4" s="80"/>
      <c r="D4" s="80"/>
      <c r="E4" s="82"/>
    </row>
    <row r="5" spans="1:5" x14ac:dyDescent="0.2">
      <c r="A5" s="83" t="s">
        <v>2</v>
      </c>
      <c r="B5" s="80"/>
      <c r="C5" s="80"/>
      <c r="D5" s="80"/>
      <c r="E5" s="84"/>
    </row>
    <row r="6" spans="1:5" x14ac:dyDescent="0.2">
      <c r="A6" s="83"/>
      <c r="B6" s="80"/>
      <c r="C6" s="80"/>
      <c r="D6" s="80"/>
      <c r="E6" s="84"/>
    </row>
    <row r="7" spans="1:5" ht="18" customHeight="1" x14ac:dyDescent="0.2">
      <c r="A7" s="85"/>
      <c r="B7" s="86"/>
      <c r="C7" s="87" t="s">
        <v>81</v>
      </c>
      <c r="D7" s="86"/>
      <c r="E7" s="87" t="s">
        <v>82</v>
      </c>
    </row>
    <row r="8" spans="1:5" x14ac:dyDescent="0.2">
      <c r="A8" s="88" t="s">
        <v>83</v>
      </c>
      <c r="B8" s="89"/>
      <c r="C8" s="89"/>
      <c r="D8" s="89"/>
      <c r="E8" s="89"/>
    </row>
    <row r="9" spans="1:5" x14ac:dyDescent="0.2">
      <c r="A9" s="90" t="s">
        <v>84</v>
      </c>
      <c r="B9" s="91"/>
      <c r="C9" s="91"/>
      <c r="D9" s="91"/>
      <c r="E9" s="91"/>
    </row>
    <row r="10" spans="1:5" x14ac:dyDescent="0.2">
      <c r="A10" s="92" t="s">
        <v>85</v>
      </c>
      <c r="B10" s="91"/>
      <c r="C10" s="93">
        <v>122145297</v>
      </c>
      <c r="D10" s="91"/>
      <c r="E10" s="93">
        <v>121905687</v>
      </c>
    </row>
    <row r="11" spans="1:5" x14ac:dyDescent="0.2">
      <c r="A11" s="92" t="s">
        <v>86</v>
      </c>
      <c r="B11" s="91"/>
      <c r="C11" s="93">
        <v>2564127</v>
      </c>
      <c r="D11" s="91"/>
      <c r="E11" s="93">
        <v>2517829</v>
      </c>
    </row>
    <row r="12" spans="1:5" x14ac:dyDescent="0.2">
      <c r="A12" s="92" t="s">
        <v>87</v>
      </c>
      <c r="B12" s="91"/>
      <c r="C12" s="93">
        <v>284264</v>
      </c>
      <c r="D12" s="91"/>
      <c r="E12" s="93">
        <v>290623</v>
      </c>
    </row>
    <row r="13" spans="1:5" s="81" customFormat="1" x14ac:dyDescent="0.2">
      <c r="A13" s="92" t="s">
        <v>89</v>
      </c>
      <c r="B13" s="91"/>
      <c r="C13" s="93">
        <v>281074</v>
      </c>
      <c r="D13" s="91"/>
      <c r="E13" s="93">
        <v>283050</v>
      </c>
    </row>
    <row r="14" spans="1:5" s="81" customFormat="1" x14ac:dyDescent="0.2">
      <c r="A14" s="92" t="s">
        <v>117</v>
      </c>
      <c r="B14" s="91"/>
      <c r="C14" s="93">
        <v>249054</v>
      </c>
      <c r="D14" s="91"/>
      <c r="E14" s="93">
        <v>0</v>
      </c>
    </row>
    <row r="15" spans="1:5" s="81" customFormat="1" x14ac:dyDescent="0.2">
      <c r="A15" s="92" t="s">
        <v>88</v>
      </c>
      <c r="B15" s="91"/>
      <c r="C15" s="93">
        <v>128334</v>
      </c>
      <c r="D15" s="91"/>
      <c r="E15" s="93">
        <v>128334</v>
      </c>
    </row>
    <row r="16" spans="1:5" s="81" customFormat="1" x14ac:dyDescent="0.2">
      <c r="A16" s="94"/>
      <c r="B16" s="95"/>
      <c r="C16" s="96">
        <f>SUM(C10:C15)</f>
        <v>125652150</v>
      </c>
      <c r="D16" s="95"/>
      <c r="E16" s="96">
        <f>SUM(E10:E15)</f>
        <v>125125523</v>
      </c>
    </row>
    <row r="17" spans="1:5" s="81" customFormat="1" x14ac:dyDescent="0.2">
      <c r="A17" s="94"/>
      <c r="B17" s="95"/>
      <c r="C17" s="94"/>
      <c r="D17" s="95"/>
      <c r="E17" s="94"/>
    </row>
    <row r="18" spans="1:5" s="81" customFormat="1" x14ac:dyDescent="0.2">
      <c r="A18" s="97" t="s">
        <v>90</v>
      </c>
      <c r="B18" s="98"/>
      <c r="C18" s="99"/>
      <c r="D18" s="98"/>
      <c r="E18" s="99"/>
    </row>
    <row r="19" spans="1:5" s="81" customFormat="1" x14ac:dyDescent="0.2">
      <c r="A19" s="92" t="s">
        <v>91</v>
      </c>
      <c r="B19" s="91"/>
      <c r="C19" s="93">
        <v>7694146</v>
      </c>
      <c r="D19" s="91"/>
      <c r="E19" s="93">
        <v>6990084</v>
      </c>
    </row>
    <row r="20" spans="1:5" s="81" customFormat="1" x14ac:dyDescent="0.2">
      <c r="A20" s="92" t="s">
        <v>92</v>
      </c>
      <c r="B20" s="91"/>
      <c r="C20" s="93">
        <v>3874006</v>
      </c>
      <c r="D20" s="91"/>
      <c r="E20" s="93">
        <v>1111197</v>
      </c>
    </row>
    <row r="21" spans="1:5" s="81" customFormat="1" x14ac:dyDescent="0.2">
      <c r="A21" s="92" t="s">
        <v>93</v>
      </c>
      <c r="B21" s="91"/>
      <c r="C21" s="93">
        <v>2641243</v>
      </c>
      <c r="D21" s="91"/>
      <c r="E21" s="93">
        <v>2678976</v>
      </c>
    </row>
    <row r="22" spans="1:5" s="81" customFormat="1" x14ac:dyDescent="0.2">
      <c r="A22" s="92" t="s">
        <v>94</v>
      </c>
      <c r="B22" s="100"/>
      <c r="C22" s="93">
        <v>2158785</v>
      </c>
      <c r="D22" s="100"/>
      <c r="E22" s="93">
        <v>718680</v>
      </c>
    </row>
    <row r="23" spans="1:5" s="81" customFormat="1" x14ac:dyDescent="0.2">
      <c r="A23" s="101" t="s">
        <v>95</v>
      </c>
      <c r="B23" s="91"/>
      <c r="C23" s="93">
        <v>969524</v>
      </c>
      <c r="D23" s="91"/>
      <c r="E23" s="93">
        <v>915754</v>
      </c>
    </row>
    <row r="24" spans="1:5" s="81" customFormat="1" x14ac:dyDescent="0.2">
      <c r="A24" s="101" t="s">
        <v>96</v>
      </c>
      <c r="B24" s="100"/>
      <c r="C24" s="93">
        <v>469644</v>
      </c>
      <c r="D24" s="100"/>
      <c r="E24" s="93">
        <v>359098</v>
      </c>
    </row>
    <row r="25" spans="1:5" s="81" customFormat="1" x14ac:dyDescent="0.2">
      <c r="A25" s="101" t="s">
        <v>97</v>
      </c>
      <c r="B25" s="102"/>
      <c r="C25" s="93">
        <v>18562</v>
      </c>
      <c r="D25" s="102"/>
      <c r="E25" s="93">
        <v>48178</v>
      </c>
    </row>
    <row r="26" spans="1:5" s="81" customFormat="1" x14ac:dyDescent="0.2">
      <c r="A26" s="95"/>
      <c r="B26" s="95"/>
      <c r="C26" s="96">
        <f>ROUND(SUM(C19:C25),0)</f>
        <v>17825910</v>
      </c>
      <c r="D26" s="95"/>
      <c r="E26" s="96">
        <f>ROUND(SUM(E19:E25),0)</f>
        <v>12821967</v>
      </c>
    </row>
    <row r="27" spans="1:5" s="81" customFormat="1" x14ac:dyDescent="0.2">
      <c r="A27" s="95"/>
      <c r="B27" s="95"/>
      <c r="C27" s="94"/>
      <c r="D27" s="95"/>
      <c r="E27" s="94"/>
    </row>
    <row r="28" spans="1:5" s="81" customFormat="1" ht="12.75" thickBot="1" x14ac:dyDescent="0.25">
      <c r="A28" s="103" t="s">
        <v>98</v>
      </c>
      <c r="B28" s="104"/>
      <c r="C28" s="105">
        <f>ROUND(C16+C26,0)</f>
        <v>143478060</v>
      </c>
      <c r="D28" s="104"/>
      <c r="E28" s="105">
        <f>ROUND(E16+E26,0)</f>
        <v>137947490</v>
      </c>
    </row>
    <row r="29" spans="1:5" s="81" customFormat="1" ht="12.75" thickTop="1" x14ac:dyDescent="0.2">
      <c r="A29" s="106"/>
      <c r="B29" s="104"/>
      <c r="C29" s="107"/>
      <c r="D29" s="104"/>
      <c r="E29" s="107"/>
    </row>
    <row r="30" spans="1:5" s="81" customFormat="1" x14ac:dyDescent="0.2">
      <c r="A30" s="88" t="s">
        <v>99</v>
      </c>
      <c r="B30" s="104"/>
      <c r="C30" s="107"/>
      <c r="D30" s="104"/>
      <c r="E30" s="107"/>
    </row>
    <row r="31" spans="1:5" s="81" customFormat="1" x14ac:dyDescent="0.2">
      <c r="A31" s="90" t="s">
        <v>100</v>
      </c>
      <c r="B31" s="104"/>
      <c r="C31" s="107"/>
      <c r="D31" s="104"/>
      <c r="E31" s="107"/>
    </row>
    <row r="32" spans="1:5" s="81" customFormat="1" x14ac:dyDescent="0.2">
      <c r="A32" s="92" t="s">
        <v>101</v>
      </c>
      <c r="B32" s="91"/>
      <c r="C32" s="93">
        <v>11636404</v>
      </c>
      <c r="D32" s="91"/>
      <c r="E32" s="93">
        <v>11636404</v>
      </c>
    </row>
    <row r="33" spans="1:8" s="81" customFormat="1" x14ac:dyDescent="0.2">
      <c r="A33" s="92" t="s">
        <v>102</v>
      </c>
      <c r="B33" s="91"/>
      <c r="C33" s="93">
        <v>9239137</v>
      </c>
      <c r="D33" s="91"/>
      <c r="E33" s="93">
        <v>9239137</v>
      </c>
    </row>
    <row r="34" spans="1:8" s="81" customFormat="1" x14ac:dyDescent="0.2">
      <c r="A34" s="108" t="s">
        <v>103</v>
      </c>
      <c r="B34" s="91"/>
      <c r="C34" s="93">
        <v>58322387</v>
      </c>
      <c r="D34" s="91"/>
      <c r="E34" s="93">
        <v>50792359</v>
      </c>
    </row>
    <row r="35" spans="1:8" s="81" customFormat="1" x14ac:dyDescent="0.2">
      <c r="A35" s="108"/>
      <c r="B35" s="91"/>
      <c r="C35" s="109">
        <f>ROUND(SUM(C32:C34),0)</f>
        <v>79197928</v>
      </c>
      <c r="D35" s="91"/>
      <c r="E35" s="109">
        <f>ROUND(SUM(E32:E34),0)</f>
        <v>71667900</v>
      </c>
    </row>
    <row r="36" spans="1:8" s="81" customFormat="1" x14ac:dyDescent="0.2">
      <c r="A36" s="108"/>
      <c r="B36" s="91"/>
      <c r="C36" s="93"/>
      <c r="D36" s="91"/>
      <c r="E36" s="93"/>
    </row>
    <row r="37" spans="1:8" s="81" customFormat="1" x14ac:dyDescent="0.2">
      <c r="A37" s="90" t="s">
        <v>104</v>
      </c>
      <c r="B37" s="104"/>
      <c r="C37" s="107"/>
      <c r="D37" s="104"/>
      <c r="E37" s="107"/>
    </row>
    <row r="38" spans="1:8" s="81" customFormat="1" x14ac:dyDescent="0.2">
      <c r="A38" s="92" t="s">
        <v>105</v>
      </c>
      <c r="B38" s="91"/>
      <c r="C38" s="93">
        <v>26777534</v>
      </c>
      <c r="D38" s="91"/>
      <c r="E38" s="93">
        <v>26772043</v>
      </c>
    </row>
    <row r="39" spans="1:8" s="81" customFormat="1" x14ac:dyDescent="0.2">
      <c r="A39" s="92" t="s">
        <v>106</v>
      </c>
      <c r="B39" s="91"/>
      <c r="C39" s="93">
        <v>15606326</v>
      </c>
      <c r="D39" s="91"/>
      <c r="E39" s="93">
        <v>14998666</v>
      </c>
    </row>
    <row r="40" spans="1:8" s="81" customFormat="1" x14ac:dyDescent="0.2">
      <c r="A40" s="110" t="s">
        <v>107</v>
      </c>
      <c r="B40" s="111"/>
      <c r="C40" s="93">
        <v>223232</v>
      </c>
      <c r="D40" s="111"/>
      <c r="E40" s="93">
        <v>123803</v>
      </c>
    </row>
    <row r="41" spans="1:8" s="81" customFormat="1" x14ac:dyDescent="0.2">
      <c r="A41" s="112"/>
      <c r="B41" s="98"/>
      <c r="C41" s="96">
        <f>ROUND(SUM(C38:C40),0)</f>
        <v>42607092</v>
      </c>
      <c r="D41" s="98"/>
      <c r="E41" s="96">
        <f>ROUND(SUM(E38:E40),0)</f>
        <v>41894512</v>
      </c>
    </row>
    <row r="42" spans="1:8" s="81" customFormat="1" x14ac:dyDescent="0.2">
      <c r="A42" s="112"/>
      <c r="B42" s="98"/>
      <c r="C42" s="113"/>
      <c r="D42" s="98"/>
      <c r="E42" s="113"/>
    </row>
    <row r="43" spans="1:8" s="81" customFormat="1" x14ac:dyDescent="0.2">
      <c r="A43" s="90" t="s">
        <v>108</v>
      </c>
      <c r="B43" s="104"/>
      <c r="C43" s="107"/>
      <c r="D43" s="104"/>
      <c r="E43" s="107"/>
    </row>
    <row r="44" spans="1:8" s="81" customFormat="1" x14ac:dyDescent="0.2">
      <c r="A44" s="92" t="s">
        <v>109</v>
      </c>
      <c r="B44" s="91"/>
      <c r="C44" s="93">
        <v>8073409</v>
      </c>
      <c r="D44" s="91"/>
      <c r="E44" s="93">
        <v>9155157</v>
      </c>
      <c r="H44" s="114"/>
    </row>
    <row r="45" spans="1:8" s="81" customFormat="1" x14ac:dyDescent="0.2">
      <c r="A45" s="92" t="s">
        <v>110</v>
      </c>
      <c r="B45" s="91"/>
      <c r="C45" s="93">
        <v>8388330</v>
      </c>
      <c r="D45" s="91"/>
      <c r="E45" s="93">
        <v>10789891</v>
      </c>
      <c r="H45" s="114"/>
    </row>
    <row r="46" spans="1:8" s="81" customFormat="1" x14ac:dyDescent="0.2">
      <c r="A46" s="92" t="s">
        <v>111</v>
      </c>
      <c r="B46" s="91"/>
      <c r="C46" s="93">
        <v>3646317</v>
      </c>
      <c r="D46" s="91"/>
      <c r="E46" s="93">
        <v>3673711</v>
      </c>
    </row>
    <row r="47" spans="1:8" s="81" customFormat="1" x14ac:dyDescent="0.2">
      <c r="A47" s="101" t="s">
        <v>112</v>
      </c>
      <c r="B47" s="91"/>
      <c r="C47" s="93">
        <v>1429440</v>
      </c>
      <c r="D47" s="91"/>
      <c r="E47" s="93">
        <v>630616</v>
      </c>
    </row>
    <row r="48" spans="1:8" s="81" customFormat="1" x14ac:dyDescent="0.2">
      <c r="A48" s="92" t="s">
        <v>113</v>
      </c>
      <c r="B48" s="91"/>
      <c r="C48" s="93">
        <v>135544</v>
      </c>
      <c r="D48" s="91"/>
      <c r="E48" s="93">
        <v>135703</v>
      </c>
    </row>
    <row r="49" spans="1:5" s="81" customFormat="1" x14ac:dyDescent="0.2">
      <c r="A49" s="115"/>
      <c r="B49" s="116"/>
      <c r="C49" s="96">
        <f>ROUND(SUM(C44:C48),0)</f>
        <v>21673040</v>
      </c>
      <c r="D49" s="116"/>
      <c r="E49" s="96">
        <f>ROUND(SUM(E44:E48),0)</f>
        <v>24385078</v>
      </c>
    </row>
    <row r="50" spans="1:5" s="81" customFormat="1" x14ac:dyDescent="0.2">
      <c r="A50" s="117"/>
      <c r="B50" s="118"/>
      <c r="C50" s="119"/>
      <c r="D50" s="118"/>
      <c r="E50" s="119"/>
    </row>
    <row r="51" spans="1:5" s="81" customFormat="1" ht="12.75" thickBot="1" x14ac:dyDescent="0.25">
      <c r="A51" s="103" t="s">
        <v>114</v>
      </c>
      <c r="B51" s="118"/>
      <c r="C51" s="120">
        <f>ROUND(C35+C41+C49,0)</f>
        <v>143478060</v>
      </c>
      <c r="D51" s="118"/>
      <c r="E51" s="120">
        <f>ROUND(E35+E41+E49,0)</f>
        <v>137947490</v>
      </c>
    </row>
    <row r="52" spans="1:5" s="81" customFormat="1" ht="12.75" thickTop="1" x14ac:dyDescent="0.2">
      <c r="A52" s="121"/>
      <c r="B52" s="122"/>
      <c r="C52" s="123"/>
      <c r="D52" s="122"/>
      <c r="E52" s="123"/>
    </row>
    <row r="53" spans="1:5" s="81" customFormat="1" x14ac:dyDescent="0.2">
      <c r="A53" s="121"/>
      <c r="B53" s="121"/>
      <c r="C53" s="124"/>
      <c r="D53" s="121"/>
      <c r="E53" s="124"/>
    </row>
    <row r="57" spans="1:5" s="81" customFormat="1" x14ac:dyDescent="0.2">
      <c r="A57" s="79" t="s">
        <v>59</v>
      </c>
      <c r="B57" s="125"/>
      <c r="C57" s="125"/>
      <c r="D57" s="125"/>
    </row>
    <row r="58" spans="1:5" s="81" customFormat="1" x14ac:dyDescent="0.2">
      <c r="A58" s="125"/>
      <c r="B58" s="125"/>
      <c r="C58" s="125"/>
      <c r="D58" s="125"/>
    </row>
    <row r="60" spans="1:5" s="81" customFormat="1" x14ac:dyDescent="0.2">
      <c r="A60" s="126"/>
    </row>
    <row r="61" spans="1:5" s="81" customFormat="1" x14ac:dyDescent="0.2">
      <c r="A61" s="126" t="s">
        <v>115</v>
      </c>
      <c r="C61" s="81" t="s">
        <v>116</v>
      </c>
    </row>
    <row r="62" spans="1:5" s="81" customFormat="1" ht="6.75" customHeight="1" x14ac:dyDescent="0.2">
      <c r="A62" s="126"/>
    </row>
    <row r="63" spans="1:5" s="81" customFormat="1" x14ac:dyDescent="0.2">
      <c r="A63" s="27" t="s">
        <v>15</v>
      </c>
      <c r="B63" s="127"/>
      <c r="C63" s="27" t="s">
        <v>16</v>
      </c>
    </row>
    <row r="64" spans="1:5" s="81" customFormat="1" x14ac:dyDescent="0.2">
      <c r="A64" s="27" t="s">
        <v>17</v>
      </c>
      <c r="B64" s="127"/>
      <c r="C64" s="30" t="s">
        <v>18</v>
      </c>
    </row>
    <row r="65" spans="1:3" s="81" customFormat="1" x14ac:dyDescent="0.2">
      <c r="A65" s="27"/>
      <c r="C65" s="27" t="s">
        <v>19</v>
      </c>
    </row>
  </sheetData>
  <pageMargins left="0.7" right="0.41666666666666669" top="0.91666666666666663" bottom="0.75" header="0.3" footer="0.3"/>
  <pageSetup paperSize="9" orientation="portrait" r:id="rId1"/>
  <headerFooter>
    <oddHeader>&amp;C&amp;"Times New Roman,Полужирный"&amp;10
ТОВАРИЩЕСТВО С ОГРАНИЧЕННОЙ ОТВЕТСТВЕННОСТЬЮ 
«КАЗАХСТАНСКИЕ КОММУНАЛЬНЫЕ СИСТЕМЫ» И ЕГО ДОЧЕРНИЕ ПРЕДПРИЯТИЯ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Q119"/>
  <sheetViews>
    <sheetView view="pageLayout" topLeftCell="A8" zoomScaleNormal="100" workbookViewId="0">
      <selection activeCell="A17" sqref="A17"/>
    </sheetView>
  </sheetViews>
  <sheetFormatPr defaultRowHeight="12" x14ac:dyDescent="0.2"/>
  <cols>
    <col min="1" max="1" width="66.59765625" style="77" customWidth="1"/>
    <col min="2" max="2" width="22" style="77" customWidth="1"/>
    <col min="3" max="3" width="5" style="77" customWidth="1"/>
    <col min="4" max="4" width="25.3984375" style="77" customWidth="1"/>
    <col min="5" max="5" width="4.3984375" style="77" customWidth="1"/>
    <col min="6" max="16384" width="9.59765625" style="61"/>
  </cols>
  <sheetData>
    <row r="4" spans="1:5" x14ac:dyDescent="0.2">
      <c r="A4" s="59" t="s">
        <v>62</v>
      </c>
      <c r="B4" s="60"/>
      <c r="C4" s="60"/>
      <c r="D4" s="60"/>
      <c r="E4" s="60"/>
    </row>
    <row r="5" spans="1:5" x14ac:dyDescent="0.2">
      <c r="A5" s="59" t="s">
        <v>1</v>
      </c>
      <c r="B5" s="60"/>
      <c r="C5" s="60"/>
      <c r="D5" s="60"/>
      <c r="E5" s="60"/>
    </row>
    <row r="6" spans="1:5" x14ac:dyDescent="0.2">
      <c r="A6" s="62" t="s">
        <v>2</v>
      </c>
      <c r="B6" s="60"/>
      <c r="C6" s="60"/>
      <c r="D6" s="60"/>
      <c r="E6" s="60"/>
    </row>
    <row r="7" spans="1:5" x14ac:dyDescent="0.2">
      <c r="A7" s="62"/>
      <c r="B7" s="60"/>
      <c r="C7" s="60"/>
      <c r="D7" s="60"/>
      <c r="E7" s="60"/>
    </row>
    <row r="8" spans="1:5" ht="42" customHeight="1" x14ac:dyDescent="0.2">
      <c r="A8" s="63"/>
      <c r="B8" s="64" t="s">
        <v>25</v>
      </c>
      <c r="C8" s="65"/>
      <c r="D8" s="64" t="s">
        <v>63</v>
      </c>
      <c r="E8" s="66"/>
    </row>
    <row r="9" spans="1:5" ht="8.25" customHeight="1" x14ac:dyDescent="0.2">
      <c r="A9" s="63"/>
      <c r="B9" s="64"/>
      <c r="C9" s="65"/>
      <c r="D9" s="64"/>
      <c r="E9" s="66"/>
    </row>
    <row r="10" spans="1:5" x14ac:dyDescent="0.2">
      <c r="A10" s="60" t="s">
        <v>64</v>
      </c>
      <c r="B10" s="67">
        <v>24102491</v>
      </c>
      <c r="C10" s="68"/>
      <c r="D10" s="68">
        <v>22869381</v>
      </c>
      <c r="E10" s="68"/>
    </row>
    <row r="11" spans="1:5" x14ac:dyDescent="0.2">
      <c r="A11" s="60" t="s">
        <v>65</v>
      </c>
      <c r="B11" s="67">
        <v>-14252156</v>
      </c>
      <c r="C11" s="68"/>
      <c r="D11" s="68">
        <v>-14336817</v>
      </c>
      <c r="E11" s="68"/>
    </row>
    <row r="12" spans="1:5" x14ac:dyDescent="0.2">
      <c r="A12" s="60"/>
      <c r="B12" s="69"/>
      <c r="C12" s="70"/>
      <c r="D12" s="70"/>
      <c r="E12" s="70"/>
    </row>
    <row r="13" spans="1:5" x14ac:dyDescent="0.2">
      <c r="A13" s="60" t="s">
        <v>66</v>
      </c>
      <c r="B13" s="71">
        <f>SUM(B10:B11)</f>
        <v>9850335</v>
      </c>
      <c r="C13" s="72"/>
      <c r="D13" s="71">
        <f>SUM(D10:D11)</f>
        <v>8532564</v>
      </c>
      <c r="E13" s="72"/>
    </row>
    <row r="14" spans="1:5" x14ac:dyDescent="0.2">
      <c r="A14" s="60"/>
      <c r="B14" s="69"/>
      <c r="C14" s="70"/>
      <c r="D14" s="70"/>
      <c r="E14" s="70"/>
    </row>
    <row r="15" spans="1:5" x14ac:dyDescent="0.2">
      <c r="A15" s="60" t="s">
        <v>67</v>
      </c>
      <c r="B15" s="67">
        <v>-1012133</v>
      </c>
      <c r="C15" s="68"/>
      <c r="D15" s="68">
        <v>-1157074</v>
      </c>
      <c r="E15" s="68"/>
    </row>
    <row r="16" spans="1:5" x14ac:dyDescent="0.2">
      <c r="A16" s="60" t="s">
        <v>68</v>
      </c>
      <c r="B16" s="67">
        <v>-385974</v>
      </c>
      <c r="C16" s="68"/>
      <c r="D16" s="68">
        <v>-389649</v>
      </c>
      <c r="E16" s="68"/>
    </row>
    <row r="17" spans="1:5" x14ac:dyDescent="0.2">
      <c r="A17" s="60" t="s">
        <v>69</v>
      </c>
      <c r="B17" s="67">
        <v>-236153</v>
      </c>
      <c r="C17" s="68"/>
      <c r="D17" s="68">
        <v>-977616</v>
      </c>
      <c r="E17" s="68"/>
    </row>
    <row r="18" spans="1:5" x14ac:dyDescent="0.2">
      <c r="A18" s="60" t="s">
        <v>70</v>
      </c>
      <c r="B18" s="67">
        <v>16873</v>
      </c>
      <c r="C18" s="68"/>
      <c r="D18" s="68">
        <v>24839</v>
      </c>
      <c r="E18" s="68"/>
    </row>
    <row r="19" spans="1:5" x14ac:dyDescent="0.2">
      <c r="A19" s="60" t="s">
        <v>71</v>
      </c>
      <c r="B19" s="67">
        <v>-50093</v>
      </c>
      <c r="C19" s="68"/>
      <c r="D19" s="68">
        <v>-118319</v>
      </c>
      <c r="E19" s="68"/>
    </row>
    <row r="20" spans="1:5" x14ac:dyDescent="0.2">
      <c r="A20" s="60" t="s">
        <v>72</v>
      </c>
      <c r="B20" s="67">
        <v>18039</v>
      </c>
      <c r="C20" s="68"/>
      <c r="D20" s="68">
        <v>-5333</v>
      </c>
      <c r="E20" s="68"/>
    </row>
    <row r="21" spans="1:5" x14ac:dyDescent="0.2">
      <c r="A21" s="60"/>
      <c r="B21" s="73"/>
      <c r="C21" s="63"/>
      <c r="D21" s="63"/>
      <c r="E21" s="63"/>
    </row>
    <row r="22" spans="1:5" x14ac:dyDescent="0.2">
      <c r="A22" s="60" t="s">
        <v>73</v>
      </c>
      <c r="B22" s="71">
        <f>SUM(B13:B20)</f>
        <v>8200894</v>
      </c>
      <c r="C22" s="72"/>
      <c r="D22" s="71">
        <f>SUM(D13:D20)</f>
        <v>5909412</v>
      </c>
      <c r="E22" s="72"/>
    </row>
    <row r="23" spans="1:5" x14ac:dyDescent="0.2">
      <c r="A23" s="60"/>
      <c r="B23" s="73"/>
      <c r="C23" s="63"/>
      <c r="D23" s="63"/>
      <c r="E23" s="63"/>
    </row>
    <row r="24" spans="1:5" x14ac:dyDescent="0.2">
      <c r="A24" s="60" t="s">
        <v>74</v>
      </c>
      <c r="B24" s="67">
        <v>-670866</v>
      </c>
      <c r="C24" s="68"/>
      <c r="D24" s="68">
        <v>-1717762</v>
      </c>
      <c r="E24" s="68"/>
    </row>
    <row r="25" spans="1:5" x14ac:dyDescent="0.2">
      <c r="A25" s="60"/>
      <c r="B25" s="73"/>
      <c r="C25" s="63"/>
      <c r="D25" s="63"/>
      <c r="E25" s="63"/>
    </row>
    <row r="26" spans="1:5" x14ac:dyDescent="0.2">
      <c r="A26" s="74" t="s">
        <v>75</v>
      </c>
      <c r="B26" s="71">
        <f>SUM(B22:B24)</f>
        <v>7530028</v>
      </c>
      <c r="C26" s="72"/>
      <c r="D26" s="71">
        <f>SUM(D22:D24)</f>
        <v>4191650</v>
      </c>
      <c r="E26" s="72"/>
    </row>
    <row r="27" spans="1:5" x14ac:dyDescent="0.2">
      <c r="A27" s="60"/>
      <c r="B27" s="73"/>
      <c r="C27" s="63"/>
      <c r="D27" s="63"/>
      <c r="E27" s="63"/>
    </row>
    <row r="28" spans="1:5" x14ac:dyDescent="0.2">
      <c r="A28" s="60"/>
      <c r="B28" s="73"/>
      <c r="C28" s="63"/>
      <c r="D28" s="68"/>
      <c r="E28" s="63"/>
    </row>
    <row r="29" spans="1:5" x14ac:dyDescent="0.2">
      <c r="A29" s="60"/>
      <c r="B29" s="73"/>
      <c r="C29" s="63"/>
      <c r="D29" s="63"/>
      <c r="E29" s="63"/>
    </row>
    <row r="30" spans="1:5" x14ac:dyDescent="0.2">
      <c r="A30" s="60"/>
      <c r="B30" s="73"/>
      <c r="C30" s="63"/>
      <c r="D30" s="63"/>
      <c r="E30" s="63"/>
    </row>
    <row r="31" spans="1:5" x14ac:dyDescent="0.2">
      <c r="A31" s="60"/>
      <c r="B31" s="73"/>
      <c r="C31" s="63"/>
      <c r="D31" s="63"/>
      <c r="E31" s="63"/>
    </row>
    <row r="32" spans="1:5" x14ac:dyDescent="0.2">
      <c r="A32" s="60"/>
      <c r="B32" s="73"/>
      <c r="C32" s="63"/>
      <c r="D32" s="63"/>
      <c r="E32" s="63"/>
    </row>
    <row r="33" spans="1:5" x14ac:dyDescent="0.2">
      <c r="A33" s="60"/>
      <c r="B33" s="73"/>
      <c r="C33" s="63"/>
      <c r="D33" s="63"/>
      <c r="E33" s="63"/>
    </row>
    <row r="34" spans="1:5" x14ac:dyDescent="0.2">
      <c r="A34" s="60"/>
      <c r="B34" s="73"/>
      <c r="C34" s="63"/>
      <c r="D34" s="63"/>
      <c r="E34" s="63"/>
    </row>
    <row r="35" spans="1:5" x14ac:dyDescent="0.2">
      <c r="A35" s="60"/>
      <c r="B35" s="73"/>
      <c r="C35" s="63"/>
      <c r="D35" s="63"/>
      <c r="E35" s="63"/>
    </row>
    <row r="36" spans="1:5" x14ac:dyDescent="0.2">
      <c r="A36" s="60"/>
      <c r="B36" s="73"/>
      <c r="C36" s="63"/>
      <c r="D36" s="63"/>
      <c r="E36" s="63"/>
    </row>
    <row r="37" spans="1:5" x14ac:dyDescent="0.2">
      <c r="A37" s="60"/>
      <c r="B37" s="73"/>
      <c r="C37" s="63"/>
      <c r="D37" s="63"/>
      <c r="E37" s="63"/>
    </row>
    <row r="38" spans="1:5" x14ac:dyDescent="0.2">
      <c r="A38" s="60"/>
      <c r="B38" s="73"/>
      <c r="C38" s="63"/>
      <c r="D38" s="63"/>
      <c r="E38" s="63"/>
    </row>
    <row r="39" spans="1:5" x14ac:dyDescent="0.2">
      <c r="A39" s="60"/>
      <c r="B39" s="73"/>
      <c r="C39" s="63"/>
      <c r="D39" s="63"/>
      <c r="E39" s="63"/>
    </row>
    <row r="40" spans="1:5" x14ac:dyDescent="0.2">
      <c r="A40" s="61" t="s">
        <v>76</v>
      </c>
      <c r="B40" s="75"/>
      <c r="C40" s="61"/>
      <c r="D40" s="61"/>
      <c r="E40" s="61"/>
    </row>
    <row r="41" spans="1:5" x14ac:dyDescent="0.2">
      <c r="A41" s="61"/>
      <c r="B41" s="61"/>
      <c r="C41" s="61"/>
      <c r="D41" s="61"/>
      <c r="E41" s="61"/>
    </row>
    <row r="42" spans="1:5" x14ac:dyDescent="0.2">
      <c r="A42" s="61"/>
      <c r="B42" s="61"/>
      <c r="C42" s="61"/>
      <c r="D42" s="61"/>
      <c r="E42" s="61"/>
    </row>
    <row r="43" spans="1:5" x14ac:dyDescent="0.2">
      <c r="A43" s="61"/>
      <c r="B43" s="61"/>
      <c r="C43" s="61"/>
      <c r="D43" s="61"/>
      <c r="E43" s="61"/>
    </row>
    <row r="44" spans="1:5" x14ac:dyDescent="0.2">
      <c r="A44" s="61"/>
      <c r="B44" s="61"/>
      <c r="C44" s="61"/>
      <c r="D44" s="61"/>
      <c r="E44" s="61"/>
    </row>
    <row r="45" spans="1:5" x14ac:dyDescent="0.2">
      <c r="A45" s="61"/>
      <c r="B45" s="61"/>
      <c r="C45" s="61"/>
      <c r="D45" s="61"/>
      <c r="E45" s="61"/>
    </row>
    <row r="46" spans="1:5" x14ac:dyDescent="0.2">
      <c r="A46" s="76"/>
    </row>
    <row r="53" spans="1:5" x14ac:dyDescent="0.2">
      <c r="A53" s="30" t="s">
        <v>59</v>
      </c>
    </row>
    <row r="55" spans="1:5" x14ac:dyDescent="0.2">
      <c r="A55" s="61"/>
      <c r="B55" s="61"/>
      <c r="C55" s="61"/>
      <c r="D55" s="61"/>
      <c r="E55" s="61"/>
    </row>
    <row r="56" spans="1:5" x14ac:dyDescent="0.2">
      <c r="A56" s="61"/>
      <c r="B56" s="61"/>
      <c r="C56" s="61"/>
      <c r="D56" s="61"/>
      <c r="E56" s="61"/>
    </row>
    <row r="57" spans="1:5" x14ac:dyDescent="0.2">
      <c r="A57" s="76" t="s">
        <v>77</v>
      </c>
      <c r="B57" s="61" t="s">
        <v>78</v>
      </c>
      <c r="C57" s="61"/>
      <c r="D57" s="61"/>
      <c r="E57" s="61"/>
    </row>
    <row r="58" spans="1:5" ht="11.25" customHeight="1" x14ac:dyDescent="0.2">
      <c r="C58" s="61"/>
      <c r="E58" s="61"/>
    </row>
    <row r="59" spans="1:5" x14ac:dyDescent="0.2">
      <c r="A59" s="27" t="s">
        <v>15</v>
      </c>
      <c r="B59" s="27" t="s">
        <v>16</v>
      </c>
      <c r="C59" s="61"/>
      <c r="E59" s="61"/>
    </row>
    <row r="60" spans="1:5" x14ac:dyDescent="0.2">
      <c r="A60" s="27" t="s">
        <v>17</v>
      </c>
      <c r="B60" s="30" t="s">
        <v>18</v>
      </c>
    </row>
    <row r="61" spans="1:5" x14ac:dyDescent="0.2">
      <c r="B61" s="27" t="s">
        <v>19</v>
      </c>
    </row>
    <row r="104" spans="1:43" s="78" customFormat="1" x14ac:dyDescent="0.2">
      <c r="A104" s="77"/>
      <c r="B104" s="77"/>
      <c r="C104" s="77"/>
      <c r="D104" s="77"/>
      <c r="E104" s="77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1:43" s="78" customFormat="1" x14ac:dyDescent="0.2">
      <c r="A105" s="77"/>
      <c r="B105" s="77"/>
      <c r="C105" s="77"/>
      <c r="D105" s="77"/>
      <c r="E105" s="77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1:43" s="78" customFormat="1" x14ac:dyDescent="0.2">
      <c r="A106" s="77"/>
      <c r="B106" s="77"/>
      <c r="C106" s="77"/>
      <c r="D106" s="77"/>
      <c r="E106" s="77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1:43" s="78" customFormat="1" x14ac:dyDescent="0.2">
      <c r="A107" s="77"/>
      <c r="B107" s="77"/>
      <c r="C107" s="77"/>
      <c r="D107" s="77"/>
      <c r="E107" s="77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1:43" s="78" customFormat="1" x14ac:dyDescent="0.2">
      <c r="A108" s="77"/>
      <c r="B108" s="77"/>
      <c r="C108" s="77"/>
      <c r="D108" s="77"/>
      <c r="E108" s="77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1:43" s="78" customFormat="1" x14ac:dyDescent="0.2">
      <c r="A109" s="77"/>
      <c r="B109" s="77"/>
      <c r="C109" s="77"/>
      <c r="D109" s="77"/>
      <c r="E109" s="77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1:43" s="78" customFormat="1" x14ac:dyDescent="0.2">
      <c r="A110" s="77"/>
      <c r="B110" s="77"/>
      <c r="C110" s="77"/>
      <c r="D110" s="77"/>
      <c r="E110" s="77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1:43" s="78" customFormat="1" x14ac:dyDescent="0.2">
      <c r="A111" s="77"/>
      <c r="B111" s="77"/>
      <c r="C111" s="77"/>
      <c r="D111" s="77"/>
      <c r="E111" s="77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1:43" s="78" customFormat="1" x14ac:dyDescent="0.2">
      <c r="A112" s="77"/>
      <c r="B112" s="77"/>
      <c r="C112" s="77"/>
      <c r="D112" s="77"/>
      <c r="E112" s="77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1:43" s="78" customFormat="1" x14ac:dyDescent="0.2">
      <c r="A113" s="77"/>
      <c r="B113" s="77"/>
      <c r="C113" s="77"/>
      <c r="D113" s="77"/>
      <c r="E113" s="77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1:43" s="78" customFormat="1" x14ac:dyDescent="0.2">
      <c r="A114" s="77"/>
      <c r="B114" s="77"/>
      <c r="C114" s="77"/>
      <c r="D114" s="77"/>
      <c r="E114" s="77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1:43" s="78" customFormat="1" x14ac:dyDescent="0.2">
      <c r="A115" s="77"/>
      <c r="B115" s="77"/>
      <c r="C115" s="77"/>
      <c r="D115" s="77"/>
      <c r="E115" s="77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1:43" s="78" customFormat="1" x14ac:dyDescent="0.2">
      <c r="A116" s="77"/>
      <c r="B116" s="77"/>
      <c r="C116" s="77"/>
      <c r="D116" s="77"/>
      <c r="E116" s="77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1:43" s="78" customFormat="1" x14ac:dyDescent="0.2">
      <c r="A117" s="77"/>
      <c r="B117" s="77"/>
      <c r="C117" s="77"/>
      <c r="D117" s="77"/>
      <c r="E117" s="77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1:43" s="78" customFormat="1" x14ac:dyDescent="0.2">
      <c r="A118" s="77"/>
      <c r="B118" s="77"/>
      <c r="C118" s="77"/>
      <c r="D118" s="77"/>
      <c r="E118" s="77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1:43" s="78" customFormat="1" x14ac:dyDescent="0.2">
      <c r="A119" s="77"/>
      <c r="B119" s="77"/>
      <c r="C119" s="77"/>
      <c r="D119" s="77"/>
      <c r="E119" s="77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</sheetData>
  <pageMargins left="0.95833333333333337" right="0.7" top="1.1770833333333333" bottom="0.75" header="0.3" footer="0.3"/>
  <pageSetup paperSize="9" orientation="portrait" r:id="rId1"/>
  <headerFooter>
    <oddHeader>&amp;C&amp;"Times New Roman,Полужирный"&amp;10
ТОВАРИЩЕСТВО С ОГРАНИЧЕННОЙ ОТВЕТСТВЕННОСТЬЮ 
«КАЗАХСТАНСКИЕ КОММУНАЛЬНЫЕ СИСТЕМЫ» И ЕГО ДОЧЕРНИЕ ПРЕДПРИЯТИЯ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2"/>
  <sheetViews>
    <sheetView workbookViewId="0">
      <selection activeCell="A6" sqref="A6"/>
    </sheetView>
  </sheetViews>
  <sheetFormatPr defaultRowHeight="12" x14ac:dyDescent="0.2"/>
  <cols>
    <col min="1" max="1" width="78.19921875" style="32" customWidth="1"/>
    <col min="2" max="2" width="19" style="32" customWidth="1"/>
    <col min="3" max="3" width="19.3984375" style="32" customWidth="1"/>
    <col min="4" max="4" width="14" style="33" bestFit="1" customWidth="1"/>
    <col min="5" max="16384" width="9.59765625" style="32"/>
  </cols>
  <sheetData>
    <row r="1" spans="1:4" x14ac:dyDescent="0.2">
      <c r="A1" s="31" t="s">
        <v>20</v>
      </c>
    </row>
    <row r="2" spans="1:4" x14ac:dyDescent="0.2">
      <c r="A2" s="31" t="s">
        <v>21</v>
      </c>
    </row>
    <row r="3" spans="1:4" x14ac:dyDescent="0.2">
      <c r="A3" s="34"/>
    </row>
    <row r="4" spans="1:4" x14ac:dyDescent="0.2">
      <c r="A4" s="34"/>
    </row>
    <row r="5" spans="1:4" x14ac:dyDescent="0.2">
      <c r="A5" s="35" t="s">
        <v>22</v>
      </c>
    </row>
    <row r="6" spans="1:4" ht="15" customHeight="1" x14ac:dyDescent="0.2">
      <c r="A6" s="36" t="s">
        <v>23</v>
      </c>
    </row>
    <row r="7" spans="1:4" ht="36" x14ac:dyDescent="0.2">
      <c r="A7" s="37" t="s">
        <v>24</v>
      </c>
      <c r="B7" s="38" t="s">
        <v>25</v>
      </c>
      <c r="C7" s="38" t="s">
        <v>26</v>
      </c>
    </row>
    <row r="8" spans="1:4" ht="15.75" customHeight="1" x14ac:dyDescent="0.2">
      <c r="A8" s="39" t="s">
        <v>27</v>
      </c>
      <c r="B8" s="40"/>
      <c r="C8" s="41"/>
    </row>
    <row r="9" spans="1:4" x14ac:dyDescent="0.2">
      <c r="A9" s="42" t="s">
        <v>28</v>
      </c>
      <c r="B9" s="43">
        <f>ROUND(SUM(B11:B14),0)</f>
        <v>30077860</v>
      </c>
      <c r="C9" s="43">
        <f>ROUND(SUM(C11:C14),0)</f>
        <v>28596423</v>
      </c>
      <c r="D9" s="32"/>
    </row>
    <row r="10" spans="1:4" x14ac:dyDescent="0.2">
      <c r="A10" s="44" t="s">
        <v>29</v>
      </c>
      <c r="B10" s="41"/>
      <c r="C10" s="45"/>
      <c r="D10" s="32"/>
    </row>
    <row r="11" spans="1:4" x14ac:dyDescent="0.2">
      <c r="A11" s="44" t="s">
        <v>30</v>
      </c>
      <c r="B11" s="45">
        <v>24059520</v>
      </c>
      <c r="C11" s="45">
        <v>21557036</v>
      </c>
      <c r="D11" s="32"/>
    </row>
    <row r="12" spans="1:4" x14ac:dyDescent="0.2">
      <c r="A12" s="44" t="s">
        <v>31</v>
      </c>
      <c r="B12" s="45">
        <v>1291529</v>
      </c>
      <c r="C12" s="45">
        <v>2983440</v>
      </c>
      <c r="D12" s="32"/>
    </row>
    <row r="13" spans="1:4" x14ac:dyDescent="0.2">
      <c r="A13" s="44" t="s">
        <v>32</v>
      </c>
      <c r="B13" s="45">
        <v>3480</v>
      </c>
      <c r="C13" s="45">
        <v>0</v>
      </c>
      <c r="D13" s="32"/>
    </row>
    <row r="14" spans="1:4" x14ac:dyDescent="0.2">
      <c r="A14" s="44" t="s">
        <v>33</v>
      </c>
      <c r="B14" s="45">
        <v>4723331</v>
      </c>
      <c r="C14" s="45">
        <v>4055947</v>
      </c>
      <c r="D14" s="32"/>
    </row>
    <row r="15" spans="1:4" x14ac:dyDescent="0.2">
      <c r="A15" s="42" t="s">
        <v>34</v>
      </c>
      <c r="B15" s="43">
        <f>ROUND(SUM(B17:B23),0)</f>
        <v>21320531</v>
      </c>
      <c r="C15" s="43">
        <f>ROUND(SUM(C17:C23),0)</f>
        <v>21763543</v>
      </c>
      <c r="D15" s="32"/>
    </row>
    <row r="16" spans="1:4" x14ac:dyDescent="0.2">
      <c r="A16" s="44" t="s">
        <v>29</v>
      </c>
      <c r="B16" s="41"/>
      <c r="C16" s="45"/>
      <c r="D16" s="32"/>
    </row>
    <row r="17" spans="1:4" x14ac:dyDescent="0.2">
      <c r="A17" s="44" t="s">
        <v>35</v>
      </c>
      <c r="B17" s="45">
        <v>9708294</v>
      </c>
      <c r="C17" s="45">
        <v>11468917</v>
      </c>
      <c r="D17" s="32"/>
    </row>
    <row r="18" spans="1:4" x14ac:dyDescent="0.2">
      <c r="A18" s="44" t="s">
        <v>36</v>
      </c>
      <c r="B18" s="45">
        <v>3115243</v>
      </c>
      <c r="C18" s="45">
        <v>2823904</v>
      </c>
      <c r="D18" s="32"/>
    </row>
    <row r="19" spans="1:4" x14ac:dyDescent="0.2">
      <c r="A19" s="44" t="s">
        <v>37</v>
      </c>
      <c r="B19" s="45">
        <v>1746478</v>
      </c>
      <c r="C19" s="45">
        <v>1646605</v>
      </c>
      <c r="D19" s="32"/>
    </row>
    <row r="20" spans="1:4" x14ac:dyDescent="0.2">
      <c r="A20" s="44" t="s">
        <v>38</v>
      </c>
      <c r="B20" s="45">
        <v>841808</v>
      </c>
      <c r="C20" s="45">
        <v>705703</v>
      </c>
      <c r="D20" s="32"/>
    </row>
    <row r="21" spans="1:4" x14ac:dyDescent="0.2">
      <c r="A21" s="44" t="s">
        <v>39</v>
      </c>
      <c r="B21" s="45">
        <v>14</v>
      </c>
      <c r="C21" s="45">
        <v>0</v>
      </c>
      <c r="D21" s="32"/>
    </row>
    <row r="22" spans="1:4" x14ac:dyDescent="0.2">
      <c r="A22" s="44" t="s">
        <v>40</v>
      </c>
      <c r="B22" s="45">
        <v>1335364</v>
      </c>
      <c r="C22" s="45">
        <v>1210754</v>
      </c>
      <c r="D22" s="32"/>
    </row>
    <row r="23" spans="1:4" x14ac:dyDescent="0.2">
      <c r="A23" s="44" t="s">
        <v>41</v>
      </c>
      <c r="B23" s="45">
        <v>4573330</v>
      </c>
      <c r="C23" s="45">
        <v>3907660</v>
      </c>
      <c r="D23" s="32"/>
    </row>
    <row r="24" spans="1:4" x14ac:dyDescent="0.2">
      <c r="A24" s="46" t="s">
        <v>42</v>
      </c>
      <c r="B24" s="43">
        <f>ROUND(B9-B15,0)</f>
        <v>8757329</v>
      </c>
      <c r="C24" s="43">
        <f>ROUND(C9-C15,0)</f>
        <v>6832880</v>
      </c>
      <c r="D24" s="32"/>
    </row>
    <row r="25" spans="1:4" x14ac:dyDescent="0.2">
      <c r="A25" s="47"/>
      <c r="B25" s="41"/>
      <c r="C25" s="45"/>
      <c r="D25" s="32"/>
    </row>
    <row r="26" spans="1:4" ht="15" customHeight="1" x14ac:dyDescent="0.2">
      <c r="A26" s="39" t="s">
        <v>43</v>
      </c>
      <c r="B26" s="41"/>
      <c r="C26" s="45"/>
      <c r="D26" s="32"/>
    </row>
    <row r="27" spans="1:4" x14ac:dyDescent="0.2">
      <c r="A27" s="42" t="s">
        <v>44</v>
      </c>
      <c r="B27" s="43">
        <f>ROUND(SUM(B29:B29),0)</f>
        <v>0</v>
      </c>
      <c r="C27" s="43">
        <f>ROUND(SUM(C29:C29),0)</f>
        <v>330000</v>
      </c>
      <c r="D27" s="32"/>
    </row>
    <row r="28" spans="1:4" x14ac:dyDescent="0.2">
      <c r="A28" s="44" t="s">
        <v>29</v>
      </c>
      <c r="B28" s="41"/>
      <c r="C28" s="45"/>
      <c r="D28" s="32"/>
    </row>
    <row r="29" spans="1:4" x14ac:dyDescent="0.2">
      <c r="A29" s="44" t="s">
        <v>33</v>
      </c>
      <c r="B29" s="45">
        <v>0</v>
      </c>
      <c r="C29" s="45">
        <v>330000</v>
      </c>
      <c r="D29" s="32"/>
    </row>
    <row r="30" spans="1:4" x14ac:dyDescent="0.2">
      <c r="A30" s="42" t="s">
        <v>45</v>
      </c>
      <c r="B30" s="43">
        <f>ROUND(SUM(B32:B34),0)</f>
        <v>4086743</v>
      </c>
      <c r="C30" s="43">
        <f>ROUND(SUM(C32:C34),0)</f>
        <v>9721003</v>
      </c>
      <c r="D30" s="32"/>
    </row>
    <row r="31" spans="1:4" x14ac:dyDescent="0.2">
      <c r="A31" s="44" t="s">
        <v>29</v>
      </c>
      <c r="B31" s="41"/>
      <c r="C31" s="45">
        <f>ROUND(,0)</f>
        <v>0</v>
      </c>
      <c r="D31" s="32"/>
    </row>
    <row r="32" spans="1:4" x14ac:dyDescent="0.2">
      <c r="A32" s="44" t="s">
        <v>46</v>
      </c>
      <c r="B32" s="45">
        <v>2079754</v>
      </c>
      <c r="C32" s="45">
        <v>7859782</v>
      </c>
      <c r="D32" s="32"/>
    </row>
    <row r="33" spans="1:4" x14ac:dyDescent="0.2">
      <c r="A33" s="44" t="s">
        <v>47</v>
      </c>
      <c r="B33" s="45">
        <v>2778</v>
      </c>
      <c r="C33" s="45">
        <v>19096</v>
      </c>
      <c r="D33" s="32"/>
    </row>
    <row r="34" spans="1:4" x14ac:dyDescent="0.2">
      <c r="A34" s="44" t="s">
        <v>41</v>
      </c>
      <c r="B34" s="45">
        <v>2004211</v>
      </c>
      <c r="C34" s="45">
        <v>1842125</v>
      </c>
      <c r="D34" s="32"/>
    </row>
    <row r="35" spans="1:4" x14ac:dyDescent="0.2">
      <c r="A35" s="42" t="s">
        <v>48</v>
      </c>
      <c r="B35" s="43">
        <f>ROUND(B27-B30,0)</f>
        <v>-4086743</v>
      </c>
      <c r="C35" s="43">
        <f>ROUND(C27-C30,0)</f>
        <v>-9391003</v>
      </c>
      <c r="D35" s="32"/>
    </row>
    <row r="36" spans="1:4" ht="16.5" customHeight="1" x14ac:dyDescent="0.2">
      <c r="A36" s="39" t="s">
        <v>49</v>
      </c>
      <c r="B36" s="41"/>
      <c r="C36" s="45"/>
      <c r="D36" s="32"/>
    </row>
    <row r="37" spans="1:4" x14ac:dyDescent="0.2">
      <c r="A37" s="42" t="s">
        <v>28</v>
      </c>
      <c r="B37" s="43">
        <f>ROUND(SUM(B39:B41),0)</f>
        <v>3384620</v>
      </c>
      <c r="C37" s="43">
        <f>ROUND(SUM(C39:C41),0)</f>
        <v>10548676</v>
      </c>
      <c r="D37" s="32"/>
    </row>
    <row r="38" spans="1:4" x14ac:dyDescent="0.2">
      <c r="A38" s="44" t="s">
        <v>29</v>
      </c>
      <c r="B38" s="41"/>
      <c r="C38" s="45"/>
      <c r="D38" s="32"/>
    </row>
    <row r="39" spans="1:4" x14ac:dyDescent="0.2">
      <c r="A39" s="44" t="s">
        <v>50</v>
      </c>
      <c r="B39" s="45">
        <v>100000</v>
      </c>
      <c r="C39" s="45">
        <v>0</v>
      </c>
      <c r="D39" s="32"/>
    </row>
    <row r="40" spans="1:4" x14ac:dyDescent="0.2">
      <c r="A40" s="44" t="s">
        <v>51</v>
      </c>
      <c r="B40" s="45">
        <v>2790000</v>
      </c>
      <c r="C40" s="45">
        <v>10044670</v>
      </c>
      <c r="D40" s="32"/>
    </row>
    <row r="41" spans="1:4" x14ac:dyDescent="0.2">
      <c r="A41" s="44" t="s">
        <v>33</v>
      </c>
      <c r="B41" s="45">
        <v>494620</v>
      </c>
      <c r="C41" s="45">
        <v>504006</v>
      </c>
      <c r="D41" s="32"/>
    </row>
    <row r="42" spans="1:4" x14ac:dyDescent="0.2">
      <c r="A42" s="42" t="s">
        <v>34</v>
      </c>
      <c r="B42" s="43">
        <f>ROUND(SUM(B44:B45),0)</f>
        <v>5292342</v>
      </c>
      <c r="C42" s="43">
        <f>ROUND(SUM(C44:C45),0)</f>
        <v>6128794</v>
      </c>
      <c r="D42" s="32"/>
    </row>
    <row r="43" spans="1:4" x14ac:dyDescent="0.2">
      <c r="A43" s="44" t="s">
        <v>29</v>
      </c>
      <c r="B43" s="41"/>
      <c r="C43" s="45"/>
      <c r="D43" s="32"/>
    </row>
    <row r="44" spans="1:4" x14ac:dyDescent="0.2">
      <c r="A44" s="44" t="s">
        <v>52</v>
      </c>
      <c r="B44" s="45">
        <v>5180676</v>
      </c>
      <c r="C44" s="45">
        <f>6128792+2</f>
        <v>6128794</v>
      </c>
      <c r="D44" s="32"/>
    </row>
    <row r="45" spans="1:4" x14ac:dyDescent="0.2">
      <c r="A45" s="44" t="s">
        <v>53</v>
      </c>
      <c r="B45" s="45">
        <f>111666</f>
        <v>111666</v>
      </c>
      <c r="C45" s="45">
        <v>0</v>
      </c>
      <c r="D45" s="32"/>
    </row>
    <row r="46" spans="1:4" x14ac:dyDescent="0.2">
      <c r="A46" s="42" t="s">
        <v>54</v>
      </c>
      <c r="B46" s="43">
        <f>ROUND(B37-B42,0)</f>
        <v>-1907722</v>
      </c>
      <c r="C46" s="43">
        <f>ROUND(C37-C42,0)</f>
        <v>4419882</v>
      </c>
      <c r="D46" s="32"/>
    </row>
    <row r="47" spans="1:4" x14ac:dyDescent="0.2">
      <c r="A47" s="47" t="s">
        <v>55</v>
      </c>
      <c r="B47" s="45">
        <v>-55</v>
      </c>
      <c r="C47" s="45">
        <v>0</v>
      </c>
      <c r="D47" s="32"/>
    </row>
    <row r="48" spans="1:4" x14ac:dyDescent="0.2">
      <c r="A48" s="42" t="s">
        <v>56</v>
      </c>
      <c r="B48" s="43">
        <f>ROUND(B24+B35+B46,0)</f>
        <v>2762864</v>
      </c>
      <c r="C48" s="43">
        <f>ROUND(C24+C35+C46,0)</f>
        <v>1861759</v>
      </c>
      <c r="D48" s="32"/>
    </row>
    <row r="49" spans="1:4" ht="16.5" customHeight="1" x14ac:dyDescent="0.2">
      <c r="A49" s="48" t="s">
        <v>57</v>
      </c>
      <c r="B49" s="45">
        <v>1111197</v>
      </c>
      <c r="C49" s="45">
        <v>1978004</v>
      </c>
      <c r="D49" s="32"/>
    </row>
    <row r="50" spans="1:4" ht="16.5" customHeight="1" x14ac:dyDescent="0.2">
      <c r="A50" s="49" t="s">
        <v>58</v>
      </c>
      <c r="B50" s="43">
        <f>ROUND(SUM(B47:B49),0)</f>
        <v>3874006</v>
      </c>
      <c r="C50" s="43">
        <f>ROUND(SUM(C47:C49),0)</f>
        <v>3839763</v>
      </c>
      <c r="D50" s="32"/>
    </row>
    <row r="51" spans="1:4" x14ac:dyDescent="0.2">
      <c r="B51" s="33"/>
      <c r="C51" s="50"/>
      <c r="D51" s="32"/>
    </row>
    <row r="52" spans="1:4" x14ac:dyDescent="0.2">
      <c r="B52" s="33"/>
    </row>
    <row r="54" spans="1:4" x14ac:dyDescent="0.2">
      <c r="A54" s="51" t="s">
        <v>59</v>
      </c>
      <c r="B54" s="52"/>
    </row>
    <row r="55" spans="1:4" x14ac:dyDescent="0.2">
      <c r="A55" s="53"/>
      <c r="B55" s="52"/>
    </row>
    <row r="56" spans="1:4" x14ac:dyDescent="0.2">
      <c r="A56" s="34"/>
      <c r="B56" s="52"/>
    </row>
    <row r="57" spans="1:4" x14ac:dyDescent="0.2">
      <c r="A57" s="54"/>
      <c r="B57" s="52"/>
    </row>
    <row r="58" spans="1:4" x14ac:dyDescent="0.2">
      <c r="A58" s="34" t="s">
        <v>60</v>
      </c>
      <c r="B58" s="55" t="s">
        <v>61</v>
      </c>
    </row>
    <row r="59" spans="1:4" x14ac:dyDescent="0.2">
      <c r="A59" s="56"/>
      <c r="B59" s="34"/>
    </row>
    <row r="60" spans="1:4" x14ac:dyDescent="0.2">
      <c r="A60" s="27" t="s">
        <v>15</v>
      </c>
      <c r="B60" s="57" t="s">
        <v>16</v>
      </c>
    </row>
    <row r="61" spans="1:4" x14ac:dyDescent="0.2">
      <c r="A61" s="27" t="s">
        <v>17</v>
      </c>
      <c r="B61" s="58" t="s">
        <v>18</v>
      </c>
    </row>
    <row r="62" spans="1:4" x14ac:dyDescent="0.2">
      <c r="B62" s="57" t="s">
        <v>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J56"/>
  <sheetViews>
    <sheetView view="pageLayout" topLeftCell="A8" zoomScaleNormal="100" workbookViewId="0">
      <selection activeCell="B19" sqref="B19"/>
    </sheetView>
  </sheetViews>
  <sheetFormatPr defaultRowHeight="12.75" x14ac:dyDescent="0.25"/>
  <cols>
    <col min="1" max="1" width="32.3984375" style="3" customWidth="1"/>
    <col min="2" max="2" width="17.59765625" style="3" customWidth="1"/>
    <col min="3" max="3" width="4.19921875" style="3" customWidth="1"/>
    <col min="4" max="4" width="19.3984375" style="3" customWidth="1"/>
    <col min="5" max="5" width="3" style="3" customWidth="1"/>
    <col min="6" max="6" width="21.19921875" style="3" customWidth="1"/>
    <col min="7" max="7" width="2.59765625" style="3" customWidth="1"/>
    <col min="8" max="8" width="19.59765625" style="3" customWidth="1"/>
    <col min="9" max="9" width="3.19921875" style="3" customWidth="1"/>
    <col min="10" max="10" width="13.796875" style="3" bestFit="1" customWidth="1"/>
    <col min="11" max="16384" width="9.59765625" style="3"/>
  </cols>
  <sheetData>
    <row r="4" spans="1:10" x14ac:dyDescent="0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2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6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60" x14ac:dyDescent="0.25">
      <c r="A9" s="9"/>
      <c r="B9" s="10" t="s">
        <v>3</v>
      </c>
      <c r="C9" s="10"/>
      <c r="D9" s="10" t="s">
        <v>4</v>
      </c>
      <c r="E9" s="10"/>
      <c r="F9" s="10" t="s">
        <v>5</v>
      </c>
      <c r="G9" s="11"/>
      <c r="H9" s="10" t="s">
        <v>6</v>
      </c>
    </row>
    <row r="10" spans="1:10" ht="13.5" thickBot="1" x14ac:dyDescent="0.3">
      <c r="A10" s="12" t="s">
        <v>7</v>
      </c>
      <c r="B10" s="13">
        <v>4802304</v>
      </c>
      <c r="C10" s="14"/>
      <c r="D10" s="13">
        <v>9239137</v>
      </c>
      <c r="E10" s="14">
        <f>ROUND(,0)</f>
        <v>0</v>
      </c>
      <c r="F10" s="13">
        <v>40713729</v>
      </c>
      <c r="G10" s="15"/>
      <c r="H10" s="13">
        <f>SUM(B10:F10)</f>
        <v>54755170</v>
      </c>
    </row>
    <row r="11" spans="1:10" ht="13.5" thickTop="1" x14ac:dyDescent="0.25">
      <c r="A11" s="12"/>
      <c r="B11" s="14"/>
      <c r="C11" s="14"/>
      <c r="D11" s="16"/>
      <c r="E11" s="16"/>
      <c r="F11" s="16"/>
      <c r="G11" s="15"/>
      <c r="H11" s="14"/>
    </row>
    <row r="12" spans="1:10" ht="24" x14ac:dyDescent="0.25">
      <c r="A12" s="9" t="s">
        <v>8</v>
      </c>
      <c r="B12" s="14">
        <v>0</v>
      </c>
      <c r="C12" s="14"/>
      <c r="D12" s="17">
        <v>0</v>
      </c>
      <c r="E12" s="14"/>
      <c r="F12" s="16">
        <v>4191651</v>
      </c>
      <c r="G12" s="14"/>
      <c r="H12" s="14">
        <f>SUM(B12:F12)</f>
        <v>4191651</v>
      </c>
    </row>
    <row r="13" spans="1:10" x14ac:dyDescent="0.25">
      <c r="A13" s="12"/>
      <c r="B13" s="14"/>
      <c r="C13" s="14"/>
      <c r="D13" s="14"/>
      <c r="E13" s="14"/>
      <c r="F13" s="14"/>
      <c r="G13" s="18"/>
      <c r="H13" s="14"/>
    </row>
    <row r="14" spans="1:10" ht="13.5" thickBot="1" x14ac:dyDescent="0.3">
      <c r="A14" s="12" t="s">
        <v>9</v>
      </c>
      <c r="B14" s="13">
        <f>B10+B12</f>
        <v>4802304</v>
      </c>
      <c r="C14" s="14"/>
      <c r="D14" s="13">
        <f>D10+D12</f>
        <v>9239137</v>
      </c>
      <c r="E14" s="14"/>
      <c r="F14" s="13">
        <f>F10+F12</f>
        <v>44905380</v>
      </c>
      <c r="G14" s="15"/>
      <c r="H14" s="13">
        <f>H10+H12</f>
        <v>58946821</v>
      </c>
    </row>
    <row r="15" spans="1:10" ht="13.5" thickTop="1" x14ac:dyDescent="0.25">
      <c r="A15" s="9"/>
      <c r="B15" s="10"/>
      <c r="C15" s="10"/>
      <c r="D15" s="10"/>
      <c r="E15" s="10"/>
      <c r="F15" s="10"/>
      <c r="G15" s="11"/>
      <c r="H15" s="10"/>
    </row>
    <row r="16" spans="1:10" x14ac:dyDescent="0.25">
      <c r="A16" s="9"/>
      <c r="B16" s="10"/>
      <c r="C16" s="10"/>
      <c r="D16" s="10"/>
      <c r="E16" s="14"/>
      <c r="F16" s="10"/>
      <c r="G16" s="11"/>
      <c r="H16" s="10"/>
    </row>
    <row r="17" spans="1:10" x14ac:dyDescent="0.25">
      <c r="A17" s="12"/>
      <c r="B17" s="14"/>
      <c r="C17" s="14"/>
      <c r="D17" s="14"/>
      <c r="E17" s="14"/>
      <c r="F17" s="14"/>
      <c r="G17" s="18"/>
      <c r="H17" s="14"/>
    </row>
    <row r="18" spans="1:10" ht="13.5" thickBot="1" x14ac:dyDescent="0.3">
      <c r="A18" s="12" t="s">
        <v>10</v>
      </c>
      <c r="B18" s="13">
        <v>11636404</v>
      </c>
      <c r="C18" s="14"/>
      <c r="D18" s="13">
        <v>9239137</v>
      </c>
      <c r="E18" s="14"/>
      <c r="F18" s="13">
        <v>50792359</v>
      </c>
      <c r="G18" s="15"/>
      <c r="H18" s="13">
        <f>SUM(B18:F18)</f>
        <v>71667900</v>
      </c>
    </row>
    <row r="19" spans="1:10" ht="13.5" thickTop="1" x14ac:dyDescent="0.25">
      <c r="A19" s="12"/>
      <c r="B19" s="14"/>
      <c r="C19" s="14"/>
      <c r="D19" s="16"/>
      <c r="E19" s="2"/>
      <c r="F19" s="16"/>
      <c r="G19" s="15"/>
      <c r="H19" s="14"/>
      <c r="I19" s="2"/>
      <c r="J19" s="2"/>
    </row>
    <row r="20" spans="1:10" ht="24" x14ac:dyDescent="0.25">
      <c r="A20" s="9" t="s">
        <v>8</v>
      </c>
      <c r="B20" s="14">
        <v>0</v>
      </c>
      <c r="C20" s="14"/>
      <c r="D20" s="17">
        <v>0</v>
      </c>
      <c r="E20" s="19"/>
      <c r="F20" s="16">
        <v>7530028</v>
      </c>
      <c r="G20" s="14"/>
      <c r="H20" s="20">
        <f>SUM(B20:F20)</f>
        <v>7530028</v>
      </c>
      <c r="I20" s="5"/>
      <c r="J20" s="19"/>
    </row>
    <row r="21" spans="1:10" x14ac:dyDescent="0.25">
      <c r="A21" s="12"/>
      <c r="B21" s="14"/>
      <c r="C21" s="14"/>
      <c r="D21" s="14"/>
      <c r="E21" s="2"/>
      <c r="F21" s="14"/>
      <c r="G21" s="18"/>
      <c r="H21" s="14"/>
      <c r="I21" s="2"/>
      <c r="J21" s="2"/>
    </row>
    <row r="22" spans="1:10" ht="13.5" thickBot="1" x14ac:dyDescent="0.3">
      <c r="A22" s="12" t="s">
        <v>11</v>
      </c>
      <c r="B22" s="13">
        <f>B18+B20</f>
        <v>11636404</v>
      </c>
      <c r="C22" s="14"/>
      <c r="D22" s="13">
        <f>D18+D20</f>
        <v>9239137</v>
      </c>
      <c r="E22" s="2"/>
      <c r="F22" s="13">
        <f>F18+F20</f>
        <v>58322387</v>
      </c>
      <c r="G22" s="15"/>
      <c r="H22" s="13">
        <f>H18+H20</f>
        <v>79197928</v>
      </c>
      <c r="I22" s="2"/>
      <c r="J22" s="21"/>
    </row>
    <row r="23" spans="1:10" ht="13.5" thickTop="1" x14ac:dyDescent="0.25">
      <c r="A23" s="2"/>
      <c r="B23" s="2"/>
      <c r="C23" s="2"/>
      <c r="D23" s="2"/>
      <c r="E23" s="2"/>
      <c r="F23" s="2"/>
      <c r="G23" s="2"/>
      <c r="H23" s="2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3"/>
      <c r="B42" s="23"/>
      <c r="C42" s="23"/>
      <c r="D42" s="23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4" t="s">
        <v>12</v>
      </c>
      <c r="B49" s="23"/>
      <c r="C49" s="23"/>
      <c r="D49" s="23"/>
      <c r="E49" s="2"/>
      <c r="F49" s="2"/>
      <c r="G49" s="2"/>
      <c r="H49" s="2"/>
      <c r="I49" s="2"/>
      <c r="J49" s="2"/>
    </row>
    <row r="50" spans="1:10" x14ac:dyDescent="0.25">
      <c r="A50" s="23"/>
      <c r="B50" s="23"/>
      <c r="C50" s="23"/>
      <c r="D50" s="23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5" t="s">
        <v>13</v>
      </c>
      <c r="B52" s="2"/>
      <c r="C52" s="2"/>
      <c r="D52" s="2"/>
      <c r="E52" s="2"/>
      <c r="F52" s="2" t="s">
        <v>14</v>
      </c>
      <c r="G52" s="2"/>
      <c r="I52" s="2"/>
      <c r="J52" s="2"/>
    </row>
    <row r="53" spans="1:10" x14ac:dyDescent="0.25">
      <c r="A53" s="26"/>
      <c r="B53" s="2"/>
      <c r="C53" s="2"/>
      <c r="D53" s="2"/>
      <c r="E53" s="2"/>
      <c r="F53" s="2"/>
      <c r="G53" s="2"/>
      <c r="I53" s="2"/>
      <c r="J53" s="2"/>
    </row>
    <row r="54" spans="1:10" ht="17.25" customHeight="1" x14ac:dyDescent="0.25">
      <c r="A54" s="27" t="s">
        <v>15</v>
      </c>
      <c r="B54" s="28"/>
      <c r="C54" s="24"/>
      <c r="D54" s="2"/>
      <c r="E54" s="2"/>
      <c r="F54" s="29" t="s">
        <v>16</v>
      </c>
      <c r="G54" s="2"/>
      <c r="I54" s="2"/>
      <c r="J54" s="2"/>
    </row>
    <row r="55" spans="1:10" x14ac:dyDescent="0.25">
      <c r="A55" s="27" t="s">
        <v>17</v>
      </c>
      <c r="B55" s="28"/>
      <c r="C55" s="24"/>
      <c r="D55" s="2"/>
      <c r="E55" s="2"/>
      <c r="F55" s="30" t="s">
        <v>18</v>
      </c>
      <c r="G55" s="2"/>
      <c r="I55" s="2"/>
      <c r="J55" s="2"/>
    </row>
    <row r="56" spans="1:10" x14ac:dyDescent="0.25">
      <c r="A56" s="27"/>
      <c r="F56" s="27" t="s">
        <v>19</v>
      </c>
    </row>
  </sheetData>
  <pageMargins left="0.7" right="0.7" top="0.9375" bottom="0.75" header="0.3" footer="0.3"/>
  <pageSetup paperSize="9" orientation="portrait" r:id="rId1"/>
  <headerFooter>
    <oddHeader>&amp;C&amp;"Times New Roman,Полужирный"&amp;10
ТОВАРИЩЕСТВО С ОГРАНИЧЕННОЙ ОТВЕТСТВЕННОСТЬЮ 
«КАЗАХСТАНСКИЕ КОММУНАЛЬНЫЕ СИСТЕМЫ» И ЕГО ДОЧЕРНИЕ ПРЕДПРИЯТИЯ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IS </vt:lpstr>
      <vt:lpstr>CFS</vt:lpstr>
      <vt:lpstr>SEC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talshyn.ibrakhimova</dc:creator>
  <cp:lastModifiedBy>talshyn.ibrakhimova</cp:lastModifiedBy>
  <dcterms:created xsi:type="dcterms:W3CDTF">2016-05-15T15:44:10Z</dcterms:created>
  <dcterms:modified xsi:type="dcterms:W3CDTF">2016-05-16T04:33:04Z</dcterms:modified>
</cp:coreProperties>
</file>