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EC754AE6-16BF-470B-AB20-11B985C3297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ФП" sheetId="2" r:id="rId1"/>
    <sheet name="ОСД" sheetId="3" r:id="rId2"/>
    <sheet name="ОИК" sheetId="5" r:id="rId3"/>
    <sheet name="ОДД" sheetId="4" r:id="rId4"/>
  </sheets>
  <definedNames>
    <definedName name="_xlnm._FilterDatabase" localSheetId="0" hidden="1">ОФП!#REF!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5" l="1"/>
  <c r="E21" i="5"/>
  <c r="F20" i="5"/>
  <c r="F17" i="5"/>
  <c r="D25" i="3"/>
  <c r="C25" i="3"/>
  <c r="D32" i="4"/>
  <c r="C32" i="4"/>
  <c r="D16" i="4"/>
  <c r="D22" i="4" s="1"/>
  <c r="C16" i="4"/>
  <c r="C22" i="4" s="1"/>
  <c r="F27" i="5" l="1"/>
  <c r="F26" i="5"/>
  <c r="E25" i="5"/>
  <c r="F25" i="5" s="1"/>
  <c r="E16" i="5"/>
  <c r="F24" i="5"/>
  <c r="F23" i="5"/>
  <c r="F18" i="5"/>
  <c r="F15" i="5"/>
  <c r="F16" i="5" l="1"/>
  <c r="E29" i="5"/>
  <c r="C13" i="3" l="1"/>
  <c r="C15" i="3" s="1"/>
  <c r="C21" i="3" s="1"/>
  <c r="D13" i="3"/>
  <c r="D15" i="3" s="1"/>
  <c r="D21" i="3" s="1"/>
  <c r="D23" i="3" l="1"/>
  <c r="D29" i="5"/>
  <c r="C29" i="5"/>
  <c r="F28" i="5"/>
  <c r="F29" i="5" s="1"/>
  <c r="D21" i="5"/>
  <c r="F19" i="5"/>
  <c r="F14" i="5"/>
  <c r="C28" i="2"/>
  <c r="D23" i="2"/>
  <c r="C23" i="2"/>
  <c r="C29" i="2" l="1"/>
  <c r="C21" i="5"/>
  <c r="D39" i="4"/>
  <c r="D42" i="4" s="1"/>
  <c r="C39" i="4"/>
  <c r="C42" i="4" s="1"/>
  <c r="C23" i="3"/>
  <c r="D19" i="2" l="1"/>
  <c r="C44" i="4" l="1"/>
  <c r="C19" i="2"/>
  <c r="D28" i="2"/>
  <c r="D29" i="2" s="1"/>
  <c r="D44" i="4"/>
</calcChain>
</file>

<file path=xl/sharedStrings.xml><?xml version="1.0" encoding="utf-8"?>
<sst xmlns="http://schemas.openxmlformats.org/spreadsheetml/2006/main" count="143" uniqueCount="114">
  <si>
    <t xml:space="preserve">Отчет о финансовом положении </t>
  </si>
  <si>
    <t>Наименование группы субсчетов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</si>
  <si>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</si>
  <si>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</si>
  <si>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</si>
  <si>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</si>
  <si>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</si>
  <si>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</si>
  <si>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</si>
  <si>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</si>
  <si>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t>Руководитель</t>
  </si>
  <si>
    <t>Суанкулова А.Н.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</si>
  <si>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</si>
  <si>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Балансовая стоимость одной акции в тенге</t>
  </si>
  <si>
    <t>Главный бухгалтер</t>
  </si>
  <si>
    <t>Есеналиев А.Б.</t>
  </si>
  <si>
    <t xml:space="preserve">Прочие доходы </t>
  </si>
  <si>
    <t>Наименование показателей</t>
  </si>
  <si>
    <t>Расчеты с поставщиками за товары и услуги</t>
  </si>
  <si>
    <t>Расчеты по подоходному налогу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</si>
  <si>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</si>
  <si>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</si>
  <si>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</si>
  <si>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</si>
  <si>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Отчет о прибылях и убытке и прочем совокупном доходе</t>
  </si>
  <si>
    <t>Дебиторская задолженность</t>
  </si>
  <si>
    <t>АКТИВЫ</t>
  </si>
  <si>
    <t>ОБЯЗАТЕЛЬСТВА</t>
  </si>
  <si>
    <t>КАПИТАЛ</t>
  </si>
  <si>
    <t xml:space="preserve">Акционерный капитал </t>
  </si>
  <si>
    <t xml:space="preserve">Всего обязательства и капитала </t>
  </si>
  <si>
    <t xml:space="preserve">Итого капитал </t>
  </si>
  <si>
    <t xml:space="preserve">Всего обязательств </t>
  </si>
  <si>
    <t>Всего активы</t>
  </si>
  <si>
    <t>Процентные расходы</t>
  </si>
  <si>
    <t>Расходы на персонал</t>
  </si>
  <si>
    <t>Долгосрочные требования по выкупленным ипотечным займам</t>
  </si>
  <si>
    <t>31 декабря 2021 года           (аудировано)</t>
  </si>
  <si>
    <t>Накопленный убыток</t>
  </si>
  <si>
    <t xml:space="preserve">Вклады </t>
  </si>
  <si>
    <t>Денежные средства и их эквиваленты денежных средств</t>
  </si>
  <si>
    <t>Инвестиции в долговые ценные бумаги, оцениваемые по справедливой стоимости через прибыль или убыток</t>
  </si>
  <si>
    <t>Инвестиции в долговые ценные бумаги, оцениваемые по амортизированной стоимости</t>
  </si>
  <si>
    <t>Процентные доходы, рассчитанные по методу эффективной процентной ставки</t>
  </si>
  <si>
    <t>Прочие процентные доходы</t>
  </si>
  <si>
    <t>Чистые процентные доходы</t>
  </si>
  <si>
    <t>Оценочный резерв под кредитные убытки</t>
  </si>
  <si>
    <t>Чистые процентые доходы после создания резерва под кредитные убытки</t>
  </si>
  <si>
    <t xml:space="preserve">Административные и прочие операционные расходы </t>
  </si>
  <si>
    <t>Всего совокупного дохода</t>
  </si>
  <si>
    <t xml:space="preserve">Отчет об изменениях в собственном капитале </t>
  </si>
  <si>
    <t>Денежные потоки от операционной деятельности</t>
  </si>
  <si>
    <t>Процентные доходы полученные</t>
  </si>
  <si>
    <t>Проценты уплаченные</t>
  </si>
  <si>
    <t xml:space="preserve">Расчеты с работниками </t>
  </si>
  <si>
    <t>Денежные потоки, полученные от операционной деятельности до изменений в операционных активах и обязательствах</t>
  </si>
  <si>
    <t>Чистый прирост по:</t>
  </si>
  <si>
    <t>Денежные потоки от инвестиционной деятельности</t>
  </si>
  <si>
    <t>Приобретение инвестиций по амортизированной стоимости</t>
  </si>
  <si>
    <t>Поступления от погашения инвестиций по амортизированной стоимости</t>
  </si>
  <si>
    <t>Приобретение инвестиций по справедливой стоимости через прибыль или убыток</t>
  </si>
  <si>
    <t>Размещение средств во вкладах</t>
  </si>
  <si>
    <t>Поступления от размещенных вкладов</t>
  </si>
  <si>
    <t>Приобретение основных средств и нематериальных активов</t>
  </si>
  <si>
    <t>Денежные потоки от финансовой деятельности</t>
  </si>
  <si>
    <t>Эмиссия обыкновенных акций</t>
  </si>
  <si>
    <t>Поступления от выпуска долговых ценных бумаг</t>
  </si>
  <si>
    <t>Погашение выпущенных долговых ценных бумаг</t>
  </si>
  <si>
    <t>Дивиденды выплаченные</t>
  </si>
  <si>
    <t xml:space="preserve">Отчет о движении денег </t>
  </si>
  <si>
    <r>
      <t xml:space="preserve">Остаток на 1 января 2021 года </t>
    </r>
    <r>
      <rPr>
        <sz val="11"/>
        <rFont val="Times New Roman"/>
        <family val="1"/>
        <charset val="204"/>
      </rPr>
      <t>(аудировано)</t>
    </r>
  </si>
  <si>
    <r>
      <t xml:space="preserve">Остаток на 1 января 2022 года </t>
    </r>
    <r>
      <rPr>
        <sz val="11"/>
        <rFont val="Times New Roman"/>
        <family val="1"/>
        <charset val="204"/>
      </rPr>
      <t>(аудировано)</t>
    </r>
  </si>
  <si>
    <t>Примечания</t>
  </si>
  <si>
    <t>6,7,8</t>
  </si>
  <si>
    <t>6, 15</t>
  </si>
  <si>
    <t>7, 15</t>
  </si>
  <si>
    <t>9, 16</t>
  </si>
  <si>
    <t>по состоянию на 30 июня 2022 года</t>
  </si>
  <si>
    <t xml:space="preserve"> 30 июня 2022 года                      (не аудировано)</t>
  </si>
  <si>
    <t>за шесть месяцев, закончившихся 30 июня 2022 года</t>
  </si>
  <si>
    <t>За шесть месяцев, закончившихся 30 июня 2022 года                         (не аудировано)</t>
  </si>
  <si>
    <t>За шесть месяцев, закончившихся 30 июня 2021 года                         (не аудировано)</t>
  </si>
  <si>
    <t>Расходы от операций с финансовыми активами, оцениваемыми по справедливой стоимости черех прибыль или убыток</t>
  </si>
  <si>
    <t>Расходы за вычетом расходов от операций с иностранной валютой</t>
  </si>
  <si>
    <t>Возмещение /(расходы) по подоходному налогу на прибыль</t>
  </si>
  <si>
    <t>Прибыль за шесть месяцев, закончившихся 30 июня 2021 года  (не аудировано)</t>
  </si>
  <si>
    <t>Итого совокупный доход за шесть месяцев, закончившихся 30 июня 2021 года  (не аудировано)</t>
  </si>
  <si>
    <t>Выпуск обыкновенных акций</t>
  </si>
  <si>
    <t>Дисконт, признанный при первоначальном признании вкладов, за вычетом налогов в размере 5,835,766 тыс. тенге</t>
  </si>
  <si>
    <t>Дисконт, признанный при первоначальном признании финансовых инвестиций по амортизированной стоимости, за вычетов налогов в размере 12,788,089 тыс. тенге</t>
  </si>
  <si>
    <r>
      <t xml:space="preserve">Остаток на 30 июня 2021 года </t>
    </r>
    <r>
      <rPr>
        <sz val="11"/>
        <rFont val="Times New Roman"/>
        <family val="1"/>
        <charset val="204"/>
      </rPr>
      <t>(не аудировано)</t>
    </r>
  </si>
  <si>
    <t>Выплата дивидендов</t>
  </si>
  <si>
    <t>Убыток за шесть месяцев, закончившихся 30 июня 2022 года  (не аудировано)</t>
  </si>
  <si>
    <t>Итого совокупный доход за шесть месяцев, закончившихся 30 июня 2022 года  (не аудировано)</t>
  </si>
  <si>
    <t>Дисконт, признанный при первоначальном признании вкладов, за вычетом налогов в размере 954,907 тыс. тенге</t>
  </si>
  <si>
    <t>Дисконт, признанный при первоначальном признании финансовых инвестиций по амортизированной стоимости, за вычетов налогов в размере 1,323,260 тыс. тенге</t>
  </si>
  <si>
    <r>
      <t xml:space="preserve">Остаток на 30 июня 2022 года </t>
    </r>
    <r>
      <rPr>
        <sz val="11"/>
        <rFont val="Times New Roman"/>
        <family val="1"/>
        <charset val="204"/>
      </rPr>
      <t>(не аудировано)</t>
    </r>
  </si>
  <si>
    <t>За шесть месяцев, закончившихся 30 июня 2022 года    (не аудировано)</t>
  </si>
  <si>
    <t>За шесть месяцев, закончившихся 30 июня 2021 года    (не аудировано)</t>
  </si>
  <si>
    <t>Поступления от погашения инвестиций по справедливой стоимости через прибыль или убытки</t>
  </si>
  <si>
    <r>
      <rPr>
        <sz val="11"/>
        <color theme="1"/>
        <rFont val="Times New Roman"/>
        <family val="1"/>
        <charset val="204"/>
      </rPr>
      <t>Наименование организации:</t>
    </r>
    <r>
      <rPr>
        <b/>
        <sz val="11"/>
        <color theme="1"/>
        <rFont val="Times New Roman"/>
        <family val="1"/>
        <charset val="204"/>
      </rPr>
      <t xml:space="preserve"> АО "Казахстанский фонд устойчивости"</t>
    </r>
  </si>
  <si>
    <t>Прочие (выплаты) / поступления</t>
  </si>
  <si>
    <t>Чистые денежные средства, (использованные) в / полученные от операционной деятельности</t>
  </si>
  <si>
    <t xml:space="preserve">Чистое денежные средства, использованные в инвестиционной деятельности 
</t>
  </si>
  <si>
    <t>Чистое денежные средства, полученные от финансовой деятельности</t>
  </si>
  <si>
    <t>Влияние изменений обменного курса на денежные средства и эквиваленты денежных средств</t>
  </si>
  <si>
    <t>Чистое (снижение) / прирост денежных средств и эквивалентов денежных средств</t>
  </si>
  <si>
    <t>Денежные средства и эквиваленты денежных средств на начало года</t>
  </si>
  <si>
    <t>Денежные средства и эквиваленты денежных средств на конец года</t>
  </si>
  <si>
    <t>Базовый (убыток) / прибыль  на акцию (в казахстанских тенге)</t>
  </si>
  <si>
    <t xml:space="preserve">Прочий совокупный доход </t>
  </si>
  <si>
    <t xml:space="preserve">(Убыток) / прибыль после налогообложения </t>
  </si>
  <si>
    <t xml:space="preserve">(Убыток) / прибыль до налогообложения </t>
  </si>
  <si>
    <r>
      <rPr>
        <sz val="10"/>
        <rFont val="Times New Roman"/>
        <family val="1"/>
        <charset val="204"/>
      </rPr>
      <t>Наименование организации:</t>
    </r>
    <r>
      <rPr>
        <b/>
        <sz val="10"/>
        <rFont val="Times New Roman"/>
        <family val="1"/>
        <charset val="204"/>
      </rPr>
      <t xml:space="preserve"> АО "Казахстанский фонд устойчивости"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</si>
</sst>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sz val="11"/>
      <color theme="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1" fillId="0" borderId="0" xfId="3"/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0" xfId="3" applyFill="1"/>
    <xf numFmtId="0" fontId="11" fillId="0" borderId="0" xfId="0" applyFont="1" applyFill="1" applyAlignment="1" applyProtection="1">
      <alignment horizontal="left" vertical="top"/>
      <protection hidden="1"/>
    </xf>
    <xf numFmtId="3" fontId="5" fillId="0" borderId="1" xfId="0" applyNumberFormat="1" applyFont="1" applyFill="1" applyBorder="1"/>
    <xf numFmtId="0" fontId="4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3" fontId="6" fillId="0" borderId="1" xfId="0" applyNumberFormat="1" applyFont="1" applyFill="1" applyBorder="1"/>
    <xf numFmtId="0" fontId="17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top" wrapText="1"/>
    </xf>
    <xf numFmtId="165" fontId="5" fillId="0" borderId="1" xfId="0" applyNumberFormat="1" applyFont="1" applyFill="1" applyBorder="1" applyAlignment="1">
      <alignment horizontal="right"/>
    </xf>
    <xf numFmtId="0" fontId="17" fillId="0" borderId="0" xfId="0" applyFont="1" applyAlignment="1">
      <alignment vertical="top"/>
    </xf>
    <xf numFmtId="0" fontId="3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3" fillId="2" borderId="0" xfId="0" applyFont="1" applyFill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0" xfId="0" applyFont="1"/>
    <xf numFmtId="3" fontId="20" fillId="0" borderId="1" xfId="0" applyNumberFormat="1" applyFont="1" applyBorder="1" applyAlignment="1">
      <alignment vertical="top"/>
    </xf>
    <xf numFmtId="0" fontId="7" fillId="0" borderId="0" xfId="0" applyFont="1"/>
    <xf numFmtId="4" fontId="3" fillId="0" borderId="0" xfId="0" applyNumberFormat="1" applyFont="1"/>
    <xf numFmtId="165" fontId="20" fillId="0" borderId="1" xfId="0" applyNumberFormat="1" applyFont="1" applyBorder="1" applyAlignment="1">
      <alignment vertical="top"/>
    </xf>
    <xf numFmtId="165" fontId="18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165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/>
    <xf numFmtId="3" fontId="7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165" fontId="5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center" wrapText="1"/>
    </xf>
    <xf numFmtId="3" fontId="7" fillId="0" borderId="0" xfId="0" applyNumberFormat="1" applyFont="1"/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 applyProtection="1">
      <alignment horizontal="left" vertical="top"/>
      <protection hidden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right"/>
    </xf>
    <xf numFmtId="4" fontId="0" fillId="0" borderId="0" xfId="0" applyNumberFormat="1"/>
    <xf numFmtId="167" fontId="3" fillId="0" borderId="0" xfId="0" applyNumberFormat="1" applyFont="1"/>
    <xf numFmtId="3" fontId="3" fillId="0" borderId="0" xfId="0" applyNumberFormat="1" applyFont="1"/>
    <xf numFmtId="0" fontId="9" fillId="0" borderId="0" xfId="0" applyFont="1" applyAlignment="1">
      <alignment vertical="top"/>
    </xf>
    <xf numFmtId="0" fontId="23" fillId="0" borderId="0" xfId="3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vertical="top"/>
    </xf>
    <xf numFmtId="164" fontId="20" fillId="0" borderId="1" xfId="0" applyNumberFormat="1" applyFont="1" applyBorder="1" applyAlignment="1">
      <alignment vertical="top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right"/>
    </xf>
    <xf numFmtId="3" fontId="18" fillId="0" borderId="1" xfId="0" applyNumberFormat="1" applyFont="1" applyBorder="1" applyAlignment="1">
      <alignment vertical="top"/>
    </xf>
    <xf numFmtId="165" fontId="18" fillId="0" borderId="1" xfId="0" applyNumberFormat="1" applyFont="1" applyFill="1" applyBorder="1" applyAlignment="1">
      <alignment vertical="top"/>
    </xf>
    <xf numFmtId="164" fontId="18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18" fillId="0" borderId="0" xfId="0" applyFont="1" applyAlignment="1">
      <alignment horizontal="center" vertical="top"/>
    </xf>
    <xf numFmtId="0" fontId="5" fillId="0" borderId="0" xfId="3" applyFont="1" applyAlignment="1">
      <alignment horizontal="center"/>
    </xf>
    <xf numFmtId="0" fontId="7" fillId="0" borderId="0" xfId="0" applyFont="1" applyAlignment="1">
      <alignment horizontal="center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zoomScale="130" zoomScaleNormal="130" workbookViewId="0">
      <selection activeCell="D35" sqref="D35"/>
    </sheetView>
  </sheetViews>
  <sheetFormatPr defaultRowHeight="15" x14ac:dyDescent="0.25"/>
  <cols>
    <col min="1" max="1" width="58.7109375" style="2" customWidth="1"/>
    <col min="2" max="2" width="12.42578125" style="2" customWidth="1"/>
    <col min="3" max="3" width="16.5703125" style="2" customWidth="1"/>
    <col min="4" max="4" width="17.5703125" style="2" customWidth="1"/>
    <col min="5" max="205" width="9.140625" style="2"/>
    <col min="206" max="206" width="11.85546875" style="2" customWidth="1"/>
    <col min="207" max="207" width="66.85546875" style="2" customWidth="1"/>
    <col min="208" max="208" width="8.42578125" style="2" customWidth="1"/>
    <col min="209" max="209" width="24.5703125" style="2" customWidth="1"/>
    <col min="210" max="211" width="22.7109375" style="2" customWidth="1"/>
    <col min="212" max="212" width="21" style="2" customWidth="1"/>
    <col min="213" max="461" width="9.140625" style="2"/>
    <col min="462" max="462" width="11.85546875" style="2" customWidth="1"/>
    <col min="463" max="463" width="66.85546875" style="2" customWidth="1"/>
    <col min="464" max="464" width="8.42578125" style="2" customWidth="1"/>
    <col min="465" max="465" width="24.5703125" style="2" customWidth="1"/>
    <col min="466" max="467" width="22.7109375" style="2" customWidth="1"/>
    <col min="468" max="468" width="21" style="2" customWidth="1"/>
    <col min="469" max="717" width="9.140625" style="2"/>
    <col min="718" max="718" width="11.85546875" style="2" customWidth="1"/>
    <col min="719" max="719" width="66.85546875" style="2" customWidth="1"/>
    <col min="720" max="720" width="8.42578125" style="2" customWidth="1"/>
    <col min="721" max="721" width="24.5703125" style="2" customWidth="1"/>
    <col min="722" max="723" width="22.7109375" style="2" customWidth="1"/>
    <col min="724" max="724" width="21" style="2" customWidth="1"/>
    <col min="725" max="973" width="9.140625" style="2"/>
    <col min="974" max="974" width="11.85546875" style="2" customWidth="1"/>
    <col min="975" max="975" width="66.85546875" style="2" customWidth="1"/>
    <col min="976" max="976" width="8.42578125" style="2" customWidth="1"/>
    <col min="977" max="977" width="24.5703125" style="2" customWidth="1"/>
    <col min="978" max="979" width="22.7109375" style="2" customWidth="1"/>
    <col min="980" max="980" width="21" style="2" customWidth="1"/>
    <col min="981" max="1229" width="9.140625" style="2"/>
    <col min="1230" max="1230" width="11.85546875" style="2" customWidth="1"/>
    <col min="1231" max="1231" width="66.85546875" style="2" customWidth="1"/>
    <col min="1232" max="1232" width="8.42578125" style="2" customWidth="1"/>
    <col min="1233" max="1233" width="24.5703125" style="2" customWidth="1"/>
    <col min="1234" max="1235" width="22.7109375" style="2" customWidth="1"/>
    <col min="1236" max="1236" width="21" style="2" customWidth="1"/>
    <col min="1237" max="1485" width="9.140625" style="2"/>
    <col min="1486" max="1486" width="11.85546875" style="2" customWidth="1"/>
    <col min="1487" max="1487" width="66.85546875" style="2" customWidth="1"/>
    <col min="1488" max="1488" width="8.42578125" style="2" customWidth="1"/>
    <col min="1489" max="1489" width="24.5703125" style="2" customWidth="1"/>
    <col min="1490" max="1491" width="22.7109375" style="2" customWidth="1"/>
    <col min="1492" max="1492" width="21" style="2" customWidth="1"/>
    <col min="1493" max="1741" width="9.140625" style="2"/>
    <col min="1742" max="1742" width="11.85546875" style="2" customWidth="1"/>
    <col min="1743" max="1743" width="66.85546875" style="2" customWidth="1"/>
    <col min="1744" max="1744" width="8.42578125" style="2" customWidth="1"/>
    <col min="1745" max="1745" width="24.5703125" style="2" customWidth="1"/>
    <col min="1746" max="1747" width="22.7109375" style="2" customWidth="1"/>
    <col min="1748" max="1748" width="21" style="2" customWidth="1"/>
    <col min="1749" max="1997" width="9.140625" style="2"/>
    <col min="1998" max="1998" width="11.85546875" style="2" customWidth="1"/>
    <col min="1999" max="1999" width="66.85546875" style="2" customWidth="1"/>
    <col min="2000" max="2000" width="8.42578125" style="2" customWidth="1"/>
    <col min="2001" max="2001" width="24.5703125" style="2" customWidth="1"/>
    <col min="2002" max="2003" width="22.7109375" style="2" customWidth="1"/>
    <col min="2004" max="2004" width="21" style="2" customWidth="1"/>
    <col min="2005" max="2253" width="9.140625" style="2"/>
    <col min="2254" max="2254" width="11.85546875" style="2" customWidth="1"/>
    <col min="2255" max="2255" width="66.85546875" style="2" customWidth="1"/>
    <col min="2256" max="2256" width="8.42578125" style="2" customWidth="1"/>
    <col min="2257" max="2257" width="24.5703125" style="2" customWidth="1"/>
    <col min="2258" max="2259" width="22.7109375" style="2" customWidth="1"/>
    <col min="2260" max="2260" width="21" style="2" customWidth="1"/>
    <col min="2261" max="2509" width="9.140625" style="2"/>
    <col min="2510" max="2510" width="11.85546875" style="2" customWidth="1"/>
    <col min="2511" max="2511" width="66.85546875" style="2" customWidth="1"/>
    <col min="2512" max="2512" width="8.42578125" style="2" customWidth="1"/>
    <col min="2513" max="2513" width="24.5703125" style="2" customWidth="1"/>
    <col min="2514" max="2515" width="22.7109375" style="2" customWidth="1"/>
    <col min="2516" max="2516" width="21" style="2" customWidth="1"/>
    <col min="2517" max="2765" width="9.140625" style="2"/>
    <col min="2766" max="2766" width="11.85546875" style="2" customWidth="1"/>
    <col min="2767" max="2767" width="66.85546875" style="2" customWidth="1"/>
    <col min="2768" max="2768" width="8.42578125" style="2" customWidth="1"/>
    <col min="2769" max="2769" width="24.5703125" style="2" customWidth="1"/>
    <col min="2770" max="2771" width="22.7109375" style="2" customWidth="1"/>
    <col min="2772" max="2772" width="21" style="2" customWidth="1"/>
    <col min="2773" max="3021" width="9.140625" style="2"/>
    <col min="3022" max="3022" width="11.85546875" style="2" customWidth="1"/>
    <col min="3023" max="3023" width="66.85546875" style="2" customWidth="1"/>
    <col min="3024" max="3024" width="8.42578125" style="2" customWidth="1"/>
    <col min="3025" max="3025" width="24.5703125" style="2" customWidth="1"/>
    <col min="3026" max="3027" width="22.7109375" style="2" customWidth="1"/>
    <col min="3028" max="3028" width="21" style="2" customWidth="1"/>
    <col min="3029" max="3277" width="9.140625" style="2"/>
    <col min="3278" max="3278" width="11.85546875" style="2" customWidth="1"/>
    <col min="3279" max="3279" width="66.85546875" style="2" customWidth="1"/>
    <col min="3280" max="3280" width="8.42578125" style="2" customWidth="1"/>
    <col min="3281" max="3281" width="24.5703125" style="2" customWidth="1"/>
    <col min="3282" max="3283" width="22.7109375" style="2" customWidth="1"/>
    <col min="3284" max="3284" width="21" style="2" customWidth="1"/>
    <col min="3285" max="3533" width="9.140625" style="2"/>
    <col min="3534" max="3534" width="11.85546875" style="2" customWidth="1"/>
    <col min="3535" max="3535" width="66.85546875" style="2" customWidth="1"/>
    <col min="3536" max="3536" width="8.42578125" style="2" customWidth="1"/>
    <col min="3537" max="3537" width="24.5703125" style="2" customWidth="1"/>
    <col min="3538" max="3539" width="22.7109375" style="2" customWidth="1"/>
    <col min="3540" max="3540" width="21" style="2" customWidth="1"/>
    <col min="3541" max="3789" width="9.140625" style="2"/>
    <col min="3790" max="3790" width="11.85546875" style="2" customWidth="1"/>
    <col min="3791" max="3791" width="66.85546875" style="2" customWidth="1"/>
    <col min="3792" max="3792" width="8.42578125" style="2" customWidth="1"/>
    <col min="3793" max="3793" width="24.5703125" style="2" customWidth="1"/>
    <col min="3794" max="3795" width="22.7109375" style="2" customWidth="1"/>
    <col min="3796" max="3796" width="21" style="2" customWidth="1"/>
    <col min="3797" max="4045" width="9.140625" style="2"/>
    <col min="4046" max="4046" width="11.85546875" style="2" customWidth="1"/>
    <col min="4047" max="4047" width="66.85546875" style="2" customWidth="1"/>
    <col min="4048" max="4048" width="8.42578125" style="2" customWidth="1"/>
    <col min="4049" max="4049" width="24.5703125" style="2" customWidth="1"/>
    <col min="4050" max="4051" width="22.7109375" style="2" customWidth="1"/>
    <col min="4052" max="4052" width="21" style="2" customWidth="1"/>
    <col min="4053" max="4301" width="9.140625" style="2"/>
    <col min="4302" max="4302" width="11.85546875" style="2" customWidth="1"/>
    <col min="4303" max="4303" width="66.85546875" style="2" customWidth="1"/>
    <col min="4304" max="4304" width="8.42578125" style="2" customWidth="1"/>
    <col min="4305" max="4305" width="24.5703125" style="2" customWidth="1"/>
    <col min="4306" max="4307" width="22.7109375" style="2" customWidth="1"/>
    <col min="4308" max="4308" width="21" style="2" customWidth="1"/>
    <col min="4309" max="4557" width="9.140625" style="2"/>
    <col min="4558" max="4558" width="11.85546875" style="2" customWidth="1"/>
    <col min="4559" max="4559" width="66.85546875" style="2" customWidth="1"/>
    <col min="4560" max="4560" width="8.42578125" style="2" customWidth="1"/>
    <col min="4561" max="4561" width="24.5703125" style="2" customWidth="1"/>
    <col min="4562" max="4563" width="22.7109375" style="2" customWidth="1"/>
    <col min="4564" max="4564" width="21" style="2" customWidth="1"/>
    <col min="4565" max="4813" width="9.140625" style="2"/>
    <col min="4814" max="4814" width="11.85546875" style="2" customWidth="1"/>
    <col min="4815" max="4815" width="66.85546875" style="2" customWidth="1"/>
    <col min="4816" max="4816" width="8.42578125" style="2" customWidth="1"/>
    <col min="4817" max="4817" width="24.5703125" style="2" customWidth="1"/>
    <col min="4818" max="4819" width="22.7109375" style="2" customWidth="1"/>
    <col min="4820" max="4820" width="21" style="2" customWidth="1"/>
    <col min="4821" max="5069" width="9.140625" style="2"/>
    <col min="5070" max="5070" width="11.85546875" style="2" customWidth="1"/>
    <col min="5071" max="5071" width="66.85546875" style="2" customWidth="1"/>
    <col min="5072" max="5072" width="8.42578125" style="2" customWidth="1"/>
    <col min="5073" max="5073" width="24.5703125" style="2" customWidth="1"/>
    <col min="5074" max="5075" width="22.7109375" style="2" customWidth="1"/>
    <col min="5076" max="5076" width="21" style="2" customWidth="1"/>
    <col min="5077" max="5325" width="9.140625" style="2"/>
    <col min="5326" max="5326" width="11.85546875" style="2" customWidth="1"/>
    <col min="5327" max="5327" width="66.85546875" style="2" customWidth="1"/>
    <col min="5328" max="5328" width="8.42578125" style="2" customWidth="1"/>
    <col min="5329" max="5329" width="24.5703125" style="2" customWidth="1"/>
    <col min="5330" max="5331" width="22.7109375" style="2" customWidth="1"/>
    <col min="5332" max="5332" width="21" style="2" customWidth="1"/>
    <col min="5333" max="5581" width="9.140625" style="2"/>
    <col min="5582" max="5582" width="11.85546875" style="2" customWidth="1"/>
    <col min="5583" max="5583" width="66.85546875" style="2" customWidth="1"/>
    <col min="5584" max="5584" width="8.42578125" style="2" customWidth="1"/>
    <col min="5585" max="5585" width="24.5703125" style="2" customWidth="1"/>
    <col min="5586" max="5587" width="22.7109375" style="2" customWidth="1"/>
    <col min="5588" max="5588" width="21" style="2" customWidth="1"/>
    <col min="5589" max="5837" width="9.140625" style="2"/>
    <col min="5838" max="5838" width="11.85546875" style="2" customWidth="1"/>
    <col min="5839" max="5839" width="66.85546875" style="2" customWidth="1"/>
    <col min="5840" max="5840" width="8.42578125" style="2" customWidth="1"/>
    <col min="5841" max="5841" width="24.5703125" style="2" customWidth="1"/>
    <col min="5842" max="5843" width="22.7109375" style="2" customWidth="1"/>
    <col min="5844" max="5844" width="21" style="2" customWidth="1"/>
    <col min="5845" max="6093" width="9.140625" style="2"/>
    <col min="6094" max="6094" width="11.85546875" style="2" customWidth="1"/>
    <col min="6095" max="6095" width="66.85546875" style="2" customWidth="1"/>
    <col min="6096" max="6096" width="8.42578125" style="2" customWidth="1"/>
    <col min="6097" max="6097" width="24.5703125" style="2" customWidth="1"/>
    <col min="6098" max="6099" width="22.7109375" style="2" customWidth="1"/>
    <col min="6100" max="6100" width="21" style="2" customWidth="1"/>
    <col min="6101" max="6349" width="9.140625" style="2"/>
    <col min="6350" max="6350" width="11.85546875" style="2" customWidth="1"/>
    <col min="6351" max="6351" width="66.85546875" style="2" customWidth="1"/>
    <col min="6352" max="6352" width="8.42578125" style="2" customWidth="1"/>
    <col min="6353" max="6353" width="24.5703125" style="2" customWidth="1"/>
    <col min="6354" max="6355" width="22.7109375" style="2" customWidth="1"/>
    <col min="6356" max="6356" width="21" style="2" customWidth="1"/>
    <col min="6357" max="6605" width="9.140625" style="2"/>
    <col min="6606" max="6606" width="11.85546875" style="2" customWidth="1"/>
    <col min="6607" max="6607" width="66.85546875" style="2" customWidth="1"/>
    <col min="6608" max="6608" width="8.42578125" style="2" customWidth="1"/>
    <col min="6609" max="6609" width="24.5703125" style="2" customWidth="1"/>
    <col min="6610" max="6611" width="22.7109375" style="2" customWidth="1"/>
    <col min="6612" max="6612" width="21" style="2" customWidth="1"/>
    <col min="6613" max="6861" width="9.140625" style="2"/>
    <col min="6862" max="6862" width="11.85546875" style="2" customWidth="1"/>
    <col min="6863" max="6863" width="66.85546875" style="2" customWidth="1"/>
    <col min="6864" max="6864" width="8.42578125" style="2" customWidth="1"/>
    <col min="6865" max="6865" width="24.5703125" style="2" customWidth="1"/>
    <col min="6866" max="6867" width="22.7109375" style="2" customWidth="1"/>
    <col min="6868" max="6868" width="21" style="2" customWidth="1"/>
    <col min="6869" max="7117" width="9.140625" style="2"/>
    <col min="7118" max="7118" width="11.85546875" style="2" customWidth="1"/>
    <col min="7119" max="7119" width="66.85546875" style="2" customWidth="1"/>
    <col min="7120" max="7120" width="8.42578125" style="2" customWidth="1"/>
    <col min="7121" max="7121" width="24.5703125" style="2" customWidth="1"/>
    <col min="7122" max="7123" width="22.7109375" style="2" customWidth="1"/>
    <col min="7124" max="7124" width="21" style="2" customWidth="1"/>
    <col min="7125" max="7373" width="9.140625" style="2"/>
    <col min="7374" max="7374" width="11.85546875" style="2" customWidth="1"/>
    <col min="7375" max="7375" width="66.85546875" style="2" customWidth="1"/>
    <col min="7376" max="7376" width="8.42578125" style="2" customWidth="1"/>
    <col min="7377" max="7377" width="24.5703125" style="2" customWidth="1"/>
    <col min="7378" max="7379" width="22.7109375" style="2" customWidth="1"/>
    <col min="7380" max="7380" width="21" style="2" customWidth="1"/>
    <col min="7381" max="7629" width="9.140625" style="2"/>
    <col min="7630" max="7630" width="11.85546875" style="2" customWidth="1"/>
    <col min="7631" max="7631" width="66.85546875" style="2" customWidth="1"/>
    <col min="7632" max="7632" width="8.42578125" style="2" customWidth="1"/>
    <col min="7633" max="7633" width="24.5703125" style="2" customWidth="1"/>
    <col min="7634" max="7635" width="22.7109375" style="2" customWidth="1"/>
    <col min="7636" max="7636" width="21" style="2" customWidth="1"/>
    <col min="7637" max="7885" width="9.140625" style="2"/>
    <col min="7886" max="7886" width="11.85546875" style="2" customWidth="1"/>
    <col min="7887" max="7887" width="66.85546875" style="2" customWidth="1"/>
    <col min="7888" max="7888" width="8.42578125" style="2" customWidth="1"/>
    <col min="7889" max="7889" width="24.5703125" style="2" customWidth="1"/>
    <col min="7890" max="7891" width="22.7109375" style="2" customWidth="1"/>
    <col min="7892" max="7892" width="21" style="2" customWidth="1"/>
    <col min="7893" max="8141" width="9.140625" style="2"/>
    <col min="8142" max="8142" width="11.85546875" style="2" customWidth="1"/>
    <col min="8143" max="8143" width="66.85546875" style="2" customWidth="1"/>
    <col min="8144" max="8144" width="8.42578125" style="2" customWidth="1"/>
    <col min="8145" max="8145" width="24.5703125" style="2" customWidth="1"/>
    <col min="8146" max="8147" width="22.7109375" style="2" customWidth="1"/>
    <col min="8148" max="8148" width="21" style="2" customWidth="1"/>
    <col min="8149" max="8397" width="9.140625" style="2"/>
    <col min="8398" max="8398" width="11.85546875" style="2" customWidth="1"/>
    <col min="8399" max="8399" width="66.85546875" style="2" customWidth="1"/>
    <col min="8400" max="8400" width="8.42578125" style="2" customWidth="1"/>
    <col min="8401" max="8401" width="24.5703125" style="2" customWidth="1"/>
    <col min="8402" max="8403" width="22.7109375" style="2" customWidth="1"/>
    <col min="8404" max="8404" width="21" style="2" customWidth="1"/>
    <col min="8405" max="8653" width="9.140625" style="2"/>
    <col min="8654" max="8654" width="11.85546875" style="2" customWidth="1"/>
    <col min="8655" max="8655" width="66.85546875" style="2" customWidth="1"/>
    <col min="8656" max="8656" width="8.42578125" style="2" customWidth="1"/>
    <col min="8657" max="8657" width="24.5703125" style="2" customWidth="1"/>
    <col min="8658" max="8659" width="22.7109375" style="2" customWidth="1"/>
    <col min="8660" max="8660" width="21" style="2" customWidth="1"/>
    <col min="8661" max="8909" width="9.140625" style="2"/>
    <col min="8910" max="8910" width="11.85546875" style="2" customWidth="1"/>
    <col min="8911" max="8911" width="66.85546875" style="2" customWidth="1"/>
    <col min="8912" max="8912" width="8.42578125" style="2" customWidth="1"/>
    <col min="8913" max="8913" width="24.5703125" style="2" customWidth="1"/>
    <col min="8914" max="8915" width="22.7109375" style="2" customWidth="1"/>
    <col min="8916" max="8916" width="21" style="2" customWidth="1"/>
    <col min="8917" max="9165" width="9.140625" style="2"/>
    <col min="9166" max="9166" width="11.85546875" style="2" customWidth="1"/>
    <col min="9167" max="9167" width="66.85546875" style="2" customWidth="1"/>
    <col min="9168" max="9168" width="8.42578125" style="2" customWidth="1"/>
    <col min="9169" max="9169" width="24.5703125" style="2" customWidth="1"/>
    <col min="9170" max="9171" width="22.7109375" style="2" customWidth="1"/>
    <col min="9172" max="9172" width="21" style="2" customWidth="1"/>
    <col min="9173" max="9421" width="9.140625" style="2"/>
    <col min="9422" max="9422" width="11.85546875" style="2" customWidth="1"/>
    <col min="9423" max="9423" width="66.85546875" style="2" customWidth="1"/>
    <col min="9424" max="9424" width="8.42578125" style="2" customWidth="1"/>
    <col min="9425" max="9425" width="24.5703125" style="2" customWidth="1"/>
    <col min="9426" max="9427" width="22.7109375" style="2" customWidth="1"/>
    <col min="9428" max="9428" width="21" style="2" customWidth="1"/>
    <col min="9429" max="9677" width="9.140625" style="2"/>
    <col min="9678" max="9678" width="11.85546875" style="2" customWidth="1"/>
    <col min="9679" max="9679" width="66.85546875" style="2" customWidth="1"/>
    <col min="9680" max="9680" width="8.42578125" style="2" customWidth="1"/>
    <col min="9681" max="9681" width="24.5703125" style="2" customWidth="1"/>
    <col min="9682" max="9683" width="22.7109375" style="2" customWidth="1"/>
    <col min="9684" max="9684" width="21" style="2" customWidth="1"/>
    <col min="9685" max="9933" width="9.140625" style="2"/>
    <col min="9934" max="9934" width="11.85546875" style="2" customWidth="1"/>
    <col min="9935" max="9935" width="66.85546875" style="2" customWidth="1"/>
    <col min="9936" max="9936" width="8.42578125" style="2" customWidth="1"/>
    <col min="9937" max="9937" width="24.5703125" style="2" customWidth="1"/>
    <col min="9938" max="9939" width="22.7109375" style="2" customWidth="1"/>
    <col min="9940" max="9940" width="21" style="2" customWidth="1"/>
    <col min="9941" max="10189" width="9.140625" style="2"/>
    <col min="10190" max="10190" width="11.85546875" style="2" customWidth="1"/>
    <col min="10191" max="10191" width="66.85546875" style="2" customWidth="1"/>
    <col min="10192" max="10192" width="8.42578125" style="2" customWidth="1"/>
    <col min="10193" max="10193" width="24.5703125" style="2" customWidth="1"/>
    <col min="10194" max="10195" width="22.7109375" style="2" customWidth="1"/>
    <col min="10196" max="10196" width="21" style="2" customWidth="1"/>
    <col min="10197" max="10445" width="9.140625" style="2"/>
    <col min="10446" max="10446" width="11.85546875" style="2" customWidth="1"/>
    <col min="10447" max="10447" width="66.85546875" style="2" customWidth="1"/>
    <col min="10448" max="10448" width="8.42578125" style="2" customWidth="1"/>
    <col min="10449" max="10449" width="24.5703125" style="2" customWidth="1"/>
    <col min="10450" max="10451" width="22.7109375" style="2" customWidth="1"/>
    <col min="10452" max="10452" width="21" style="2" customWidth="1"/>
    <col min="10453" max="10701" width="9.140625" style="2"/>
    <col min="10702" max="10702" width="11.85546875" style="2" customWidth="1"/>
    <col min="10703" max="10703" width="66.85546875" style="2" customWidth="1"/>
    <col min="10704" max="10704" width="8.42578125" style="2" customWidth="1"/>
    <col min="10705" max="10705" width="24.5703125" style="2" customWidth="1"/>
    <col min="10706" max="10707" width="22.7109375" style="2" customWidth="1"/>
    <col min="10708" max="10708" width="21" style="2" customWidth="1"/>
    <col min="10709" max="10957" width="9.140625" style="2"/>
    <col min="10958" max="10958" width="11.85546875" style="2" customWidth="1"/>
    <col min="10959" max="10959" width="66.85546875" style="2" customWidth="1"/>
    <col min="10960" max="10960" width="8.42578125" style="2" customWidth="1"/>
    <col min="10961" max="10961" width="24.5703125" style="2" customWidth="1"/>
    <col min="10962" max="10963" width="22.7109375" style="2" customWidth="1"/>
    <col min="10964" max="10964" width="21" style="2" customWidth="1"/>
    <col min="10965" max="11213" width="9.140625" style="2"/>
    <col min="11214" max="11214" width="11.85546875" style="2" customWidth="1"/>
    <col min="11215" max="11215" width="66.85546875" style="2" customWidth="1"/>
    <col min="11216" max="11216" width="8.42578125" style="2" customWidth="1"/>
    <col min="11217" max="11217" width="24.5703125" style="2" customWidth="1"/>
    <col min="11218" max="11219" width="22.7109375" style="2" customWidth="1"/>
    <col min="11220" max="11220" width="21" style="2" customWidth="1"/>
    <col min="11221" max="11469" width="9.140625" style="2"/>
    <col min="11470" max="11470" width="11.85546875" style="2" customWidth="1"/>
    <col min="11471" max="11471" width="66.85546875" style="2" customWidth="1"/>
    <col min="11472" max="11472" width="8.42578125" style="2" customWidth="1"/>
    <col min="11473" max="11473" width="24.5703125" style="2" customWidth="1"/>
    <col min="11474" max="11475" width="22.7109375" style="2" customWidth="1"/>
    <col min="11476" max="11476" width="21" style="2" customWidth="1"/>
    <col min="11477" max="11725" width="9.140625" style="2"/>
    <col min="11726" max="11726" width="11.85546875" style="2" customWidth="1"/>
    <col min="11727" max="11727" width="66.85546875" style="2" customWidth="1"/>
    <col min="11728" max="11728" width="8.42578125" style="2" customWidth="1"/>
    <col min="11729" max="11729" width="24.5703125" style="2" customWidth="1"/>
    <col min="11730" max="11731" width="22.7109375" style="2" customWidth="1"/>
    <col min="11732" max="11732" width="21" style="2" customWidth="1"/>
    <col min="11733" max="11981" width="9.140625" style="2"/>
    <col min="11982" max="11982" width="11.85546875" style="2" customWidth="1"/>
    <col min="11983" max="11983" width="66.85546875" style="2" customWidth="1"/>
    <col min="11984" max="11984" width="8.42578125" style="2" customWidth="1"/>
    <col min="11985" max="11985" width="24.5703125" style="2" customWidth="1"/>
    <col min="11986" max="11987" width="22.7109375" style="2" customWidth="1"/>
    <col min="11988" max="11988" width="21" style="2" customWidth="1"/>
    <col min="11989" max="12237" width="9.140625" style="2"/>
    <col min="12238" max="12238" width="11.85546875" style="2" customWidth="1"/>
    <col min="12239" max="12239" width="66.85546875" style="2" customWidth="1"/>
    <col min="12240" max="12240" width="8.42578125" style="2" customWidth="1"/>
    <col min="12241" max="12241" width="24.5703125" style="2" customWidth="1"/>
    <col min="12242" max="12243" width="22.7109375" style="2" customWidth="1"/>
    <col min="12244" max="12244" width="21" style="2" customWidth="1"/>
    <col min="12245" max="12493" width="9.140625" style="2"/>
    <col min="12494" max="12494" width="11.85546875" style="2" customWidth="1"/>
    <col min="12495" max="12495" width="66.85546875" style="2" customWidth="1"/>
    <col min="12496" max="12496" width="8.42578125" style="2" customWidth="1"/>
    <col min="12497" max="12497" width="24.5703125" style="2" customWidth="1"/>
    <col min="12498" max="12499" width="22.7109375" style="2" customWidth="1"/>
    <col min="12500" max="12500" width="21" style="2" customWidth="1"/>
    <col min="12501" max="12749" width="9.140625" style="2"/>
    <col min="12750" max="12750" width="11.85546875" style="2" customWidth="1"/>
    <col min="12751" max="12751" width="66.85546875" style="2" customWidth="1"/>
    <col min="12752" max="12752" width="8.42578125" style="2" customWidth="1"/>
    <col min="12753" max="12753" width="24.5703125" style="2" customWidth="1"/>
    <col min="12754" max="12755" width="22.7109375" style="2" customWidth="1"/>
    <col min="12756" max="12756" width="21" style="2" customWidth="1"/>
    <col min="12757" max="13005" width="9.140625" style="2"/>
    <col min="13006" max="13006" width="11.85546875" style="2" customWidth="1"/>
    <col min="13007" max="13007" width="66.85546875" style="2" customWidth="1"/>
    <col min="13008" max="13008" width="8.42578125" style="2" customWidth="1"/>
    <col min="13009" max="13009" width="24.5703125" style="2" customWidth="1"/>
    <col min="13010" max="13011" width="22.7109375" style="2" customWidth="1"/>
    <col min="13012" max="13012" width="21" style="2" customWidth="1"/>
    <col min="13013" max="13261" width="9.140625" style="2"/>
    <col min="13262" max="13262" width="11.85546875" style="2" customWidth="1"/>
    <col min="13263" max="13263" width="66.85546875" style="2" customWidth="1"/>
    <col min="13264" max="13264" width="8.42578125" style="2" customWidth="1"/>
    <col min="13265" max="13265" width="24.5703125" style="2" customWidth="1"/>
    <col min="13266" max="13267" width="22.7109375" style="2" customWidth="1"/>
    <col min="13268" max="13268" width="21" style="2" customWidth="1"/>
    <col min="13269" max="13517" width="9.140625" style="2"/>
    <col min="13518" max="13518" width="11.85546875" style="2" customWidth="1"/>
    <col min="13519" max="13519" width="66.85546875" style="2" customWidth="1"/>
    <col min="13520" max="13520" width="8.42578125" style="2" customWidth="1"/>
    <col min="13521" max="13521" width="24.5703125" style="2" customWidth="1"/>
    <col min="13522" max="13523" width="22.7109375" style="2" customWidth="1"/>
    <col min="13524" max="13524" width="21" style="2" customWidth="1"/>
    <col min="13525" max="13773" width="9.140625" style="2"/>
    <col min="13774" max="13774" width="11.85546875" style="2" customWidth="1"/>
    <col min="13775" max="13775" width="66.85546875" style="2" customWidth="1"/>
    <col min="13776" max="13776" width="8.42578125" style="2" customWidth="1"/>
    <col min="13777" max="13777" width="24.5703125" style="2" customWidth="1"/>
    <col min="13778" max="13779" width="22.7109375" style="2" customWidth="1"/>
    <col min="13780" max="13780" width="21" style="2" customWidth="1"/>
    <col min="13781" max="14029" width="9.140625" style="2"/>
    <col min="14030" max="14030" width="11.85546875" style="2" customWidth="1"/>
    <col min="14031" max="14031" width="66.85546875" style="2" customWidth="1"/>
    <col min="14032" max="14032" width="8.42578125" style="2" customWidth="1"/>
    <col min="14033" max="14033" width="24.5703125" style="2" customWidth="1"/>
    <col min="14034" max="14035" width="22.7109375" style="2" customWidth="1"/>
    <col min="14036" max="14036" width="21" style="2" customWidth="1"/>
    <col min="14037" max="14285" width="9.140625" style="2"/>
    <col min="14286" max="14286" width="11.85546875" style="2" customWidth="1"/>
    <col min="14287" max="14287" width="66.85546875" style="2" customWidth="1"/>
    <col min="14288" max="14288" width="8.42578125" style="2" customWidth="1"/>
    <col min="14289" max="14289" width="24.5703125" style="2" customWidth="1"/>
    <col min="14290" max="14291" width="22.7109375" style="2" customWidth="1"/>
    <col min="14292" max="14292" width="21" style="2" customWidth="1"/>
    <col min="14293" max="14541" width="9.140625" style="2"/>
    <col min="14542" max="14542" width="11.85546875" style="2" customWidth="1"/>
    <col min="14543" max="14543" width="66.85546875" style="2" customWidth="1"/>
    <col min="14544" max="14544" width="8.42578125" style="2" customWidth="1"/>
    <col min="14545" max="14545" width="24.5703125" style="2" customWidth="1"/>
    <col min="14546" max="14547" width="22.7109375" style="2" customWidth="1"/>
    <col min="14548" max="14548" width="21" style="2" customWidth="1"/>
    <col min="14549" max="14797" width="9.140625" style="2"/>
    <col min="14798" max="14798" width="11.85546875" style="2" customWidth="1"/>
    <col min="14799" max="14799" width="66.85546875" style="2" customWidth="1"/>
    <col min="14800" max="14800" width="8.42578125" style="2" customWidth="1"/>
    <col min="14801" max="14801" width="24.5703125" style="2" customWidth="1"/>
    <col min="14802" max="14803" width="22.7109375" style="2" customWidth="1"/>
    <col min="14804" max="14804" width="21" style="2" customWidth="1"/>
    <col min="14805" max="15053" width="9.140625" style="2"/>
    <col min="15054" max="15054" width="11.85546875" style="2" customWidth="1"/>
    <col min="15055" max="15055" width="66.85546875" style="2" customWidth="1"/>
    <col min="15056" max="15056" width="8.42578125" style="2" customWidth="1"/>
    <col min="15057" max="15057" width="24.5703125" style="2" customWidth="1"/>
    <col min="15058" max="15059" width="22.7109375" style="2" customWidth="1"/>
    <col min="15060" max="15060" width="21" style="2" customWidth="1"/>
    <col min="15061" max="15309" width="9.140625" style="2"/>
    <col min="15310" max="15310" width="11.85546875" style="2" customWidth="1"/>
    <col min="15311" max="15311" width="66.85546875" style="2" customWidth="1"/>
    <col min="15312" max="15312" width="8.42578125" style="2" customWidth="1"/>
    <col min="15313" max="15313" width="24.5703125" style="2" customWidth="1"/>
    <col min="15314" max="15315" width="22.7109375" style="2" customWidth="1"/>
    <col min="15316" max="15316" width="21" style="2" customWidth="1"/>
    <col min="15317" max="15565" width="9.140625" style="2"/>
    <col min="15566" max="15566" width="11.85546875" style="2" customWidth="1"/>
    <col min="15567" max="15567" width="66.85546875" style="2" customWidth="1"/>
    <col min="15568" max="15568" width="8.42578125" style="2" customWidth="1"/>
    <col min="15569" max="15569" width="24.5703125" style="2" customWidth="1"/>
    <col min="15570" max="15571" width="22.7109375" style="2" customWidth="1"/>
    <col min="15572" max="15572" width="21" style="2" customWidth="1"/>
    <col min="15573" max="15821" width="9.140625" style="2"/>
    <col min="15822" max="15822" width="11.85546875" style="2" customWidth="1"/>
    <col min="15823" max="15823" width="66.85546875" style="2" customWidth="1"/>
    <col min="15824" max="15824" width="8.42578125" style="2" customWidth="1"/>
    <col min="15825" max="15825" width="24.5703125" style="2" customWidth="1"/>
    <col min="15826" max="15827" width="22.7109375" style="2" customWidth="1"/>
    <col min="15828" max="15828" width="21" style="2" customWidth="1"/>
    <col min="15829" max="16077" width="9.140625" style="2"/>
    <col min="16078" max="16078" width="11.85546875" style="2" customWidth="1"/>
    <col min="16079" max="16079" width="66.85546875" style="2" customWidth="1"/>
    <col min="16080" max="16080" width="8.42578125" style="2" customWidth="1"/>
    <col min="16081" max="16081" width="24.5703125" style="2" customWidth="1"/>
    <col min="16082" max="16083" width="22.7109375" style="2" customWidth="1"/>
    <col min="16084" max="16084" width="21" style="2" customWidth="1"/>
    <col min="16085" max="16384" width="9.140625" style="2"/>
  </cols>
  <sheetData>
    <row r="1" spans="1:4" x14ac:dyDescent="0.25">
      <c r="A1" s="14"/>
      <c r="B1" s="14"/>
      <c r="C1" s="19"/>
      <c r="D1" s="19"/>
    </row>
    <row r="2" spans="1:4" x14ac:dyDescent="0.25">
      <c r="A2" s="137" t="s">
        <v>12</v>
      </c>
      <c r="B2" s="137"/>
      <c r="C2" s="137"/>
      <c r="D2" s="137"/>
    </row>
    <row r="3" spans="1:4" x14ac:dyDescent="0.25">
      <c r="A3" s="1"/>
      <c r="B3" s="1"/>
    </row>
    <row r="4" spans="1:4" x14ac:dyDescent="0.25">
      <c r="A4" s="138" t="s">
        <v>0</v>
      </c>
      <c r="B4" s="138"/>
      <c r="C4" s="138"/>
      <c r="D4" s="138"/>
    </row>
    <row r="5" spans="1:4" x14ac:dyDescent="0.25">
      <c r="A5" s="138" t="s">
        <v>77</v>
      </c>
      <c r="B5" s="138"/>
      <c r="C5" s="138"/>
      <c r="D5" s="138"/>
    </row>
    <row r="7" spans="1:4" x14ac:dyDescent="0.25">
      <c r="A7" s="14"/>
      <c r="B7" s="14"/>
      <c r="C7" s="19"/>
      <c r="D7" s="88" t="s">
        <v>3</v>
      </c>
    </row>
    <row r="8" spans="1:4" ht="45" x14ac:dyDescent="0.25">
      <c r="A8" s="15" t="s">
        <v>1</v>
      </c>
      <c r="B8" s="15" t="s">
        <v>72</v>
      </c>
      <c r="C8" s="17" t="s">
        <v>78</v>
      </c>
      <c r="D8" s="17" t="s">
        <v>37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94" t="s">
        <v>26</v>
      </c>
      <c r="B10" s="94"/>
      <c r="C10" s="3"/>
      <c r="D10" s="3"/>
    </row>
    <row r="11" spans="1:4" x14ac:dyDescent="0.25">
      <c r="A11" s="18" t="s">
        <v>40</v>
      </c>
      <c r="B11" s="101">
        <v>5</v>
      </c>
      <c r="C11" s="25">
        <v>821426987</v>
      </c>
      <c r="D11" s="21">
        <v>865056559</v>
      </c>
    </row>
    <row r="12" spans="1:4" x14ac:dyDescent="0.25">
      <c r="A12" s="18" t="s">
        <v>39</v>
      </c>
      <c r="B12" s="101">
        <v>6</v>
      </c>
      <c r="C12" s="25">
        <v>88884001</v>
      </c>
      <c r="D12" s="21">
        <v>96677426</v>
      </c>
    </row>
    <row r="13" spans="1:4" ht="30" x14ac:dyDescent="0.25">
      <c r="A13" s="18" t="s">
        <v>41</v>
      </c>
      <c r="B13" s="101">
        <v>7</v>
      </c>
      <c r="C13" s="25">
        <v>189960938</v>
      </c>
      <c r="D13" s="21">
        <v>266724621</v>
      </c>
    </row>
    <row r="14" spans="1:4" s="8" customFormat="1" ht="32.25" customHeight="1" x14ac:dyDescent="0.25">
      <c r="A14" s="18" t="s">
        <v>42</v>
      </c>
      <c r="B14" s="101">
        <v>7</v>
      </c>
      <c r="C14" s="25">
        <v>1371496669</v>
      </c>
      <c r="D14" s="21">
        <v>1314347448</v>
      </c>
    </row>
    <row r="15" spans="1:4" ht="30" x14ac:dyDescent="0.25">
      <c r="A15" s="18" t="s">
        <v>36</v>
      </c>
      <c r="B15" s="101">
        <v>8</v>
      </c>
      <c r="C15" s="25">
        <v>908739261</v>
      </c>
      <c r="D15" s="21">
        <v>811151854</v>
      </c>
    </row>
    <row r="16" spans="1:4" x14ac:dyDescent="0.25">
      <c r="A16" s="22" t="s">
        <v>4</v>
      </c>
      <c r="B16" s="102"/>
      <c r="C16" s="25">
        <v>235719</v>
      </c>
      <c r="D16" s="21">
        <v>271762</v>
      </c>
    </row>
    <row r="17" spans="1:4" x14ac:dyDescent="0.25">
      <c r="A17" s="22" t="s">
        <v>6</v>
      </c>
      <c r="B17" s="102">
        <v>15</v>
      </c>
      <c r="C17" s="25">
        <v>360758297</v>
      </c>
      <c r="D17" s="21">
        <v>345754161</v>
      </c>
    </row>
    <row r="18" spans="1:4" x14ac:dyDescent="0.25">
      <c r="A18" s="6" t="s">
        <v>5</v>
      </c>
      <c r="B18" s="103"/>
      <c r="C18" s="25">
        <v>6037698</v>
      </c>
      <c r="D18" s="21">
        <v>5799070</v>
      </c>
    </row>
    <row r="19" spans="1:4" x14ac:dyDescent="0.25">
      <c r="A19" s="16" t="s">
        <v>33</v>
      </c>
      <c r="B19" s="104"/>
      <c r="C19" s="25">
        <f>SUM(C11:C18)</f>
        <v>3747539570</v>
      </c>
      <c r="D19" s="25">
        <f>SUM(D11:D18)</f>
        <v>3705782901</v>
      </c>
    </row>
    <row r="20" spans="1:4" x14ac:dyDescent="0.25">
      <c r="A20" s="16" t="s">
        <v>27</v>
      </c>
      <c r="B20" s="104"/>
      <c r="C20" s="25"/>
      <c r="D20" s="25"/>
    </row>
    <row r="21" spans="1:4" x14ac:dyDescent="0.25">
      <c r="A21" s="22" t="s">
        <v>7</v>
      </c>
      <c r="B21" s="102">
        <v>9</v>
      </c>
      <c r="C21" s="25">
        <v>1021824245</v>
      </c>
      <c r="D21" s="21">
        <v>951417753</v>
      </c>
    </row>
    <row r="22" spans="1:4" s="8" customFormat="1" x14ac:dyDescent="0.25">
      <c r="A22" s="23" t="s">
        <v>8</v>
      </c>
      <c r="B22" s="105"/>
      <c r="C22" s="25">
        <v>259971</v>
      </c>
      <c r="D22" s="21">
        <v>282666</v>
      </c>
    </row>
    <row r="23" spans="1:4" x14ac:dyDescent="0.25">
      <c r="A23" s="16" t="s">
        <v>32</v>
      </c>
      <c r="B23" s="104"/>
      <c r="C23" s="25">
        <f>SUM(C21:C22)</f>
        <v>1022084216</v>
      </c>
      <c r="D23" s="25">
        <f>SUM(D21:D22)</f>
        <v>951700419</v>
      </c>
    </row>
    <row r="24" spans="1:4" x14ac:dyDescent="0.25">
      <c r="A24" s="16" t="s">
        <v>28</v>
      </c>
      <c r="B24" s="104"/>
      <c r="C24" s="25"/>
      <c r="D24" s="25"/>
    </row>
    <row r="25" spans="1:4" x14ac:dyDescent="0.25">
      <c r="A25" s="22" t="s">
        <v>29</v>
      </c>
      <c r="B25" s="102">
        <v>10</v>
      </c>
      <c r="C25" s="25">
        <v>4795733142</v>
      </c>
      <c r="D25" s="21">
        <v>4795733142</v>
      </c>
    </row>
    <row r="26" spans="1:4" s="8" customFormat="1" x14ac:dyDescent="0.25">
      <c r="A26" s="22" t="s">
        <v>9</v>
      </c>
      <c r="B26" s="102"/>
      <c r="C26" s="25">
        <v>248</v>
      </c>
      <c r="D26" s="21">
        <v>158</v>
      </c>
    </row>
    <row r="27" spans="1:4" x14ac:dyDescent="0.25">
      <c r="A27" s="24" t="s">
        <v>38</v>
      </c>
      <c r="B27" s="106"/>
      <c r="C27" s="130">
        <v>-2070278036</v>
      </c>
      <c r="D27" s="28">
        <v>-2041650818</v>
      </c>
    </row>
    <row r="28" spans="1:4" x14ac:dyDescent="0.25">
      <c r="A28" s="16" t="s">
        <v>31</v>
      </c>
      <c r="B28" s="104"/>
      <c r="C28" s="4">
        <f>SUM(C25:C27)</f>
        <v>2725455354</v>
      </c>
      <c r="D28" s="4">
        <f>SUM(D25:D27)</f>
        <v>2754082482</v>
      </c>
    </row>
    <row r="29" spans="1:4" x14ac:dyDescent="0.25">
      <c r="A29" s="16" t="s">
        <v>30</v>
      </c>
      <c r="B29" s="104"/>
      <c r="C29" s="25">
        <f>C28+C23</f>
        <v>3747539570</v>
      </c>
      <c r="D29" s="25">
        <f>D28+D23</f>
        <v>3705782901</v>
      </c>
    </row>
    <row r="30" spans="1:4" x14ac:dyDescent="0.25">
      <c r="A30" s="16" t="s">
        <v>13</v>
      </c>
      <c r="B30" s="104"/>
      <c r="C30" s="25">
        <v>5520.21</v>
      </c>
      <c r="D30" s="25">
        <v>5578.16</v>
      </c>
    </row>
    <row r="31" spans="1:4" x14ac:dyDescent="0.25">
      <c r="C31" s="5"/>
      <c r="D31" s="5"/>
    </row>
    <row r="32" spans="1:4" x14ac:dyDescent="0.25">
      <c r="A32" s="20" t="s">
        <v>10</v>
      </c>
      <c r="B32" s="20"/>
      <c r="C32" s="8" t="s">
        <v>11</v>
      </c>
      <c r="D32" s="8"/>
    </row>
    <row r="33" spans="1:4" x14ac:dyDescent="0.25">
      <c r="A33" s="7"/>
      <c r="B33" s="7"/>
      <c r="C33" s="9"/>
      <c r="D33" s="27"/>
    </row>
    <row r="34" spans="1:4" x14ac:dyDescent="0.25">
      <c r="A34" s="7"/>
      <c r="B34" s="7"/>
      <c r="C34" s="7"/>
      <c r="D34" s="7"/>
    </row>
    <row r="35" spans="1:4" x14ac:dyDescent="0.25">
      <c r="A35" s="20" t="s">
        <v>14</v>
      </c>
      <c r="B35" s="20"/>
      <c r="C35" s="8" t="s">
        <v>15</v>
      </c>
      <c r="D35" s="8"/>
    </row>
    <row r="36" spans="1:4" x14ac:dyDescent="0.25">
      <c r="A36" s="10"/>
      <c r="B36" s="10"/>
      <c r="C36" s="9"/>
      <c r="D36" s="9"/>
    </row>
    <row r="37" spans="1:4" x14ac:dyDescent="0.25">
      <c r="A37" s="11"/>
      <c r="B37" s="11"/>
      <c r="C37" s="7"/>
      <c r="D37" s="7"/>
    </row>
    <row r="38" spans="1:4" x14ac:dyDescent="0.25">
      <c r="A38" s="12"/>
      <c r="B38" s="12"/>
      <c r="C38" s="9"/>
      <c r="D38" s="9"/>
    </row>
    <row r="39" spans="1:4" x14ac:dyDescent="0.25">
      <c r="C39" s="9"/>
      <c r="D39" s="9"/>
    </row>
    <row r="40" spans="1:4" x14ac:dyDescent="0.25">
      <c r="A40" s="11"/>
      <c r="B40" s="11"/>
      <c r="C40" s="13"/>
      <c r="D40" s="13"/>
    </row>
    <row r="41" spans="1:4" x14ac:dyDescent="0.25">
      <c r="A41" s="11"/>
      <c r="B41" s="11"/>
      <c r="C41" s="9"/>
      <c r="D41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D37"/>
  <sheetViews>
    <sheetView zoomScale="136" zoomScaleNormal="136" workbookViewId="0">
      <selection activeCell="A8" sqref="A8"/>
    </sheetView>
  </sheetViews>
  <sheetFormatPr defaultRowHeight="15" x14ac:dyDescent="0.25"/>
  <cols>
    <col min="1" max="1" width="51.5703125" style="30" customWidth="1"/>
    <col min="2" max="2" width="13" style="117" customWidth="1"/>
    <col min="3" max="3" width="15.140625" style="30" customWidth="1"/>
    <col min="4" max="4" width="14.7109375" style="30" customWidth="1"/>
    <col min="5" max="16384" width="9.140625" style="30"/>
  </cols>
  <sheetData>
    <row r="1" spans="1:4" x14ac:dyDescent="0.25">
      <c r="A1" s="29"/>
      <c r="B1" s="107"/>
      <c r="C1" s="29"/>
      <c r="D1" s="29"/>
    </row>
    <row r="2" spans="1:4" x14ac:dyDescent="0.25">
      <c r="A2" s="139" t="s">
        <v>113</v>
      </c>
      <c r="B2" s="139"/>
      <c r="C2" s="139"/>
      <c r="D2" s="139"/>
    </row>
    <row r="3" spans="1:4" x14ac:dyDescent="0.25">
      <c r="A3" s="31"/>
      <c r="B3" s="96"/>
      <c r="C3" s="31"/>
      <c r="D3" s="32"/>
    </row>
    <row r="4" spans="1:4" x14ac:dyDescent="0.25">
      <c r="A4" s="139" t="s">
        <v>24</v>
      </c>
      <c r="B4" s="139"/>
      <c r="C4" s="139"/>
      <c r="D4" s="139"/>
    </row>
    <row r="5" spans="1:4" x14ac:dyDescent="0.25">
      <c r="A5" s="139" t="s">
        <v>79</v>
      </c>
      <c r="B5" s="139"/>
      <c r="C5" s="139"/>
      <c r="D5" s="139"/>
    </row>
    <row r="6" spans="1:4" x14ac:dyDescent="0.25">
      <c r="A6" s="29"/>
      <c r="B6" s="107"/>
      <c r="C6" s="29"/>
      <c r="D6" s="33"/>
    </row>
    <row r="7" spans="1:4" x14ac:dyDescent="0.25">
      <c r="A7" s="29"/>
      <c r="B7" s="107"/>
      <c r="C7" s="29"/>
      <c r="D7" s="92" t="s">
        <v>3</v>
      </c>
    </row>
    <row r="8" spans="1:4" s="34" customFormat="1" ht="78.75" customHeight="1" x14ac:dyDescent="0.25">
      <c r="A8" s="26" t="s">
        <v>1</v>
      </c>
      <c r="B8" s="15" t="s">
        <v>72</v>
      </c>
      <c r="C8" s="26" t="s">
        <v>80</v>
      </c>
      <c r="D8" s="26" t="s">
        <v>81</v>
      </c>
    </row>
    <row r="9" spans="1:4" x14ac:dyDescent="0.25">
      <c r="A9" s="35">
        <v>1</v>
      </c>
      <c r="B9" s="35">
        <v>2</v>
      </c>
      <c r="C9" s="35">
        <v>3</v>
      </c>
      <c r="D9" s="35">
        <v>4</v>
      </c>
    </row>
    <row r="10" spans="1:4" ht="25.5" x14ac:dyDescent="0.25">
      <c r="A10" s="36" t="s">
        <v>43</v>
      </c>
      <c r="B10" s="108">
        <v>11</v>
      </c>
      <c r="C10" s="131">
        <v>101369575</v>
      </c>
      <c r="D10" s="39">
        <v>121144306</v>
      </c>
    </row>
    <row r="11" spans="1:4" x14ac:dyDescent="0.25">
      <c r="A11" s="36" t="s">
        <v>44</v>
      </c>
      <c r="B11" s="108">
        <v>11</v>
      </c>
      <c r="C11" s="131">
        <v>2516683</v>
      </c>
      <c r="D11" s="39">
        <v>10141688</v>
      </c>
    </row>
    <row r="12" spans="1:4" x14ac:dyDescent="0.25">
      <c r="A12" s="36" t="s">
        <v>34</v>
      </c>
      <c r="B12" s="108">
        <v>11</v>
      </c>
      <c r="C12" s="132">
        <v>-50096755</v>
      </c>
      <c r="D12" s="42">
        <v>-46055198</v>
      </c>
    </row>
    <row r="13" spans="1:4" s="38" customFormat="1" ht="14.25" customHeight="1" x14ac:dyDescent="0.25">
      <c r="A13" s="37" t="s">
        <v>45</v>
      </c>
      <c r="B13" s="109"/>
      <c r="C13" s="43">
        <f>C10+C11+C12</f>
        <v>53789503</v>
      </c>
      <c r="D13" s="43">
        <f>SUM(D10:D12)</f>
        <v>85230796</v>
      </c>
    </row>
    <row r="14" spans="1:4" s="38" customFormat="1" ht="14.25" customHeight="1" x14ac:dyDescent="0.25">
      <c r="A14" s="36" t="s">
        <v>46</v>
      </c>
      <c r="B14" s="108" t="s">
        <v>73</v>
      </c>
      <c r="C14" s="43">
        <v>345523</v>
      </c>
      <c r="D14" s="42">
        <v>-195291</v>
      </c>
    </row>
    <row r="15" spans="1:4" s="34" customFormat="1" ht="28.5" customHeight="1" x14ac:dyDescent="0.25">
      <c r="A15" s="37" t="s">
        <v>47</v>
      </c>
      <c r="B15" s="109"/>
      <c r="C15" s="43">
        <f>C13+C14</f>
        <v>54135026</v>
      </c>
      <c r="D15" s="43">
        <f>D13+D14</f>
        <v>85035505</v>
      </c>
    </row>
    <row r="16" spans="1:4" s="34" customFormat="1" ht="38.25" x14ac:dyDescent="0.25">
      <c r="A16" s="36" t="s">
        <v>82</v>
      </c>
      <c r="B16" s="108">
        <v>12</v>
      </c>
      <c r="C16" s="43">
        <v>-85585252</v>
      </c>
      <c r="D16" s="42">
        <v>-12172901</v>
      </c>
    </row>
    <row r="17" spans="1:4" s="34" customFormat="1" ht="25.5" x14ac:dyDescent="0.25">
      <c r="A17" s="36" t="s">
        <v>83</v>
      </c>
      <c r="B17" s="108"/>
      <c r="C17" s="43">
        <v>-151</v>
      </c>
      <c r="D17" s="42">
        <v>0</v>
      </c>
    </row>
    <row r="18" spans="1:4" s="34" customFormat="1" x14ac:dyDescent="0.25">
      <c r="A18" s="36" t="s">
        <v>35</v>
      </c>
      <c r="B18" s="108">
        <v>13</v>
      </c>
      <c r="C18" s="43">
        <v>-603367</v>
      </c>
      <c r="D18" s="42">
        <v>-613493</v>
      </c>
    </row>
    <row r="19" spans="1:4" s="34" customFormat="1" x14ac:dyDescent="0.25">
      <c r="A19" s="36" t="s">
        <v>48</v>
      </c>
      <c r="B19" s="108">
        <v>14</v>
      </c>
      <c r="C19" s="43">
        <v>-186787</v>
      </c>
      <c r="D19" s="42">
        <v>-232551</v>
      </c>
    </row>
    <row r="20" spans="1:4" s="34" customFormat="1" x14ac:dyDescent="0.25">
      <c r="A20" s="36" t="s">
        <v>16</v>
      </c>
      <c r="B20" s="108"/>
      <c r="C20" s="131">
        <v>1116</v>
      </c>
      <c r="D20" s="42">
        <v>574299</v>
      </c>
    </row>
    <row r="21" spans="1:4" x14ac:dyDescent="0.25">
      <c r="A21" s="37" t="s">
        <v>112</v>
      </c>
      <c r="B21" s="109"/>
      <c r="C21" s="43">
        <f>SUM(C15:C20)</f>
        <v>-32239415</v>
      </c>
      <c r="D21" s="43">
        <f>SUM(D15:D20)</f>
        <v>72590859</v>
      </c>
    </row>
    <row r="22" spans="1:4" x14ac:dyDescent="0.25">
      <c r="A22" s="36" t="s">
        <v>84</v>
      </c>
      <c r="B22" s="108">
        <v>15</v>
      </c>
      <c r="C22" s="43">
        <v>12724865</v>
      </c>
      <c r="D22" s="42">
        <v>-6137735</v>
      </c>
    </row>
    <row r="23" spans="1:4" x14ac:dyDescent="0.25">
      <c r="A23" s="44" t="s">
        <v>111</v>
      </c>
      <c r="B23" s="110"/>
      <c r="C23" s="43">
        <f>C21+C22</f>
        <v>-19514550</v>
      </c>
      <c r="D23" s="43">
        <f>D21+D22</f>
        <v>66453124</v>
      </c>
    </row>
    <row r="24" spans="1:4" ht="29.25" customHeight="1" x14ac:dyDescent="0.25">
      <c r="A24" s="127" t="s">
        <v>110</v>
      </c>
      <c r="B24" s="128"/>
      <c r="C24" s="43">
        <v>0</v>
      </c>
      <c r="D24" s="129">
        <v>0</v>
      </c>
    </row>
    <row r="25" spans="1:4" x14ac:dyDescent="0.25">
      <c r="A25" s="45" t="s">
        <v>49</v>
      </c>
      <c r="B25" s="111"/>
      <c r="C25" s="43">
        <f>C23+C24</f>
        <v>-19514550</v>
      </c>
      <c r="D25" s="43">
        <f>D23+D24</f>
        <v>66453124</v>
      </c>
    </row>
    <row r="26" spans="1:4" ht="30.75" customHeight="1" x14ac:dyDescent="0.25">
      <c r="A26" s="46" t="s">
        <v>109</v>
      </c>
      <c r="B26" s="112">
        <v>10</v>
      </c>
      <c r="C26" s="133">
        <v>-39.53</v>
      </c>
      <c r="D26" s="93">
        <v>136.4</v>
      </c>
    </row>
    <row r="27" spans="1:4" x14ac:dyDescent="0.25">
      <c r="A27" s="47"/>
      <c r="B27" s="113"/>
      <c r="C27" s="48"/>
      <c r="D27" s="49"/>
    </row>
    <row r="28" spans="1:4" x14ac:dyDescent="0.25">
      <c r="A28" s="50" t="s">
        <v>10</v>
      </c>
      <c r="B28" s="114"/>
      <c r="C28" s="40" t="s">
        <v>11</v>
      </c>
    </row>
    <row r="29" spans="1:4" x14ac:dyDescent="0.25">
      <c r="A29" s="51"/>
      <c r="B29" s="54"/>
      <c r="C29" s="52"/>
    </row>
    <row r="30" spans="1:4" x14ac:dyDescent="0.25">
      <c r="A30" s="51"/>
      <c r="B30" s="54"/>
      <c r="C30" s="51"/>
    </row>
    <row r="31" spans="1:4" x14ac:dyDescent="0.25">
      <c r="A31" s="50" t="s">
        <v>14</v>
      </c>
      <c r="B31" s="114"/>
      <c r="C31" s="40" t="s">
        <v>15</v>
      </c>
    </row>
    <row r="32" spans="1:4" x14ac:dyDescent="0.25">
      <c r="A32" s="53"/>
      <c r="B32" s="53"/>
      <c r="C32" s="52"/>
    </row>
    <row r="33" spans="1:4" x14ac:dyDescent="0.25">
      <c r="A33" s="54"/>
      <c r="B33" s="54"/>
      <c r="C33" s="51"/>
    </row>
    <row r="34" spans="1:4" x14ac:dyDescent="0.25">
      <c r="A34" s="55" t="s">
        <v>2</v>
      </c>
      <c r="B34" s="115"/>
      <c r="C34" s="52"/>
    </row>
    <row r="35" spans="1:4" x14ac:dyDescent="0.25">
      <c r="A35" s="56"/>
      <c r="B35" s="116"/>
      <c r="C35" s="29"/>
      <c r="D35" s="57"/>
    </row>
    <row r="36" spans="1:4" x14ac:dyDescent="0.25">
      <c r="A36" s="56"/>
      <c r="B36" s="116"/>
      <c r="C36" s="29"/>
      <c r="D36" s="29"/>
    </row>
    <row r="37" spans="1:4" x14ac:dyDescent="0.25">
      <c r="D37" s="41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F39"/>
  <sheetViews>
    <sheetView topLeftCell="A16" workbookViewId="0">
      <selection activeCell="A14" sqref="A14"/>
    </sheetView>
  </sheetViews>
  <sheetFormatPr defaultRowHeight="15" x14ac:dyDescent="0.25"/>
  <cols>
    <col min="1" max="1" width="66.28515625" customWidth="1"/>
    <col min="2" max="2" width="14.5703125" style="118" customWidth="1"/>
    <col min="3" max="3" width="17.5703125" customWidth="1"/>
    <col min="4" max="4" width="14.85546875" customWidth="1"/>
    <col min="5" max="6" width="19.7109375" customWidth="1"/>
  </cols>
  <sheetData>
    <row r="1" spans="1:6" ht="1.5" customHeight="1" x14ac:dyDescent="0.25"/>
    <row r="5" spans="1:6" x14ac:dyDescent="0.25">
      <c r="A5" s="30"/>
      <c r="B5" s="117"/>
      <c r="C5" s="30"/>
      <c r="D5" s="30"/>
      <c r="E5" s="30"/>
      <c r="F5" s="58"/>
    </row>
    <row r="6" spans="1:6" x14ac:dyDescent="0.25">
      <c r="A6" s="140" t="s">
        <v>12</v>
      </c>
      <c r="B6" s="140"/>
      <c r="C6" s="140"/>
      <c r="D6" s="140"/>
      <c r="E6" s="140"/>
      <c r="F6" s="140"/>
    </row>
    <row r="7" spans="1:6" x14ac:dyDescent="0.25">
      <c r="A7" s="30"/>
      <c r="B7" s="117"/>
      <c r="C7" s="30"/>
      <c r="D7" s="30"/>
    </row>
    <row r="8" spans="1:6" x14ac:dyDescent="0.25">
      <c r="A8" s="141" t="s">
        <v>50</v>
      </c>
      <c r="B8" s="141"/>
      <c r="C8" s="141"/>
      <c r="D8" s="141"/>
      <c r="E8" s="141"/>
      <c r="F8" s="141"/>
    </row>
    <row r="9" spans="1:6" x14ac:dyDescent="0.25">
      <c r="A9" s="141" t="s">
        <v>79</v>
      </c>
      <c r="B9" s="141"/>
      <c r="C9" s="141"/>
      <c r="D9" s="141"/>
      <c r="E9" s="141"/>
      <c r="F9" s="141"/>
    </row>
    <row r="10" spans="1:6" x14ac:dyDescent="0.25">
      <c r="A10" s="30"/>
      <c r="B10" s="117"/>
      <c r="C10" s="30"/>
      <c r="D10" s="30"/>
    </row>
    <row r="11" spans="1:6" x14ac:dyDescent="0.25">
      <c r="A11" s="30"/>
      <c r="B11" s="117"/>
      <c r="C11" s="30"/>
      <c r="D11" s="30"/>
      <c r="F11" s="90" t="s">
        <v>3</v>
      </c>
    </row>
    <row r="12" spans="1:6" ht="75" x14ac:dyDescent="0.25">
      <c r="A12" s="78" t="s">
        <v>17</v>
      </c>
      <c r="B12" s="15" t="s">
        <v>72</v>
      </c>
      <c r="C12" s="78" t="s">
        <v>20</v>
      </c>
      <c r="D12" s="78" t="s">
        <v>21</v>
      </c>
      <c r="E12" s="79" t="s">
        <v>22</v>
      </c>
      <c r="F12" s="79" t="s">
        <v>23</v>
      </c>
    </row>
    <row r="13" spans="1:6" x14ac:dyDescent="0.25">
      <c r="A13" s="66">
        <v>1</v>
      </c>
      <c r="B13" s="66"/>
      <c r="C13" s="66">
        <v>3</v>
      </c>
      <c r="D13" s="66">
        <v>4</v>
      </c>
      <c r="E13" s="66">
        <v>8</v>
      </c>
      <c r="F13" s="66">
        <v>9</v>
      </c>
    </row>
    <row r="14" spans="1:6" x14ac:dyDescent="0.25">
      <c r="A14" s="80" t="s">
        <v>70</v>
      </c>
      <c r="B14" s="119"/>
      <c r="C14" s="81">
        <v>4675733142</v>
      </c>
      <c r="D14" s="81">
        <v>158</v>
      </c>
      <c r="E14" s="81">
        <v>-2027515717</v>
      </c>
      <c r="F14" s="81">
        <f t="shared" ref="F14:F20" si="0">C14+D14+E14</f>
        <v>2648217583</v>
      </c>
    </row>
    <row r="15" spans="1:6" ht="30" x14ac:dyDescent="0.25">
      <c r="A15" s="82" t="s">
        <v>85</v>
      </c>
      <c r="B15" s="120"/>
      <c r="C15" s="83">
        <v>0</v>
      </c>
      <c r="D15" s="83">
        <v>0</v>
      </c>
      <c r="E15" s="83">
        <v>66453124</v>
      </c>
      <c r="F15" s="81">
        <f t="shared" si="0"/>
        <v>66453124</v>
      </c>
    </row>
    <row r="16" spans="1:6" ht="28.5" x14ac:dyDescent="0.25">
      <c r="A16" s="80" t="s">
        <v>86</v>
      </c>
      <c r="B16" s="119"/>
      <c r="C16" s="81">
        <v>0</v>
      </c>
      <c r="D16" s="81">
        <v>0</v>
      </c>
      <c r="E16" s="81">
        <f>E15</f>
        <v>66453124</v>
      </c>
      <c r="F16" s="81">
        <f t="shared" si="0"/>
        <v>66453124</v>
      </c>
    </row>
    <row r="17" spans="1:6" x14ac:dyDescent="0.25">
      <c r="A17" s="82" t="s">
        <v>87</v>
      </c>
      <c r="B17" s="119"/>
      <c r="C17" s="83">
        <v>120000000</v>
      </c>
      <c r="D17" s="81">
        <v>0</v>
      </c>
      <c r="E17" s="81">
        <v>0</v>
      </c>
      <c r="F17" s="81">
        <f t="shared" si="0"/>
        <v>120000000</v>
      </c>
    </row>
    <row r="18" spans="1:6" ht="30" x14ac:dyDescent="0.25">
      <c r="A18" s="82" t="s">
        <v>88</v>
      </c>
      <c r="B18" s="120" t="s">
        <v>74</v>
      </c>
      <c r="C18" s="81">
        <v>0</v>
      </c>
      <c r="D18" s="81">
        <v>0</v>
      </c>
      <c r="E18" s="83">
        <v>-24317093</v>
      </c>
      <c r="F18" s="81">
        <f t="shared" si="0"/>
        <v>-24317093</v>
      </c>
    </row>
    <row r="19" spans="1:6" ht="45" x14ac:dyDescent="0.25">
      <c r="A19" s="82" t="s">
        <v>89</v>
      </c>
      <c r="B19" s="120" t="s">
        <v>75</v>
      </c>
      <c r="C19" s="81">
        <v>0</v>
      </c>
      <c r="D19" s="81">
        <v>0</v>
      </c>
      <c r="E19" s="83">
        <v>-50909742</v>
      </c>
      <c r="F19" s="81">
        <f t="shared" si="0"/>
        <v>-50909742</v>
      </c>
    </row>
    <row r="20" spans="1:6" x14ac:dyDescent="0.25">
      <c r="A20" s="82" t="s">
        <v>91</v>
      </c>
      <c r="B20" s="120">
        <v>10</v>
      </c>
      <c r="C20" s="81">
        <v>0</v>
      </c>
      <c r="D20" s="81">
        <v>0</v>
      </c>
      <c r="E20" s="83">
        <v>-32392241</v>
      </c>
      <c r="F20" s="81">
        <f t="shared" si="0"/>
        <v>-32392241</v>
      </c>
    </row>
    <row r="21" spans="1:6" x14ac:dyDescent="0.25">
      <c r="A21" s="80" t="s">
        <v>90</v>
      </c>
      <c r="B21" s="119"/>
      <c r="C21" s="89">
        <f>SUM(C14:C19)</f>
        <v>4795733142</v>
      </c>
      <c r="D21" s="89">
        <f>SUM(D14:D19)</f>
        <v>158</v>
      </c>
      <c r="E21" s="89">
        <f>E14+E16+E18+E19+E20</f>
        <v>-2068681669</v>
      </c>
      <c r="F21" s="89">
        <f>F14+F16+F18+F19+F17+F20</f>
        <v>2727051631</v>
      </c>
    </row>
    <row r="22" spans="1:6" ht="33.75" customHeight="1" x14ac:dyDescent="0.25">
      <c r="A22" s="80"/>
      <c r="B22" s="119"/>
      <c r="C22" s="89"/>
      <c r="D22" s="89"/>
      <c r="E22" s="89"/>
      <c r="F22" s="89"/>
    </row>
    <row r="23" spans="1:6" x14ac:dyDescent="0.25">
      <c r="A23" s="80" t="s">
        <v>71</v>
      </c>
      <c r="B23" s="119"/>
      <c r="C23" s="81">
        <v>4795733142</v>
      </c>
      <c r="D23" s="81">
        <v>158</v>
      </c>
      <c r="E23" s="81">
        <v>-2041650818</v>
      </c>
      <c r="F23" s="81">
        <f>C23+D23+E23</f>
        <v>2754082482</v>
      </c>
    </row>
    <row r="24" spans="1:6" ht="30" x14ac:dyDescent="0.25">
      <c r="A24" s="82" t="s">
        <v>92</v>
      </c>
      <c r="B24" s="120"/>
      <c r="C24" s="83">
        <v>0</v>
      </c>
      <c r="D24" s="83">
        <v>0</v>
      </c>
      <c r="E24" s="81">
        <v>-19514550</v>
      </c>
      <c r="F24" s="81">
        <f>C24+D24+E24</f>
        <v>-19514550</v>
      </c>
    </row>
    <row r="25" spans="1:6" ht="28.5" x14ac:dyDescent="0.25">
      <c r="A25" s="80" t="s">
        <v>93</v>
      </c>
      <c r="B25" s="119"/>
      <c r="C25" s="81">
        <v>0</v>
      </c>
      <c r="D25" s="81">
        <v>0</v>
      </c>
      <c r="E25" s="81">
        <f>E24</f>
        <v>-19514550</v>
      </c>
      <c r="F25" s="81">
        <f>C25+D25+E25</f>
        <v>-19514550</v>
      </c>
    </row>
    <row r="26" spans="1:6" x14ac:dyDescent="0.25">
      <c r="A26" s="82" t="s">
        <v>21</v>
      </c>
      <c r="B26" s="120"/>
      <c r="C26" s="81">
        <v>0</v>
      </c>
      <c r="D26" s="83">
        <v>90</v>
      </c>
      <c r="E26" s="81">
        <v>0</v>
      </c>
      <c r="F26" s="81">
        <f>C26+D26+E26</f>
        <v>90</v>
      </c>
    </row>
    <row r="27" spans="1:6" ht="30" x14ac:dyDescent="0.25">
      <c r="A27" s="82" t="s">
        <v>94</v>
      </c>
      <c r="B27" s="120" t="s">
        <v>74</v>
      </c>
      <c r="C27" s="81">
        <v>0</v>
      </c>
      <c r="D27" s="81">
        <v>0</v>
      </c>
      <c r="E27" s="81">
        <v>-3819626</v>
      </c>
      <c r="F27" s="81">
        <f>C27+D27+E27</f>
        <v>-3819626</v>
      </c>
    </row>
    <row r="28" spans="1:6" ht="45" x14ac:dyDescent="0.25">
      <c r="A28" s="82" t="s">
        <v>95</v>
      </c>
      <c r="B28" s="120" t="s">
        <v>75</v>
      </c>
      <c r="C28" s="81">
        <v>0</v>
      </c>
      <c r="D28" s="81">
        <v>0</v>
      </c>
      <c r="E28" s="81">
        <v>-5293042</v>
      </c>
      <c r="F28" s="81">
        <f t="shared" ref="F28" si="1">C28+D28+E28</f>
        <v>-5293042</v>
      </c>
    </row>
    <row r="29" spans="1:6" x14ac:dyDescent="0.25">
      <c r="A29" s="80" t="s">
        <v>96</v>
      </c>
      <c r="B29" s="119"/>
      <c r="C29" s="81">
        <f>SUM(C23:C28)</f>
        <v>4795733142</v>
      </c>
      <c r="D29" s="81">
        <f>SUM(D23:D28)</f>
        <v>248</v>
      </c>
      <c r="E29" s="81">
        <f>E23+E25+E27+E28+E26</f>
        <v>-2070278036</v>
      </c>
      <c r="F29" s="81">
        <f>F23+F25+F26+F27+F28</f>
        <v>2725455354</v>
      </c>
    </row>
    <row r="30" spans="1:6" x14ac:dyDescent="0.25">
      <c r="E30" s="84"/>
      <c r="F30" s="84"/>
    </row>
    <row r="31" spans="1:6" s="30" customFormat="1" x14ac:dyDescent="0.25">
      <c r="A31" s="50" t="s">
        <v>10</v>
      </c>
      <c r="B31" s="114"/>
      <c r="C31" s="40" t="s">
        <v>11</v>
      </c>
      <c r="D31" s="40"/>
      <c r="E31" s="85"/>
    </row>
    <row r="32" spans="1:6" s="30" customFormat="1" x14ac:dyDescent="0.25">
      <c r="A32" s="51"/>
      <c r="B32" s="54"/>
      <c r="C32" s="52"/>
      <c r="D32" s="52"/>
      <c r="E32" s="85"/>
      <c r="F32" s="86"/>
    </row>
    <row r="33" spans="1:4" s="30" customFormat="1" x14ac:dyDescent="0.25">
      <c r="A33" s="51"/>
      <c r="B33" s="54"/>
      <c r="C33" s="51"/>
      <c r="D33" s="51"/>
    </row>
    <row r="34" spans="1:4" s="30" customFormat="1" x14ac:dyDescent="0.25">
      <c r="A34" s="50" t="s">
        <v>14</v>
      </c>
      <c r="B34" s="114"/>
      <c r="C34" s="40" t="s">
        <v>15</v>
      </c>
      <c r="D34" s="40"/>
    </row>
    <row r="35" spans="1:4" s="30" customFormat="1" x14ac:dyDescent="0.25">
      <c r="A35" s="53"/>
      <c r="B35" s="53"/>
      <c r="C35" s="52"/>
      <c r="D35" s="52"/>
    </row>
    <row r="36" spans="1:4" s="30" customFormat="1" x14ac:dyDescent="0.25">
      <c r="A36" s="54"/>
      <c r="B36" s="54"/>
      <c r="C36" s="51"/>
      <c r="D36" s="51"/>
    </row>
    <row r="37" spans="1:4" s="30" customFormat="1" x14ac:dyDescent="0.25">
      <c r="A37" s="55" t="s">
        <v>2</v>
      </c>
      <c r="B37" s="115"/>
      <c r="C37" s="52"/>
      <c r="D37" s="52"/>
    </row>
    <row r="38" spans="1:4" x14ac:dyDescent="0.25">
      <c r="A38" s="30"/>
      <c r="B38" s="117"/>
      <c r="C38" s="52"/>
      <c r="D38" s="52"/>
    </row>
    <row r="39" spans="1:4" x14ac:dyDescent="0.25">
      <c r="A39" s="54"/>
      <c r="B39" s="54"/>
      <c r="C39" s="30"/>
      <c r="D39" s="87"/>
    </row>
  </sheetData>
  <mergeCells count="3">
    <mergeCell ref="A6:F6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D52"/>
  <sheetViews>
    <sheetView tabSelected="1" workbookViewId="0">
      <selection activeCell="A44" sqref="A44"/>
    </sheetView>
  </sheetViews>
  <sheetFormatPr defaultRowHeight="15" x14ac:dyDescent="0.25"/>
  <cols>
    <col min="1" max="1" width="63.140625" customWidth="1"/>
    <col min="2" max="2" width="15.85546875" style="118" customWidth="1"/>
    <col min="3" max="4" width="25.85546875" customWidth="1"/>
  </cols>
  <sheetData>
    <row r="1" spans="1:4" x14ac:dyDescent="0.25">
      <c r="A1" s="30"/>
      <c r="B1" s="117"/>
      <c r="C1" s="30"/>
      <c r="D1" s="58"/>
    </row>
    <row r="2" spans="1:4" x14ac:dyDescent="0.25">
      <c r="A2" s="141" t="s">
        <v>100</v>
      </c>
      <c r="B2" s="141"/>
      <c r="C2" s="141"/>
      <c r="D2" s="141"/>
    </row>
    <row r="3" spans="1:4" x14ac:dyDescent="0.25">
      <c r="A3" s="30"/>
      <c r="B3" s="117"/>
      <c r="C3" s="30"/>
      <c r="D3" s="30"/>
    </row>
    <row r="4" spans="1:4" x14ac:dyDescent="0.25">
      <c r="A4" s="141" t="s">
        <v>69</v>
      </c>
      <c r="B4" s="141"/>
      <c r="C4" s="141"/>
      <c r="D4" s="141"/>
    </row>
    <row r="5" spans="1:4" x14ac:dyDescent="0.25">
      <c r="A5" s="141" t="s">
        <v>79</v>
      </c>
      <c r="B5" s="141"/>
      <c r="C5" s="141"/>
      <c r="D5" s="141"/>
    </row>
    <row r="6" spans="1:4" x14ac:dyDescent="0.25">
      <c r="A6" s="59"/>
      <c r="B6" s="97"/>
      <c r="C6" s="59"/>
      <c r="D6" s="59"/>
    </row>
    <row r="7" spans="1:4" x14ac:dyDescent="0.25">
      <c r="A7" s="30"/>
      <c r="B7" s="117"/>
      <c r="C7" s="30"/>
      <c r="D7" s="91" t="s">
        <v>3</v>
      </c>
    </row>
    <row r="8" spans="1:4" ht="38.25" x14ac:dyDescent="0.25">
      <c r="A8" s="60" t="s">
        <v>17</v>
      </c>
      <c r="B8" s="15" t="s">
        <v>72</v>
      </c>
      <c r="C8" s="26" t="s">
        <v>97</v>
      </c>
      <c r="D8" s="26" t="s">
        <v>98</v>
      </c>
    </row>
    <row r="9" spans="1:4" x14ac:dyDescent="0.25">
      <c r="A9" s="60">
        <v>1</v>
      </c>
      <c r="B9" s="60"/>
      <c r="C9" s="61">
        <v>3</v>
      </c>
      <c r="D9" s="61">
        <v>4</v>
      </c>
    </row>
    <row r="10" spans="1:4" x14ac:dyDescent="0.25">
      <c r="A10" s="62" t="s">
        <v>51</v>
      </c>
      <c r="B10" s="121"/>
      <c r="C10" s="63"/>
      <c r="D10" s="64"/>
    </row>
    <row r="11" spans="1:4" x14ac:dyDescent="0.25">
      <c r="A11" s="67" t="s">
        <v>52</v>
      </c>
      <c r="B11" s="122"/>
      <c r="C11" s="68">
        <v>55070189</v>
      </c>
      <c r="D11" s="68">
        <v>48202271</v>
      </c>
    </row>
    <row r="12" spans="1:4" x14ac:dyDescent="0.25">
      <c r="A12" s="67" t="s">
        <v>53</v>
      </c>
      <c r="B12" s="122"/>
      <c r="C12" s="68">
        <v>-29876389</v>
      </c>
      <c r="D12" s="68">
        <v>-12750000</v>
      </c>
    </row>
    <row r="13" spans="1:4" x14ac:dyDescent="0.25">
      <c r="A13" s="67" t="s">
        <v>18</v>
      </c>
      <c r="B13" s="122"/>
      <c r="C13" s="68">
        <v>-264899</v>
      </c>
      <c r="D13" s="69">
        <v>-462735</v>
      </c>
    </row>
    <row r="14" spans="1:4" x14ac:dyDescent="0.25">
      <c r="A14" s="65" t="s">
        <v>54</v>
      </c>
      <c r="B14" s="123"/>
      <c r="C14" s="69">
        <v>-513206</v>
      </c>
      <c r="D14" s="69">
        <v>-528688</v>
      </c>
    </row>
    <row r="15" spans="1:4" x14ac:dyDescent="0.25">
      <c r="A15" s="65" t="s">
        <v>19</v>
      </c>
      <c r="B15" s="123"/>
      <c r="C15" s="69">
        <v>-1077</v>
      </c>
      <c r="D15" s="69">
        <v>-680</v>
      </c>
    </row>
    <row r="16" spans="1:4" ht="43.5" x14ac:dyDescent="0.25">
      <c r="A16" s="99" t="s">
        <v>55</v>
      </c>
      <c r="B16" s="124"/>
      <c r="C16" s="100">
        <f>SUM(C11:C15)</f>
        <v>24414618</v>
      </c>
      <c r="D16" s="100">
        <f>SUM(D11:D15)</f>
        <v>34460168</v>
      </c>
    </row>
    <row r="17" spans="1:4" x14ac:dyDescent="0.25">
      <c r="A17" s="99"/>
      <c r="B17" s="124"/>
      <c r="C17" s="69"/>
      <c r="D17" s="69"/>
    </row>
    <row r="18" spans="1:4" x14ac:dyDescent="0.25">
      <c r="A18" s="98" t="s">
        <v>56</v>
      </c>
      <c r="B18" s="125"/>
      <c r="C18" s="69"/>
      <c r="D18" s="69"/>
    </row>
    <row r="19" spans="1:4" x14ac:dyDescent="0.25">
      <c r="A19" s="65" t="s">
        <v>36</v>
      </c>
      <c r="B19" s="123"/>
      <c r="C19" s="69">
        <v>-97483133</v>
      </c>
      <c r="D19" s="69">
        <v>-163261014</v>
      </c>
    </row>
    <row r="20" spans="1:4" x14ac:dyDescent="0.25">
      <c r="A20" s="65" t="s">
        <v>25</v>
      </c>
      <c r="B20" s="123"/>
      <c r="C20" s="69">
        <v>0</v>
      </c>
      <c r="D20" s="69">
        <v>189350564</v>
      </c>
    </row>
    <row r="21" spans="1:4" x14ac:dyDescent="0.25">
      <c r="A21" s="65" t="s">
        <v>101</v>
      </c>
      <c r="B21" s="123"/>
      <c r="C21" s="69">
        <v>-47483</v>
      </c>
      <c r="D21" s="69">
        <v>185736</v>
      </c>
    </row>
    <row r="22" spans="1:4" ht="28.5" x14ac:dyDescent="0.25">
      <c r="A22" s="62" t="s">
        <v>102</v>
      </c>
      <c r="B22" s="121"/>
      <c r="C22" s="70">
        <f>C16+C19+C20+C21</f>
        <v>-73115998</v>
      </c>
      <c r="D22" s="70">
        <f>D16+D19+D20+D21</f>
        <v>60735454</v>
      </c>
    </row>
    <row r="23" spans="1:4" x14ac:dyDescent="0.25">
      <c r="A23" s="62"/>
      <c r="B23" s="121"/>
      <c r="C23" s="71"/>
      <c r="D23" s="71"/>
    </row>
    <row r="24" spans="1:4" x14ac:dyDescent="0.25">
      <c r="A24" s="62" t="s">
        <v>57</v>
      </c>
      <c r="B24" s="121"/>
      <c r="C24" s="72"/>
      <c r="D24" s="72"/>
    </row>
    <row r="25" spans="1:4" x14ac:dyDescent="0.25">
      <c r="A25" s="67" t="s">
        <v>58</v>
      </c>
      <c r="B25" s="122"/>
      <c r="C25" s="69">
        <v>-99708092</v>
      </c>
      <c r="D25" s="69">
        <v>-151328337</v>
      </c>
    </row>
    <row r="26" spans="1:4" ht="30" x14ac:dyDescent="0.25">
      <c r="A26" s="67" t="s">
        <v>59</v>
      </c>
      <c r="B26" s="122"/>
      <c r="C26" s="69">
        <v>82834675</v>
      </c>
      <c r="D26" s="69">
        <v>75492488</v>
      </c>
    </row>
    <row r="27" spans="1:4" ht="30" x14ac:dyDescent="0.25">
      <c r="A27" s="67" t="s">
        <v>60</v>
      </c>
      <c r="B27" s="122"/>
      <c r="C27" s="69">
        <v>-1257977</v>
      </c>
      <c r="D27" s="69">
        <v>-2135707</v>
      </c>
    </row>
    <row r="28" spans="1:4" ht="30" x14ac:dyDescent="0.25">
      <c r="A28" s="67" t="s">
        <v>99</v>
      </c>
      <c r="B28" s="122"/>
      <c r="C28" s="69">
        <v>2460000</v>
      </c>
      <c r="D28" s="69">
        <v>0</v>
      </c>
    </row>
    <row r="29" spans="1:4" x14ac:dyDescent="0.25">
      <c r="A29" s="67" t="s">
        <v>61</v>
      </c>
      <c r="B29" s="122"/>
      <c r="C29" s="69">
        <v>-64025902</v>
      </c>
      <c r="D29" s="69">
        <v>-185797400</v>
      </c>
    </row>
    <row r="30" spans="1:4" x14ac:dyDescent="0.25">
      <c r="A30" s="67" t="s">
        <v>62</v>
      </c>
      <c r="B30" s="122"/>
      <c r="C30" s="69">
        <v>58940225</v>
      </c>
      <c r="D30" s="69">
        <v>144232171</v>
      </c>
    </row>
    <row r="31" spans="1:4" x14ac:dyDescent="0.25">
      <c r="A31" s="67" t="s">
        <v>63</v>
      </c>
      <c r="B31" s="122"/>
      <c r="C31" s="69">
        <v>-8371</v>
      </c>
      <c r="D31" s="69">
        <v>-10775</v>
      </c>
    </row>
    <row r="32" spans="1:4" ht="30.75" customHeight="1" x14ac:dyDescent="0.25">
      <c r="A32" s="134" t="s">
        <v>103</v>
      </c>
      <c r="B32" s="126"/>
      <c r="C32" s="70">
        <f>SUM(C25:C31)</f>
        <v>-20765442</v>
      </c>
      <c r="D32" s="70">
        <f>SUM(D25:D31)</f>
        <v>-119547560</v>
      </c>
    </row>
    <row r="33" spans="1:4" x14ac:dyDescent="0.25">
      <c r="A33" s="62"/>
      <c r="B33" s="121"/>
      <c r="C33" s="71"/>
      <c r="D33" s="71"/>
    </row>
    <row r="34" spans="1:4" x14ac:dyDescent="0.25">
      <c r="A34" s="62" t="s">
        <v>64</v>
      </c>
      <c r="B34" s="121"/>
      <c r="C34" s="72"/>
      <c r="D34" s="72"/>
    </row>
    <row r="35" spans="1:4" x14ac:dyDescent="0.25">
      <c r="A35" s="95" t="s">
        <v>65</v>
      </c>
      <c r="B35" s="66"/>
      <c r="C35" s="73">
        <v>0</v>
      </c>
      <c r="D35" s="73">
        <v>120000000</v>
      </c>
    </row>
    <row r="36" spans="1:4" x14ac:dyDescent="0.25">
      <c r="A36" s="67" t="s">
        <v>66</v>
      </c>
      <c r="B36" s="122" t="s">
        <v>76</v>
      </c>
      <c r="C36" s="73">
        <v>60251868</v>
      </c>
      <c r="D36" s="73">
        <v>197580197</v>
      </c>
    </row>
    <row r="37" spans="1:4" x14ac:dyDescent="0.25">
      <c r="A37" s="67" t="s">
        <v>67</v>
      </c>
      <c r="B37" s="122"/>
      <c r="C37" s="73">
        <v>-10000000</v>
      </c>
      <c r="D37" s="73">
        <v>0</v>
      </c>
    </row>
    <row r="38" spans="1:4" x14ac:dyDescent="0.25">
      <c r="A38" s="67" t="s">
        <v>68</v>
      </c>
      <c r="B38" s="122">
        <v>10</v>
      </c>
      <c r="C38" s="73">
        <v>0</v>
      </c>
      <c r="D38" s="73">
        <v>-32392241</v>
      </c>
    </row>
    <row r="39" spans="1:4" ht="32.25" customHeight="1" x14ac:dyDescent="0.25">
      <c r="A39" s="62" t="s">
        <v>104</v>
      </c>
      <c r="B39" s="126"/>
      <c r="C39" s="71">
        <f>SUM(C35:C38)</f>
        <v>50251868</v>
      </c>
      <c r="D39" s="71">
        <f>SUM(D35:D38)</f>
        <v>285187956</v>
      </c>
    </row>
    <row r="40" spans="1:4" ht="32.25" customHeight="1" x14ac:dyDescent="0.25">
      <c r="A40" s="62" t="s">
        <v>105</v>
      </c>
      <c r="B40" s="126"/>
      <c r="C40" s="135">
        <v>0</v>
      </c>
      <c r="D40" s="135">
        <v>0</v>
      </c>
    </row>
    <row r="41" spans="1:4" x14ac:dyDescent="0.25">
      <c r="A41" s="62"/>
      <c r="B41" s="121"/>
      <c r="C41" s="71"/>
      <c r="D41" s="71"/>
    </row>
    <row r="42" spans="1:4" ht="30" x14ac:dyDescent="0.25">
      <c r="A42" s="67" t="s">
        <v>106</v>
      </c>
      <c r="B42" s="121"/>
      <c r="C42" s="70">
        <f>C22+C32+C39</f>
        <v>-43629572</v>
      </c>
      <c r="D42" s="70">
        <f>D22+D32+D39</f>
        <v>226375850</v>
      </c>
    </row>
    <row r="43" spans="1:4" ht="30" x14ac:dyDescent="0.25">
      <c r="A43" s="136" t="s">
        <v>107</v>
      </c>
      <c r="B43" s="123">
        <v>5</v>
      </c>
      <c r="C43" s="74">
        <v>865056559</v>
      </c>
      <c r="D43" s="74">
        <v>255657173</v>
      </c>
    </row>
    <row r="44" spans="1:4" ht="29.25" x14ac:dyDescent="0.25">
      <c r="A44" s="99" t="s">
        <v>108</v>
      </c>
      <c r="B44" s="121">
        <v>5</v>
      </c>
      <c r="C44" s="71">
        <f>SUM(C42:C43)</f>
        <v>821426987</v>
      </c>
      <c r="D44" s="71">
        <f>SUM(D42:D43)</f>
        <v>482033023</v>
      </c>
    </row>
    <row r="45" spans="1:4" x14ac:dyDescent="0.25">
      <c r="C45" s="40"/>
      <c r="D45" s="75"/>
    </row>
    <row r="46" spans="1:4" s="30" customFormat="1" x14ac:dyDescent="0.25">
      <c r="A46" s="50" t="s">
        <v>10</v>
      </c>
      <c r="B46" s="114"/>
      <c r="C46" s="40" t="s">
        <v>11</v>
      </c>
      <c r="D46" s="75"/>
    </row>
    <row r="47" spans="1:4" s="30" customFormat="1" x14ac:dyDescent="0.25">
      <c r="A47" s="51"/>
      <c r="B47" s="54"/>
      <c r="C47" s="52"/>
      <c r="D47" s="76"/>
    </row>
    <row r="48" spans="1:4" s="30" customFormat="1" x14ac:dyDescent="0.25">
      <c r="A48" s="51"/>
      <c r="B48" s="54"/>
      <c r="C48" s="51"/>
      <c r="D48" s="77"/>
    </row>
    <row r="49" spans="1:4" s="30" customFormat="1" x14ac:dyDescent="0.25">
      <c r="A49" s="50" t="s">
        <v>14</v>
      </c>
      <c r="B49" s="114"/>
      <c r="C49" s="40" t="s">
        <v>15</v>
      </c>
      <c r="D49" s="75"/>
    </row>
    <row r="50" spans="1:4" s="30" customFormat="1" x14ac:dyDescent="0.25">
      <c r="A50" s="53"/>
      <c r="B50" s="53"/>
      <c r="C50" s="52"/>
      <c r="D50" s="76"/>
    </row>
    <row r="51" spans="1:4" s="30" customFormat="1" x14ac:dyDescent="0.25">
      <c r="A51" s="54"/>
      <c r="B51" s="54"/>
      <c r="C51" s="51"/>
      <c r="D51" s="51"/>
    </row>
    <row r="52" spans="1:4" s="30" customFormat="1" x14ac:dyDescent="0.25">
      <c r="A52" s="55" t="s">
        <v>2</v>
      </c>
      <c r="B52" s="115"/>
      <c r="C52" s="52"/>
      <c r="D52" s="52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2022-08-04T10:56:53Z</dcterms:modified>
</cp:coreProperties>
</file>